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Q_Recobros Auditorias Técnicas\Auditorias Técnicas\4.- Facturación 2023\08-2023\"/>
    </mc:Choice>
  </mc:AlternateContent>
  <xr:revisionPtr revIDLastSave="0" documentId="13_ncr:1_{E5F0A92C-F5FB-4825-93FD-86DF057D6CE1}" xr6:coauthVersionLast="47" xr6:coauthVersionMax="47" xr10:uidLastSave="{00000000-0000-0000-0000-000000000000}"/>
  <bookViews>
    <workbookView xWindow="-120" yWindow="-120" windowWidth="23280" windowHeight="12600" tabRatio="792" xr2:uid="{CD681671-B69A-4756-9C22-BE99AC2E423F}"/>
  </bookViews>
  <sheets>
    <sheet name="Prorratas" sheetId="2" r:id="rId1"/>
    <sheet name="Planilla de Trabajo" sheetId="5" r:id="rId2"/>
  </sheets>
  <externalReferences>
    <externalReference r:id="rId3"/>
  </externalReferences>
  <definedNames>
    <definedName name="_xlnm._FilterDatabase" localSheetId="1" hidden="1">'Planilla de Trabajo'!$A$9:$H$9</definedName>
    <definedName name="_xlnm._FilterDatabase" localSheetId="0" hidden="1">Prorratas!$A$11:$P$160</definedName>
    <definedName name="Proyectos">[1]Hoja2!$C$2:$C$14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E11" i="2" l="1"/>
  <c r="F11" i="2"/>
  <c r="G11" i="2"/>
  <c r="H11" i="2"/>
  <c r="I11" i="2"/>
  <c r="J11" i="2"/>
  <c r="K11" i="2"/>
  <c r="L11" i="2"/>
  <c r="M11" i="2"/>
  <c r="N11" i="2"/>
  <c r="D11" i="2"/>
  <c r="C11" i="2"/>
  <c r="P14" i="2" l="1"/>
  <c r="P18" i="2"/>
  <c r="P11" i="2" l="1"/>
  <c r="P12" i="2"/>
  <c r="G7" i="2"/>
  <c r="C7" i="2" l="1"/>
  <c r="D7" i="2"/>
  <c r="E7" i="2"/>
  <c r="F7" i="2"/>
  <c r="H7" i="2"/>
  <c r="I7" i="2"/>
  <c r="J7" i="2"/>
  <c r="K7" i="2"/>
  <c r="L7" i="2"/>
  <c r="M7" i="2"/>
  <c r="N7" i="2"/>
  <c r="P107" i="2" l="1"/>
  <c r="P142" i="2"/>
  <c r="P56" i="2"/>
  <c r="P133" i="2"/>
  <c r="P67" i="2"/>
  <c r="P110" i="2"/>
  <c r="P128" i="2"/>
  <c r="P61" i="2"/>
  <c r="P104" i="2"/>
  <c r="P149" i="2"/>
  <c r="P79" i="2"/>
  <c r="P140" i="2"/>
  <c r="P73" i="2"/>
  <c r="P137" i="2"/>
  <c r="P55" i="2"/>
  <c r="P74" i="2"/>
  <c r="P116" i="2"/>
  <c r="P49" i="2"/>
  <c r="P43" i="2"/>
  <c r="P139" i="2"/>
  <c r="P88" i="2"/>
  <c r="P22" i="2"/>
  <c r="P83" i="2"/>
  <c r="P16" i="2"/>
  <c r="P144" i="2"/>
  <c r="P77" i="2"/>
  <c r="P120" i="2"/>
  <c r="P54" i="2"/>
  <c r="P95" i="2"/>
  <c r="P28" i="2"/>
  <c r="P156" i="2"/>
  <c r="P89" i="2"/>
  <c r="P153" i="2"/>
  <c r="P135" i="2"/>
  <c r="P68" i="2"/>
  <c r="P114" i="2"/>
  <c r="P129" i="2"/>
  <c r="P40" i="2"/>
  <c r="P27" i="2"/>
  <c r="P59" i="2"/>
  <c r="P66" i="2"/>
  <c r="P99" i="2"/>
  <c r="P32" i="2"/>
  <c r="P160" i="2"/>
  <c r="P93" i="2"/>
  <c r="P152" i="2"/>
  <c r="P106" i="2"/>
  <c r="P111" i="2"/>
  <c r="P44" i="2"/>
  <c r="P46" i="2"/>
  <c r="P34" i="2"/>
  <c r="P87" i="2"/>
  <c r="P20" i="2"/>
  <c r="P148" i="2"/>
  <c r="P17" i="2"/>
  <c r="P145" i="2"/>
  <c r="P155" i="2"/>
  <c r="P86" i="2"/>
  <c r="P130" i="2"/>
  <c r="P150" i="2"/>
  <c r="P131" i="2"/>
  <c r="P64" i="2"/>
  <c r="P102" i="2"/>
  <c r="P125" i="2"/>
  <c r="P21" i="2"/>
  <c r="P15" i="2"/>
  <c r="P143" i="2"/>
  <c r="P76" i="2"/>
  <c r="P134" i="2"/>
  <c r="P126" i="2"/>
  <c r="P119" i="2"/>
  <c r="P52" i="2"/>
  <c r="P70" i="2"/>
  <c r="P113" i="2"/>
  <c r="P91" i="2"/>
  <c r="P123" i="2"/>
  <c r="P37" i="2"/>
  <c r="P19" i="2"/>
  <c r="P147" i="2"/>
  <c r="P80" i="2"/>
  <c r="P13" i="2"/>
  <c r="P141" i="2"/>
  <c r="P53" i="2"/>
  <c r="P31" i="2"/>
  <c r="P159" i="2"/>
  <c r="P92" i="2"/>
  <c r="P25" i="2"/>
  <c r="P154" i="2"/>
  <c r="P71" i="2"/>
  <c r="P122" i="2"/>
  <c r="P132" i="2"/>
  <c r="P65" i="2"/>
  <c r="P94" i="2"/>
  <c r="P75" i="2"/>
  <c r="P136" i="2"/>
  <c r="P69" i="2"/>
  <c r="P35" i="2"/>
  <c r="P96" i="2"/>
  <c r="P29" i="2"/>
  <c r="P157" i="2"/>
  <c r="P85" i="2"/>
  <c r="P47" i="2"/>
  <c r="P50" i="2"/>
  <c r="P108" i="2"/>
  <c r="P41" i="2"/>
  <c r="P105" i="2"/>
  <c r="P23" i="2"/>
  <c r="P151" i="2"/>
  <c r="P84" i="2"/>
  <c r="P81" i="2"/>
  <c r="P38" i="2"/>
  <c r="P24" i="2"/>
  <c r="P42" i="2"/>
  <c r="P158" i="2"/>
  <c r="P138" i="2"/>
  <c r="P30" i="2"/>
  <c r="P101" i="2"/>
  <c r="P118" i="2"/>
  <c r="P51" i="2"/>
  <c r="P115" i="2"/>
  <c r="P62" i="2"/>
  <c r="P48" i="2"/>
  <c r="P112" i="2"/>
  <c r="P58" i="2"/>
  <c r="P45" i="2"/>
  <c r="P109" i="2"/>
  <c r="P72" i="2"/>
  <c r="P78" i="2"/>
  <c r="P117" i="2"/>
  <c r="P146" i="2"/>
  <c r="P63" i="2"/>
  <c r="P127" i="2"/>
  <c r="P98" i="2"/>
  <c r="P60" i="2"/>
  <c r="P124" i="2"/>
  <c r="P90" i="2"/>
  <c r="P57" i="2"/>
  <c r="P121" i="2"/>
  <c r="P82" i="2"/>
  <c r="P39" i="2"/>
  <c r="P103" i="2"/>
  <c r="P26" i="2"/>
  <c r="P36" i="2"/>
  <c r="P100" i="2"/>
  <c r="P33" i="2"/>
  <c r="P97" i="2"/>
  <c r="Q11" i="2" l="1"/>
</calcChain>
</file>

<file path=xl/sharedStrings.xml><?xml version="1.0" encoding="utf-8"?>
<sst xmlns="http://schemas.openxmlformats.org/spreadsheetml/2006/main" count="194" uniqueCount="184">
  <si>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</si>
  <si>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</si>
  <si>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</si>
  <si>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</si>
  <si>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</si>
  <si>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</si>
  <si>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</si>
  <si>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</si>
  <si>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</si>
  <si>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</si>
  <si>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</si>
  <si>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</si>
  <si>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</si>
  <si>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</si>
  <si>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</si>
  <si>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</si>
  <si>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</si>
  <si>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</si>
  <si>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</si>
  <si>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</si>
  <si>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</si>
  <si>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</si>
  <si>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</si>
  <si>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</si>
  <si>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</si>
  <si>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</si>
  <si>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</si>
  <si>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</si>
  <si>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</si>
  <si>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</si>
  <si>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</si>
  <si>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</si>
  <si>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</si>
  <si>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</si>
  <si>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</si>
  <si>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</si>
  <si>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</si>
  <si>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</si>
  <si>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</si>
  <si>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</si>
  <si>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</si>
  <si>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</si>
  <si>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</si>
  <si>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</si>
  <si>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</si>
  <si>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</si>
  <si>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</si>
  <si>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</si>
  <si>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</si>
  <si>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</si>
  <si>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</si>
  <si>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</si>
  <si>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</si>
  <si>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</si>
  <si>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</si>
  <si>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</si>
  <si>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</si>
  <si>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</si>
  <si>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</si>
  <si>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</si>
  <si>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</si>
  <si>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</si>
  <si>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</si>
  <si>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</si>
  <si>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</si>
  <si>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</si>
  <si>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</si>
  <si>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</si>
  <si>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</si>
  <si>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</si>
  <si>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</si>
  <si>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</si>
  <si>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</si>
  <si>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</si>
  <si>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</si>
  <si>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</si>
  <si>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</si>
  <si>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</si>
  <si>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</si>
  <si>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</si>
  <si>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</si>
  <si>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</si>
  <si>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</si>
  <si>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</si>
  <si>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</si>
  <si>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</si>
  <si>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</si>
  <si>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</si>
  <si>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</si>
  <si>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</si>
  <si>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</si>
  <si>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</si>
  <si>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</si>
  <si>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</si>
  <si>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</si>
  <si>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</si>
  <si>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</si>
  <si>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</si>
  <si>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</si>
  <si>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</si>
  <si>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</si>
  <si>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</si>
  <si>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</si>
  <si>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</si>
  <si>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</si>
  <si>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</si>
  <si>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</si>
  <si>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</si>
  <si>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</si>
  <si>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</si>
  <si>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</si>
  <si>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</si>
  <si>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</si>
  <si>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</si>
  <si>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</si>
  <si>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</si>
  <si>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</si>
  <si>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</si>
  <si>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</si>
  <si>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</si>
  <si>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</si>
  <si>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</si>
  <si>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</si>
  <si>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</si>
  <si>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</si>
  <si>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</si>
  <si>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</si>
  <si>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</si>
  <si>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</si>
  <si>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</si>
  <si>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</si>
  <si>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</si>
  <si>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</si>
  <si>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</si>
  <si>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</si>
  <si>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</si>
  <si>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</si>
  <si>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</si>
  <si>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</si>
  <si>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</si>
  <si>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</si>
  <si>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</si>
  <si>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</si>
  <si>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</si>
  <si>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</si>
  <si>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</si>
  <si>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</si>
  <si>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</si>
  <si>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</si>
  <si>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</si>
  <si>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</si>
  <si>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</si>
  <si>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</si>
  <si>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</si>
  <si>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</si>
  <si>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</si>
  <si>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</si>
  <si>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</si>
  <si>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</si>
  <si>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</si>
  <si>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</si>
  <si>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</si>
  <si>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</si>
  <si>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</si>
  <si>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</si>
  <si>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</si>
  <si>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Totales</t>
  </si>
  <si>
    <t>Total Valor</t>
  </si>
  <si>
    <t>Prorratas</t>
  </si>
  <si>
    <t>Fecha</t>
  </si>
  <si>
    <t>Auxiliar</t>
  </si>
  <si>
    <t>Descripcion</t>
  </si>
  <si>
    <t>Detalle</t>
  </si>
  <si>
    <t>Tipo Doc</t>
  </si>
  <si>
    <t>N° Documento</t>
  </si>
  <si>
    <t>Orden de compra</t>
  </si>
  <si>
    <t>Monto</t>
  </si>
  <si>
    <t>SOCIEDAD PLC ASESORIAS LIMITADA</t>
  </si>
  <si>
    <t>FE</t>
  </si>
  <si>
    <t>validación</t>
  </si>
  <si>
    <t>SI</t>
  </si>
  <si>
    <t>Pagado</t>
  </si>
  <si>
    <t>PROV= SOCIEDAD PLC ASESORIAS LIMITADA , OC= 3090 , HES = 9259 ,  GLOSA= Línea 2x500kV Pichirropulli - Nueva Puerto Montt, energizada en 220kV - Informe Cumplimiento Hito N°5</t>
  </si>
  <si>
    <t>OC= 3090 , HES = 9259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</si>
</sst>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43" formatCode="_ * #,##0.00_ ;_ * \-#,##0.00_ ;_ * &quot;-&quot;??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3" borderId="8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65" fontId="3" fillId="3" borderId="5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Continuous"/>
    </xf>
    <xf numFmtId="0" fontId="4" fillId="2" borderId="17" xfId="0" quotePrefix="1" applyFont="1" applyFill="1" applyBorder="1"/>
    <xf numFmtId="164" fontId="4" fillId="2" borderId="16" xfId="0" quotePrefix="1" applyNumberFormat="1" applyFont="1" applyFill="1" applyBorder="1"/>
    <xf numFmtId="164" fontId="4" fillId="2" borderId="6" xfId="0" quotePrefix="1" applyNumberFormat="1" applyFont="1" applyFill="1" applyBorder="1"/>
    <xf numFmtId="164" fontId="4" fillId="2" borderId="2" xfId="0" quotePrefix="1" applyNumberFormat="1" applyFont="1" applyFill="1" applyBorder="1"/>
    <xf numFmtId="164" fontId="4" fillId="2" borderId="15" xfId="0" quotePrefix="1" applyNumberFormat="1" applyFont="1" applyFill="1" applyBorder="1"/>
    <xf numFmtId="165" fontId="3" fillId="2" borderId="17" xfId="0" quotePrefix="1" applyNumberFormat="1" applyFont="1" applyFill="1" applyBorder="1" applyAlignment="1">
      <alignment horizontal="right" indent="1"/>
    </xf>
    <xf numFmtId="0" fontId="4" fillId="2" borderId="14" xfId="0" quotePrefix="1" applyFont="1" applyFill="1" applyBorder="1"/>
    <xf numFmtId="164" fontId="4" fillId="2" borderId="3" xfId="0" quotePrefix="1" applyNumberFormat="1" applyFont="1" applyFill="1" applyBorder="1"/>
    <xf numFmtId="164" fontId="4" fillId="2" borderId="13" xfId="0" quotePrefix="1" applyNumberFormat="1" applyFont="1" applyFill="1" applyBorder="1"/>
    <xf numFmtId="165" fontId="3" fillId="2" borderId="14" xfId="0" quotePrefix="1" applyNumberFormat="1" applyFont="1" applyFill="1" applyBorder="1" applyAlignment="1">
      <alignment horizontal="right" indent="1"/>
    </xf>
    <xf numFmtId="0" fontId="4" fillId="2" borderId="12" xfId="0" quotePrefix="1" applyFont="1" applyFill="1" applyBorder="1"/>
    <xf numFmtId="164" fontId="4" fillId="2" borderId="11" xfId="0" quotePrefix="1" applyNumberFormat="1" applyFont="1" applyFill="1" applyBorder="1"/>
    <xf numFmtId="164" fontId="4" fillId="2" borderId="10" xfId="0" quotePrefix="1" applyNumberFormat="1" applyFont="1" applyFill="1" applyBorder="1"/>
    <xf numFmtId="164" fontId="4" fillId="2" borderId="9" xfId="0" quotePrefix="1" applyNumberFormat="1" applyFont="1" applyFill="1" applyBorder="1"/>
    <xf numFmtId="165" fontId="3" fillId="2" borderId="12" xfId="0" quotePrefix="1" applyNumberFormat="1" applyFont="1" applyFill="1" applyBorder="1" applyAlignment="1">
      <alignment horizontal="right" indent="1"/>
    </xf>
    <xf numFmtId="10" fontId="4" fillId="0" borderId="0" xfId="0" applyNumberFormat="1" applyFont="1"/>
    <xf numFmtId="10" fontId="2" fillId="0" borderId="0" xfId="0" applyNumberFormat="1" applyFo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10" fontId="4" fillId="2" borderId="2" xfId="6" quotePrefix="1" applyNumberFormat="1" applyFont="1" applyFill="1" applyBorder="1" applyProtection="1"/>
    <xf numFmtId="41" fontId="2" fillId="0" borderId="0" xfId="0" applyNumberFormat="1" applyFont="1"/>
    <xf numFmtId="0" fontId="2" fillId="0" borderId="1" xfId="0" applyFont="1" applyBorder="1"/>
    <xf numFmtId="166" fontId="5" fillId="0" borderId="0" xfId="0" applyNumberFormat="1" applyFont="1"/>
    <xf numFmtId="3" fontId="2" fillId="5" borderId="0" xfId="0" applyNumberFormat="1" applyFont="1" applyFill="1"/>
    <xf numFmtId="0" fontId="2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/>
    <xf numFmtId="166" fontId="5" fillId="4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166" fontId="2" fillId="5" borderId="1" xfId="1" applyNumberFormat="1" applyFont="1" applyFill="1" applyBorder="1" applyAlignment="1">
      <alignment vertical="top"/>
    </xf>
    <xf numFmtId="0" fontId="2" fillId="5" borderId="1" xfId="0" applyFont="1" applyFill="1" applyBorder="1"/>
    <xf numFmtId="49" fontId="2" fillId="0" borderId="1" xfId="0" applyNumberFormat="1" applyFont="1" applyBorder="1"/>
    <xf numFmtId="0" fontId="3" fillId="5" borderId="5" xfId="0" applyFont="1" applyFill="1" applyBorder="1" applyAlignment="1">
      <alignment horizontal="centerContinuous"/>
    </xf>
    <xf numFmtId="0" fontId="6" fillId="0" borderId="1" xfId="0" applyFont="1" applyBorder="1" applyAlignment="1">
      <alignment vertical="center"/>
    </xf>
  </cellXfs>
  <cellStyles count="9">
    <cellStyle name="Comma 506" xfId="1" xr:uid="{62082DAF-1A42-49A0-81C3-16DF976EEE8F}"/>
    <cellStyle name="Comma 508" xfId="2" xr:uid="{823D2B1E-DCE5-4C6F-A246-EB046960A4FF}"/>
    <cellStyle name="Millares 8" xfId="8" xr:uid="{491262B6-1896-4A24-8AFF-90311A4F7A45}"/>
    <cellStyle name="Normal" xfId="0" builtinId="0"/>
    <cellStyle name="Normal 11" xfId="4" xr:uid="{092748E8-76D4-4EB5-91D9-13406E33C980}"/>
    <cellStyle name="Normal 16" xfId="5" xr:uid="{06CC52C0-D51D-4417-B4E8-2B100E6C1F9E}"/>
    <cellStyle name="Normal 2" xfId="7" xr:uid="{BDF15F2B-8801-43D2-A843-BD8424B78A49}"/>
    <cellStyle name="Normal 9" xfId="3" xr:uid="{68625C51-0DBF-4788-B97A-9E963D127E1D}"/>
    <cellStyle name="Porcentaje" xfId="6" builtinId="5"/>
  </cellStyles>
  <dxfs count="0"/>
  <tableStyles count="1" defaultTableStyle="TableStyleMedium2" defaultPivotStyle="PivotStyleLight16">
    <tableStyle name="Invisible" pivot="0" table="0" count="0" xr9:uid="{67A3109F-62FD-4EC9-9C4F-67615D5D95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705971</xdr:colOff>
      <xdr:row>5</xdr:row>
      <xdr:rowOff>147443</xdr:rowOff>
    </xdr:to>
    <xdr:pic>
      <xdr:nvPicPr>
        <xdr:cNvPr id="2" name="Imagen 1" descr="Coordinador Eléctrico Nacional - YouTube">
          <a:extLst>
            <a:ext uri="{FF2B5EF4-FFF2-40B4-BE49-F238E27FC236}">
              <a16:creationId xmlns:a16="http://schemas.microsoft.com/office/drawing/2014/main" id="{7162AE7E-39B4-42B0-BBE3-F833B8A6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64559" cy="931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1</xdr:col>
      <xdr:colOff>347383</xdr:colOff>
      <xdr:row>5</xdr:row>
      <xdr:rowOff>147442</xdr:rowOff>
    </xdr:to>
    <xdr:pic>
      <xdr:nvPicPr>
        <xdr:cNvPr id="2" name="Imagen 1" descr="Coordinador Eléctrico Nacional - YouTube">
          <a:extLst>
            <a:ext uri="{FF2B5EF4-FFF2-40B4-BE49-F238E27FC236}">
              <a16:creationId xmlns:a16="http://schemas.microsoft.com/office/drawing/2014/main" id="{75EE1FFD-BA5B-4CB2-B79A-44ED6F98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0"/>
          <a:ext cx="1064559" cy="931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.fernandez\AppData\Local\Microsoft\Windows\INetCache\Content.Outlook\50U5U2US\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sheetPr filterMode="1">
    <tabColor rgb="FFFFFF00"/>
  </sheetPr>
  <dimension ref="B7:Q162"/>
  <sheetViews>
    <sheetView showGridLines="0" tabSelected="1" zoomScale="85" zoomScaleNormal="85" workbookViewId="0">
      <selection activeCell="E28" sqref="E28"/>
    </sheetView>
  </sheetViews>
  <sheetFormatPr baseColWidth="10" defaultColWidth="10.85546875" defaultRowHeight="12" x14ac:dyDescent="0.2"/>
  <cols>
    <col min="1" max="1" width="5.42578125" style="1" customWidth="1"/>
    <col min="2" max="2" width="26.85546875" style="1" bestFit="1" customWidth="1"/>
    <col min="3" max="4" width="11.28515625" style="1" bestFit="1" customWidth="1"/>
    <col min="5" max="5" width="9.85546875" style="1" bestFit="1" customWidth="1"/>
    <col min="6" max="6" width="18.42578125" style="1" bestFit="1" customWidth="1"/>
    <col min="7" max="7" width="11" style="1" bestFit="1" customWidth="1"/>
    <col min="8" max="8" width="18.7109375" style="1" bestFit="1" customWidth="1"/>
    <col min="9" max="9" width="11" style="1" bestFit="1" customWidth="1"/>
    <col min="10" max="10" width="11.28515625" style="1" bestFit="1" customWidth="1"/>
    <col min="11" max="11" width="10.5703125" style="1" bestFit="1" customWidth="1"/>
    <col min="12" max="12" width="9.85546875" style="1" bestFit="1" customWidth="1"/>
    <col min="13" max="13" width="13.7109375" style="1" customWidth="1"/>
    <col min="14" max="14" width="9.85546875" style="1" bestFit="1" customWidth="1"/>
    <col min="15" max="15" width="3.140625" style="1" customWidth="1"/>
    <col min="16" max="16" width="14.28515625" style="1" bestFit="1" customWidth="1"/>
    <col min="17" max="16384" width="10.85546875" style="1"/>
  </cols>
  <sheetData>
    <row r="7" spans="2:17" x14ac:dyDescent="0.2">
      <c r="B7" s="1" t="s">
        <v>165</v>
      </c>
      <c r="C7" s="2">
        <f t="shared" ref="C7:N7" si="0">SUM(C12:C160)</f>
        <v>1.0000000000000002</v>
      </c>
      <c r="D7" s="2">
        <f t="shared" si="0"/>
        <v>0.99999999999999978</v>
      </c>
      <c r="E7" s="2">
        <f t="shared" si="0"/>
        <v>1.0000000000000004</v>
      </c>
      <c r="F7" s="2">
        <f t="shared" si="0"/>
        <v>0.99999999999999978</v>
      </c>
      <c r="G7" s="2">
        <f t="shared" si="0"/>
        <v>1</v>
      </c>
      <c r="H7" s="2">
        <f t="shared" si="0"/>
        <v>1</v>
      </c>
      <c r="I7" s="2">
        <f t="shared" si="0"/>
        <v>1.0000000000000004</v>
      </c>
      <c r="J7" s="2">
        <f t="shared" si="0"/>
        <v>1.0000000000000007</v>
      </c>
      <c r="K7" s="2">
        <f t="shared" si="0"/>
        <v>0.99999999999999989</v>
      </c>
      <c r="L7" s="2">
        <f t="shared" si="0"/>
        <v>1.0000000000000007</v>
      </c>
      <c r="M7" s="2">
        <f t="shared" si="0"/>
        <v>0.99999999999999989</v>
      </c>
      <c r="N7" s="2">
        <f t="shared" si="0"/>
        <v>0.99999999999999989</v>
      </c>
    </row>
    <row r="8" spans="2:17" ht="12.75" thickBot="1" x14ac:dyDescent="0.25"/>
    <row r="9" spans="2:17" ht="12.75" thickBot="1" x14ac:dyDescent="0.25">
      <c r="C9" s="3" t="s">
        <v>164</v>
      </c>
      <c r="D9" s="4" t="s">
        <v>164</v>
      </c>
      <c r="E9" s="5" t="s">
        <v>164</v>
      </c>
      <c r="F9" s="6" t="s">
        <v>163</v>
      </c>
      <c r="G9" s="4" t="s">
        <v>163</v>
      </c>
      <c r="H9" s="5" t="s">
        <v>163</v>
      </c>
      <c r="I9" s="3" t="s">
        <v>162</v>
      </c>
      <c r="J9" s="4" t="s">
        <v>162</v>
      </c>
      <c r="K9" s="5" t="s">
        <v>162</v>
      </c>
      <c r="L9" s="3" t="s">
        <v>161</v>
      </c>
      <c r="M9" s="4" t="s">
        <v>161</v>
      </c>
      <c r="N9" s="5" t="s">
        <v>161</v>
      </c>
      <c r="P9" s="7" t="s">
        <v>167</v>
      </c>
    </row>
    <row r="10" spans="2:17" ht="12.75" thickBot="1" x14ac:dyDescent="0.25">
      <c r="B10" s="3" t="s">
        <v>12</v>
      </c>
      <c r="C10" s="4" t="s">
        <v>8</v>
      </c>
      <c r="D10" s="4" t="s">
        <v>9</v>
      </c>
      <c r="E10" s="4" t="s">
        <v>10</v>
      </c>
      <c r="F10" s="8" t="s">
        <v>7</v>
      </c>
      <c r="G10" s="4" t="s">
        <v>11</v>
      </c>
      <c r="H10" s="4" t="s">
        <v>6</v>
      </c>
      <c r="I10" s="4" t="s">
        <v>4</v>
      </c>
      <c r="J10" s="4" t="s">
        <v>3</v>
      </c>
      <c r="K10" s="4" t="s">
        <v>5</v>
      </c>
      <c r="L10" s="4" t="s">
        <v>0</v>
      </c>
      <c r="M10" s="46" t="s">
        <v>2</v>
      </c>
      <c r="N10" s="5" t="s">
        <v>1</v>
      </c>
      <c r="P10" s="7" t="s">
        <v>168</v>
      </c>
      <c r="Q10" s="1" t="s">
        <v>179</v>
      </c>
    </row>
    <row r="11" spans="2:17" ht="12.75" thickBot="1" x14ac:dyDescent="0.25">
      <c r="B11" s="9" t="s">
        <v>166</v>
      </c>
      <c r="C11" s="10">
        <f>SUMIFS('Planilla de Trabajo'!$H:$H,'Planilla de Trabajo'!$B:$B,C10)</f>
        <v>0</v>
      </c>
      <c r="D11" s="10">
        <f>SUMIFS('Planilla de Trabajo'!$H:$H,'Planilla de Trabajo'!$B:$B,D10)</f>
        <v>0</v>
      </c>
      <c r="E11" s="10">
        <f>SUMIFS('Planilla de Trabajo'!$H:$H,'Planilla de Trabajo'!$B:$B,E10)</f>
        <v>0</v>
      </c>
      <c r="F11" s="10">
        <f>SUMIFS('Planilla de Trabajo'!$H:$H,'Planilla de Trabajo'!$B:$B,F10)</f>
        <v>0</v>
      </c>
      <c r="G11" s="10">
        <f>SUMIFS('Planilla de Trabajo'!$H:$H,'Planilla de Trabajo'!$B:$B,G10)</f>
        <v>0</v>
      </c>
      <c r="H11" s="10">
        <f>SUMIFS('Planilla de Trabajo'!$H:$H,'Planilla de Trabajo'!$B:$B,H10)</f>
        <v>0</v>
      </c>
      <c r="I11" s="10">
        <f>SUMIFS('Planilla de Trabajo'!$H:$H,'Planilla de Trabajo'!$B:$B,I10)</f>
        <v>0</v>
      </c>
      <c r="J11" s="10">
        <f>SUMIFS('Planilla de Trabajo'!$H:$H,'Planilla de Trabajo'!$B:$B,J10)</f>
        <v>0</v>
      </c>
      <c r="K11" s="10">
        <f>SUMIFS('Planilla de Trabajo'!$H:$H,'Planilla de Trabajo'!$B:$B,K10)</f>
        <v>0</v>
      </c>
      <c r="L11" s="10">
        <f>SUMIFS('Planilla de Trabajo'!$H:$H,'Planilla de Trabajo'!$B:$B,L10)</f>
        <v>0</v>
      </c>
      <c r="M11" s="10">
        <f>SUMIFS('Planilla de Trabajo'!$H:$H,'Planilla de Trabajo'!$B:$B,M10)</f>
        <v>3377930</v>
      </c>
      <c r="N11" s="10">
        <f>SUMIFS('Planilla de Trabajo'!$H:$H,'Planilla de Trabajo'!$B:$B,N10)</f>
        <v>0</v>
      </c>
      <c r="P11" s="11">
        <f>SUM(C11:N11)</f>
        <v>3377930</v>
      </c>
      <c r="Q11" s="36">
        <f>+P11-'Planilla de Trabajo'!H16</f>
        <v>0</v>
      </c>
    </row>
    <row r="12" spans="2:17" hidden="1" x14ac:dyDescent="0.2">
      <c r="B12" s="12" t="s">
        <v>160</v>
      </c>
      <c r="C12" s="13">
        <v>0</v>
      </c>
      <c r="D12" s="14">
        <v>0</v>
      </c>
      <c r="E12" s="14">
        <v>0</v>
      </c>
      <c r="F12" s="14">
        <v>0</v>
      </c>
      <c r="G12" s="15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P12" s="17">
        <f>SUMPRODUCT(C$11:N$11,C12:N12)</f>
        <v>0</v>
      </c>
    </row>
    <row r="13" spans="2:17" hidden="1" x14ac:dyDescent="0.2">
      <c r="B13" s="18" t="s">
        <v>159</v>
      </c>
      <c r="C13" s="19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0">
        <v>0</v>
      </c>
      <c r="P13" s="21">
        <f t="shared" ref="P13:P17" si="1">SUMPRODUCT(C$11:N$11,C13:N13)</f>
        <v>0</v>
      </c>
    </row>
    <row r="14" spans="2:17" x14ac:dyDescent="0.2">
      <c r="B14" s="18" t="s">
        <v>158</v>
      </c>
      <c r="C14" s="19">
        <v>0</v>
      </c>
      <c r="D14" s="15">
        <v>0</v>
      </c>
      <c r="E14" s="15">
        <v>0</v>
      </c>
      <c r="F14" s="32">
        <v>0</v>
      </c>
      <c r="G14" s="32">
        <v>0</v>
      </c>
      <c r="H14" s="32">
        <v>0</v>
      </c>
      <c r="I14" s="15">
        <v>0</v>
      </c>
      <c r="J14" s="15">
        <v>9.6791005881915039E-4</v>
      </c>
      <c r="K14" s="15">
        <v>2.1082970830775794E-3</v>
      </c>
      <c r="L14" s="15">
        <v>3.4927194018103099E-3</v>
      </c>
      <c r="M14" s="32">
        <v>1.2218963831867059E-2</v>
      </c>
      <c r="N14" s="20">
        <v>0</v>
      </c>
      <c r="P14" s="21">
        <f>SUMPRODUCT(C$11:N$11,C14:N14)</f>
        <v>41274.804496578698</v>
      </c>
    </row>
    <row r="15" spans="2:17" x14ac:dyDescent="0.2">
      <c r="B15" s="18" t="s">
        <v>157</v>
      </c>
      <c r="C15" s="19">
        <v>0.11610260261596586</v>
      </c>
      <c r="D15" s="15">
        <v>4.0587349471264952E-2</v>
      </c>
      <c r="E15" s="15">
        <v>2.8156773728344814E-5</v>
      </c>
      <c r="F15" s="32">
        <v>0.21328996282527882</v>
      </c>
      <c r="G15" s="32">
        <v>5.7665864846170839E-2</v>
      </c>
      <c r="H15" s="32">
        <v>0.35432348081512766</v>
      </c>
      <c r="I15" s="15">
        <v>5.3112804311466297E-2</v>
      </c>
      <c r="J15" s="15">
        <v>6.0122105576651062E-2</v>
      </c>
      <c r="K15" s="15">
        <v>8.6546929625577099E-2</v>
      </c>
      <c r="L15" s="15">
        <v>3.1926406926406921E-2</v>
      </c>
      <c r="M15" s="32">
        <v>0.11021505376344087</v>
      </c>
      <c r="N15" s="20">
        <v>0.21590400000000001</v>
      </c>
      <c r="P15" s="21">
        <f t="shared" si="1"/>
        <v>372298.73655913986</v>
      </c>
    </row>
    <row r="16" spans="2:17" hidden="1" x14ac:dyDescent="0.2">
      <c r="B16" s="18" t="s">
        <v>157</v>
      </c>
      <c r="C16" s="19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0">
        <v>0</v>
      </c>
      <c r="P16" s="21">
        <f t="shared" si="1"/>
        <v>0</v>
      </c>
    </row>
    <row r="17" spans="2:16" hidden="1" x14ac:dyDescent="0.2">
      <c r="B17" s="18" t="s">
        <v>156</v>
      </c>
      <c r="C17" s="19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7.6315985406894536E-4</v>
      </c>
      <c r="K17" s="15">
        <v>1.6012382909449971E-3</v>
      </c>
      <c r="L17" s="15">
        <v>0</v>
      </c>
      <c r="M17" s="15">
        <v>0</v>
      </c>
      <c r="N17" s="20">
        <v>0</v>
      </c>
      <c r="P17" s="21">
        <f t="shared" si="1"/>
        <v>0</v>
      </c>
    </row>
    <row r="18" spans="2:16" x14ac:dyDescent="0.2">
      <c r="B18" s="18" t="s">
        <v>155</v>
      </c>
      <c r="C18" s="19">
        <v>0</v>
      </c>
      <c r="D18" s="15">
        <v>0</v>
      </c>
      <c r="E18" s="15">
        <v>0</v>
      </c>
      <c r="F18" s="32">
        <v>0</v>
      </c>
      <c r="G18" s="32">
        <v>0</v>
      </c>
      <c r="H18" s="32">
        <v>0</v>
      </c>
      <c r="I18" s="15">
        <v>0</v>
      </c>
      <c r="J18" s="15">
        <v>1.1540466085920638E-3</v>
      </c>
      <c r="K18" s="15">
        <v>2.6687304849083286E-3</v>
      </c>
      <c r="L18" s="15">
        <v>4.5749704840613919E-3</v>
      </c>
      <c r="M18" s="32">
        <v>7.0869990224828941E-3</v>
      </c>
      <c r="N18" s="20">
        <v>0</v>
      </c>
      <c r="P18" s="21">
        <f>SUMPRODUCT(C$11:N$11,C18:N18)</f>
        <v>23939.386608015644</v>
      </c>
    </row>
    <row r="19" spans="2:16" hidden="1" x14ac:dyDescent="0.2">
      <c r="B19" s="18" t="s">
        <v>154</v>
      </c>
      <c r="C19" s="19">
        <v>0</v>
      </c>
      <c r="D19" s="15">
        <v>7.4262975731547673E-7</v>
      </c>
      <c r="E19" s="15">
        <v>3.1823293176236253E-8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20">
        <v>0</v>
      </c>
      <c r="P19" s="21">
        <f t="shared" ref="P19:P81" si="2">SUMPRODUCT(C$11:N$11,C19:N19)</f>
        <v>0</v>
      </c>
    </row>
    <row r="20" spans="2:16" x14ac:dyDescent="0.2">
      <c r="B20" s="18" t="s">
        <v>153</v>
      </c>
      <c r="C20" s="19">
        <v>0</v>
      </c>
      <c r="D20" s="15">
        <v>0</v>
      </c>
      <c r="E20" s="15">
        <v>0</v>
      </c>
      <c r="F20" s="32">
        <v>0</v>
      </c>
      <c r="G20" s="32">
        <v>0</v>
      </c>
      <c r="H20" s="32">
        <v>0</v>
      </c>
      <c r="I20" s="15">
        <v>9.7751347333209469E-3</v>
      </c>
      <c r="J20" s="15">
        <v>1.5077060531605996E-3</v>
      </c>
      <c r="K20" s="15">
        <v>9.3405566971791485E-4</v>
      </c>
      <c r="L20" s="15">
        <v>1.9677292404565125E-4</v>
      </c>
      <c r="M20" s="32">
        <v>7.3313782991202357E-4</v>
      </c>
      <c r="N20" s="20">
        <v>0</v>
      </c>
      <c r="P20" s="21">
        <f t="shared" si="2"/>
        <v>2476.4882697947219</v>
      </c>
    </row>
    <row r="21" spans="2:16" x14ac:dyDescent="0.2">
      <c r="B21" s="18" t="s">
        <v>152</v>
      </c>
      <c r="C21" s="19">
        <v>0</v>
      </c>
      <c r="D21" s="15">
        <v>0</v>
      </c>
      <c r="E21" s="15">
        <v>0</v>
      </c>
      <c r="F21" s="32">
        <v>0</v>
      </c>
      <c r="G21" s="32">
        <v>0</v>
      </c>
      <c r="H21" s="32">
        <v>0</v>
      </c>
      <c r="I21" s="15">
        <v>3.876602861921577E-2</v>
      </c>
      <c r="J21" s="15">
        <v>5.6585511130965715E-3</v>
      </c>
      <c r="K21" s="15">
        <v>3.4960369352299106E-3</v>
      </c>
      <c r="L21" s="15">
        <v>2.9515938606847691E-4</v>
      </c>
      <c r="M21" s="32">
        <v>9.7751710654936483E-4</v>
      </c>
      <c r="N21" s="20">
        <v>0</v>
      </c>
      <c r="P21" s="21">
        <f t="shared" si="2"/>
        <v>3301.9843597262961</v>
      </c>
    </row>
    <row r="22" spans="2:16" hidden="1" x14ac:dyDescent="0.2">
      <c r="B22" s="18" t="s">
        <v>151</v>
      </c>
      <c r="C22" s="19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20">
        <v>0</v>
      </c>
      <c r="P22" s="21">
        <f t="shared" si="2"/>
        <v>0</v>
      </c>
    </row>
    <row r="23" spans="2:16" hidden="1" x14ac:dyDescent="0.2">
      <c r="B23" s="18" t="s">
        <v>150</v>
      </c>
      <c r="C23" s="19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20">
        <v>3.8372999999999997E-2</v>
      </c>
      <c r="P23" s="21">
        <f t="shared" si="2"/>
        <v>0</v>
      </c>
    </row>
    <row r="24" spans="2:16" hidden="1" x14ac:dyDescent="0.2">
      <c r="B24" s="18" t="s">
        <v>149</v>
      </c>
      <c r="C24" s="19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0">
        <v>7.8521999999999995E-2</v>
      </c>
      <c r="P24" s="21">
        <f t="shared" si="2"/>
        <v>0</v>
      </c>
    </row>
    <row r="25" spans="2:16" x14ac:dyDescent="0.2">
      <c r="B25" s="18" t="s">
        <v>148</v>
      </c>
      <c r="C25" s="19">
        <v>0</v>
      </c>
      <c r="D25" s="15">
        <v>3.0296319371355632E-2</v>
      </c>
      <c r="E25" s="15">
        <v>1.8355288543439188E-6</v>
      </c>
      <c r="F25" s="32">
        <v>0</v>
      </c>
      <c r="G25" s="32">
        <v>0</v>
      </c>
      <c r="H25" s="32">
        <v>0</v>
      </c>
      <c r="I25" s="15">
        <v>1.4867125069689655E-4</v>
      </c>
      <c r="J25" s="15">
        <v>7.6688258506440376E-3</v>
      </c>
      <c r="K25" s="15">
        <v>1.4944890715486638E-2</v>
      </c>
      <c r="L25" s="15">
        <v>2.3170011806375436E-2</v>
      </c>
      <c r="M25" s="32">
        <v>8.0400782013685251E-2</v>
      </c>
      <c r="N25" s="20">
        <v>0</v>
      </c>
      <c r="P25" s="21">
        <f t="shared" si="2"/>
        <v>271588.21358748781</v>
      </c>
    </row>
    <row r="26" spans="2:16" hidden="1" x14ac:dyDescent="0.2">
      <c r="B26" s="18" t="s">
        <v>147</v>
      </c>
      <c r="C26" s="19">
        <v>4.0316032650678478E-4</v>
      </c>
      <c r="D26" s="15">
        <v>2.4132660221215166E-6</v>
      </c>
      <c r="E26" s="15">
        <v>1.0088079960339935E-7</v>
      </c>
      <c r="F26" s="15">
        <v>0</v>
      </c>
      <c r="G26" s="15">
        <v>0</v>
      </c>
      <c r="H26" s="15">
        <v>0</v>
      </c>
      <c r="I26" s="15">
        <v>1.7097193830143103E-3</v>
      </c>
      <c r="J26" s="15">
        <v>5.0256868438686652E-4</v>
      </c>
      <c r="K26" s="15">
        <v>3.2024765818899941E-4</v>
      </c>
      <c r="L26" s="15">
        <v>0</v>
      </c>
      <c r="M26" s="15">
        <v>0</v>
      </c>
      <c r="N26" s="20">
        <v>0</v>
      </c>
      <c r="P26" s="21">
        <f t="shared" si="2"/>
        <v>0</v>
      </c>
    </row>
    <row r="27" spans="2:16" hidden="1" x14ac:dyDescent="0.2">
      <c r="B27" s="18" t="s">
        <v>146</v>
      </c>
      <c r="C27" s="19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0">
        <v>0</v>
      </c>
      <c r="P27" s="21">
        <f t="shared" si="2"/>
        <v>0</v>
      </c>
    </row>
    <row r="28" spans="2:16" x14ac:dyDescent="0.2">
      <c r="B28" s="18" t="s">
        <v>145</v>
      </c>
      <c r="C28" s="19">
        <v>0</v>
      </c>
      <c r="D28" s="15">
        <v>0</v>
      </c>
      <c r="E28" s="15">
        <v>0</v>
      </c>
      <c r="F28" s="32">
        <v>0</v>
      </c>
      <c r="G28" s="32">
        <v>0</v>
      </c>
      <c r="H28" s="32">
        <v>0</v>
      </c>
      <c r="I28" s="15">
        <v>0</v>
      </c>
      <c r="J28" s="15">
        <v>0</v>
      </c>
      <c r="K28" s="15">
        <v>0</v>
      </c>
      <c r="L28" s="15">
        <v>2.9515938606847691E-4</v>
      </c>
      <c r="M28" s="32">
        <v>9.7751710654936483E-4</v>
      </c>
      <c r="N28" s="20">
        <v>0</v>
      </c>
      <c r="P28" s="21">
        <f t="shared" si="2"/>
        <v>3301.9843597262961</v>
      </c>
    </row>
    <row r="29" spans="2:16" hidden="1" x14ac:dyDescent="0.2">
      <c r="B29" s="18" t="s">
        <v>144</v>
      </c>
      <c r="C29" s="19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0">
        <v>0</v>
      </c>
      <c r="P29" s="21">
        <f t="shared" si="2"/>
        <v>0</v>
      </c>
    </row>
    <row r="30" spans="2:16" x14ac:dyDescent="0.2">
      <c r="B30" s="18" t="s">
        <v>143</v>
      </c>
      <c r="C30" s="19">
        <v>0</v>
      </c>
      <c r="D30" s="15">
        <v>1.5049784867021855E-2</v>
      </c>
      <c r="E30" s="15">
        <v>9.6887629718996878E-7</v>
      </c>
      <c r="F30" s="32">
        <v>0</v>
      </c>
      <c r="G30" s="32">
        <v>0</v>
      </c>
      <c r="H30" s="32">
        <v>0</v>
      </c>
      <c r="I30" s="15">
        <v>1.1150343802267241E-4</v>
      </c>
      <c r="J30" s="15">
        <v>6.8125977216886352E-3</v>
      </c>
      <c r="K30" s="15">
        <v>1.5505324117317388E-2</v>
      </c>
      <c r="L30" s="15">
        <v>2.390791027154663E-2</v>
      </c>
      <c r="M30" s="32">
        <v>8.260019550342132E-2</v>
      </c>
      <c r="N30" s="20">
        <v>0</v>
      </c>
      <c r="P30" s="21">
        <f t="shared" si="2"/>
        <v>279017.67839687195</v>
      </c>
    </row>
    <row r="31" spans="2:16" x14ac:dyDescent="0.2">
      <c r="B31" s="18" t="s">
        <v>142</v>
      </c>
      <c r="C31" s="19">
        <v>0</v>
      </c>
      <c r="D31" s="15">
        <v>5.5608725078646986E-4</v>
      </c>
      <c r="E31" s="15">
        <v>7.4167549203942899E-5</v>
      </c>
      <c r="F31" s="32">
        <v>0</v>
      </c>
      <c r="G31" s="32">
        <v>0</v>
      </c>
      <c r="H31" s="32">
        <v>0</v>
      </c>
      <c r="I31" s="15">
        <v>1.858390633711207E-4</v>
      </c>
      <c r="J31" s="15">
        <v>1.6752289479562217E-4</v>
      </c>
      <c r="K31" s="15">
        <v>3.73622267887166E-4</v>
      </c>
      <c r="L31" s="15">
        <v>5.9031877213695382E-4</v>
      </c>
      <c r="M31" s="32">
        <v>1.9550342130987297E-3</v>
      </c>
      <c r="N31" s="20">
        <v>0</v>
      </c>
      <c r="P31" s="21">
        <f t="shared" si="2"/>
        <v>6603.9687194525923</v>
      </c>
    </row>
    <row r="32" spans="2:16" x14ac:dyDescent="0.2">
      <c r="B32" s="18" t="s">
        <v>141</v>
      </c>
      <c r="C32" s="19">
        <v>0</v>
      </c>
      <c r="D32" s="15">
        <v>8.0193359122924331E-4</v>
      </c>
      <c r="E32" s="15">
        <v>1.1642908391118657E-7</v>
      </c>
      <c r="F32" s="32">
        <v>0</v>
      </c>
      <c r="G32" s="32">
        <v>0</v>
      </c>
      <c r="H32" s="32">
        <v>0</v>
      </c>
      <c r="I32" s="15">
        <v>0</v>
      </c>
      <c r="J32" s="15">
        <v>5.7702330429603192E-4</v>
      </c>
      <c r="K32" s="15">
        <v>6.4049531637799882E-4</v>
      </c>
      <c r="L32" s="15">
        <v>1.9677292404565125E-4</v>
      </c>
      <c r="M32" s="32">
        <v>7.3313782991202357E-4</v>
      </c>
      <c r="N32" s="20">
        <v>0</v>
      </c>
      <c r="P32" s="21">
        <f t="shared" si="2"/>
        <v>2476.4882697947219</v>
      </c>
    </row>
    <row r="33" spans="2:16" hidden="1" x14ac:dyDescent="0.2">
      <c r="B33" s="18" t="s">
        <v>140</v>
      </c>
      <c r="C33" s="19">
        <v>1.9029554036825012E-2</v>
      </c>
      <c r="D33" s="15">
        <v>4.9423820106639415E-4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20">
        <v>0</v>
      </c>
      <c r="P33" s="21">
        <f t="shared" si="2"/>
        <v>0</v>
      </c>
    </row>
    <row r="34" spans="2:16" hidden="1" x14ac:dyDescent="0.2">
      <c r="B34" s="18" t="s">
        <v>139</v>
      </c>
      <c r="C34" s="19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0">
        <v>0</v>
      </c>
      <c r="P34" s="21">
        <f t="shared" si="2"/>
        <v>0</v>
      </c>
    </row>
    <row r="35" spans="2:16" hidden="1" x14ac:dyDescent="0.2">
      <c r="B35" s="18" t="s">
        <v>138</v>
      </c>
      <c r="C35" s="19">
        <v>0</v>
      </c>
      <c r="D35" s="15">
        <v>1.7592750882718485E-6</v>
      </c>
      <c r="E35" s="15">
        <v>6.6633034616026392E-8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20">
        <v>0</v>
      </c>
      <c r="P35" s="21">
        <f t="shared" si="2"/>
        <v>0</v>
      </c>
    </row>
    <row r="36" spans="2:16" x14ac:dyDescent="0.2">
      <c r="B36" s="18" t="s">
        <v>137</v>
      </c>
      <c r="C36" s="19">
        <v>1.6162619832174572E-2</v>
      </c>
      <c r="D36" s="15">
        <v>5.0374341210274046E-4</v>
      </c>
      <c r="E36" s="15">
        <v>4.936921748664753E-8</v>
      </c>
      <c r="F36" s="32">
        <v>0</v>
      </c>
      <c r="G36" s="32">
        <v>0</v>
      </c>
      <c r="H36" s="32">
        <v>0</v>
      </c>
      <c r="I36" s="15">
        <v>2.3415721984761206E-3</v>
      </c>
      <c r="J36" s="15">
        <v>5.5840964931874055E-5</v>
      </c>
      <c r="K36" s="15">
        <v>2.6687304849083284E-5</v>
      </c>
      <c r="L36" s="15">
        <v>4.4273907910271531E-4</v>
      </c>
      <c r="M36" s="32">
        <v>1.4662756598240471E-3</v>
      </c>
      <c r="N36" s="20">
        <v>0</v>
      </c>
      <c r="P36" s="21">
        <f t="shared" si="2"/>
        <v>4952.9765395894437</v>
      </c>
    </row>
    <row r="37" spans="2:16" hidden="1" x14ac:dyDescent="0.2">
      <c r="B37" s="18" t="s">
        <v>136</v>
      </c>
      <c r="C37" s="19">
        <v>0</v>
      </c>
      <c r="D37" s="15">
        <v>3.0793518124560976E-8</v>
      </c>
      <c r="E37" s="15">
        <v>1.45867246498617E-9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0">
        <v>0</v>
      </c>
      <c r="P37" s="21">
        <f t="shared" si="2"/>
        <v>0</v>
      </c>
    </row>
    <row r="38" spans="2:16" hidden="1" x14ac:dyDescent="0.2">
      <c r="B38" s="18" t="s">
        <v>135</v>
      </c>
      <c r="C38" s="19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7.8709169618260502E-4</v>
      </c>
      <c r="M38" s="15">
        <v>0</v>
      </c>
      <c r="N38" s="20">
        <v>0</v>
      </c>
      <c r="P38" s="21">
        <f t="shared" si="2"/>
        <v>0</v>
      </c>
    </row>
    <row r="39" spans="2:16" hidden="1" x14ac:dyDescent="0.2">
      <c r="B39" s="18" t="s">
        <v>134</v>
      </c>
      <c r="C39" s="19">
        <v>0</v>
      </c>
      <c r="D39" s="15">
        <v>0.29270901993631299</v>
      </c>
      <c r="E39" s="15">
        <v>0.37169855817108738</v>
      </c>
      <c r="F39" s="15">
        <v>0</v>
      </c>
      <c r="G39" s="15">
        <v>0</v>
      </c>
      <c r="H39" s="15">
        <v>0</v>
      </c>
      <c r="I39" s="15">
        <v>0.14365359598587629</v>
      </c>
      <c r="J39" s="15">
        <v>0.14565185019730484</v>
      </c>
      <c r="K39" s="15">
        <v>0.28237837260815024</v>
      </c>
      <c r="L39" s="15">
        <v>0.2786304604486422</v>
      </c>
      <c r="M39" s="15">
        <v>0</v>
      </c>
      <c r="N39" s="20">
        <v>0</v>
      </c>
      <c r="P39" s="21">
        <f t="shared" si="2"/>
        <v>0</v>
      </c>
    </row>
    <row r="40" spans="2:16" hidden="1" x14ac:dyDescent="0.2">
      <c r="B40" s="18" t="s">
        <v>133</v>
      </c>
      <c r="C40" s="19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0">
        <v>0</v>
      </c>
      <c r="P40" s="21">
        <f t="shared" si="2"/>
        <v>0</v>
      </c>
    </row>
    <row r="41" spans="2:16" hidden="1" x14ac:dyDescent="0.2">
      <c r="B41" s="18" t="s">
        <v>132</v>
      </c>
      <c r="C41" s="19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0">
        <v>1.13E-4</v>
      </c>
      <c r="P41" s="21">
        <f t="shared" si="2"/>
        <v>0</v>
      </c>
    </row>
    <row r="42" spans="2:16" hidden="1" x14ac:dyDescent="0.2">
      <c r="B42" s="18" t="s">
        <v>131</v>
      </c>
      <c r="C42" s="19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20">
        <v>0</v>
      </c>
      <c r="P42" s="21">
        <f t="shared" si="2"/>
        <v>0</v>
      </c>
    </row>
    <row r="43" spans="2:16" x14ac:dyDescent="0.2">
      <c r="B43" s="18" t="s">
        <v>130</v>
      </c>
      <c r="C43" s="19">
        <v>0</v>
      </c>
      <c r="D43" s="15">
        <v>0</v>
      </c>
      <c r="E43" s="15">
        <v>0</v>
      </c>
      <c r="F43" s="32">
        <v>0</v>
      </c>
      <c r="G43" s="32">
        <v>0</v>
      </c>
      <c r="H43" s="32">
        <v>0</v>
      </c>
      <c r="I43" s="15">
        <v>0</v>
      </c>
      <c r="J43" s="15">
        <v>4.6534137443228382E-4</v>
      </c>
      <c r="K43" s="15">
        <v>2.6687304849083287E-4</v>
      </c>
      <c r="L43" s="15">
        <v>9.8386462022825643E-4</v>
      </c>
      <c r="M43" s="32">
        <v>3.421309872922777E-3</v>
      </c>
      <c r="N43" s="20">
        <v>0</v>
      </c>
      <c r="P43" s="21">
        <f t="shared" si="2"/>
        <v>11556.945259042037</v>
      </c>
    </row>
    <row r="44" spans="2:16" x14ac:dyDescent="0.2">
      <c r="B44" s="18" t="s">
        <v>129</v>
      </c>
      <c r="C44" s="19">
        <v>0</v>
      </c>
      <c r="D44" s="15">
        <v>5.3709910368294252E-3</v>
      </c>
      <c r="E44" s="15">
        <v>4.1283981033229535E-7</v>
      </c>
      <c r="F44" s="32">
        <v>0</v>
      </c>
      <c r="G44" s="32">
        <v>0</v>
      </c>
      <c r="H44" s="32">
        <v>0</v>
      </c>
      <c r="I44" s="15">
        <v>3.7167812674224138E-5</v>
      </c>
      <c r="J44" s="15">
        <v>2.2150249422976708E-3</v>
      </c>
      <c r="K44" s="15">
        <v>4.777027567985908E-3</v>
      </c>
      <c r="L44" s="15">
        <v>8.6088154269972419E-3</v>
      </c>
      <c r="M44" s="32">
        <v>2.9814271749755625E-2</v>
      </c>
      <c r="N44" s="20">
        <v>0</v>
      </c>
      <c r="P44" s="21">
        <f t="shared" si="2"/>
        <v>100710.52297165203</v>
      </c>
    </row>
    <row r="45" spans="2:16" x14ac:dyDescent="0.2">
      <c r="B45" s="18" t="s">
        <v>128</v>
      </c>
      <c r="C45" s="19">
        <v>0</v>
      </c>
      <c r="D45" s="15">
        <v>0</v>
      </c>
      <c r="E45" s="15">
        <v>0</v>
      </c>
      <c r="F45" s="32">
        <v>0</v>
      </c>
      <c r="G45" s="32">
        <v>0</v>
      </c>
      <c r="H45" s="32">
        <v>0</v>
      </c>
      <c r="I45" s="15">
        <v>0</v>
      </c>
      <c r="J45" s="15">
        <v>0</v>
      </c>
      <c r="K45" s="15">
        <v>0</v>
      </c>
      <c r="L45" s="15">
        <v>1.9677292404565125E-4</v>
      </c>
      <c r="M45" s="32">
        <v>7.3313782991202357E-4</v>
      </c>
      <c r="N45" s="20">
        <v>0</v>
      </c>
      <c r="P45" s="21">
        <f t="shared" si="2"/>
        <v>2476.4882697947219</v>
      </c>
    </row>
    <row r="46" spans="2:16" x14ac:dyDescent="0.2">
      <c r="B46" s="18" t="s">
        <v>127</v>
      </c>
      <c r="C46" s="19">
        <v>0</v>
      </c>
      <c r="D46" s="15">
        <v>2.2209879001974155E-3</v>
      </c>
      <c r="E46" s="15">
        <v>2.3405429884111429E-7</v>
      </c>
      <c r="F46" s="32">
        <v>0</v>
      </c>
      <c r="G46" s="32">
        <v>0</v>
      </c>
      <c r="H46" s="32">
        <v>0</v>
      </c>
      <c r="I46" s="15">
        <v>1.4867125069689655E-4</v>
      </c>
      <c r="J46" s="15">
        <v>5.137368773732413E-3</v>
      </c>
      <c r="K46" s="15">
        <v>3.1491019721918275E-3</v>
      </c>
      <c r="L46" s="15">
        <v>9.8386462022825643E-4</v>
      </c>
      <c r="M46" s="32">
        <v>3.421309872922777E-3</v>
      </c>
      <c r="N46" s="20">
        <v>0</v>
      </c>
      <c r="P46" s="21">
        <f t="shared" si="2"/>
        <v>11556.945259042037</v>
      </c>
    </row>
    <row r="47" spans="2:16" hidden="1" x14ac:dyDescent="0.2">
      <c r="B47" s="18" t="s">
        <v>126</v>
      </c>
      <c r="C47" s="19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20">
        <v>0</v>
      </c>
      <c r="P47" s="21">
        <f t="shared" si="2"/>
        <v>0</v>
      </c>
    </row>
    <row r="48" spans="2:16" x14ac:dyDescent="0.2">
      <c r="B48" s="18" t="s">
        <v>125</v>
      </c>
      <c r="C48" s="19">
        <v>0</v>
      </c>
      <c r="D48" s="15">
        <v>1.8688045517389749E-2</v>
      </c>
      <c r="E48" s="15">
        <v>6.4889030896763513E-7</v>
      </c>
      <c r="F48" s="32">
        <v>0</v>
      </c>
      <c r="G48" s="32">
        <v>0</v>
      </c>
      <c r="H48" s="32">
        <v>0</v>
      </c>
      <c r="I48" s="15">
        <v>1.1150343802267241E-4</v>
      </c>
      <c r="J48" s="15">
        <v>6.2541880723698939E-3</v>
      </c>
      <c r="K48" s="15">
        <v>1.2543033279069145E-2</v>
      </c>
      <c r="L48" s="15">
        <v>1.8299881936245568E-2</v>
      </c>
      <c r="M48" s="32">
        <v>6.3294232649071358E-2</v>
      </c>
      <c r="N48" s="20">
        <v>0</v>
      </c>
      <c r="P48" s="21">
        <f t="shared" si="2"/>
        <v>213803.48729227763</v>
      </c>
    </row>
    <row r="49" spans="2:16" hidden="1" x14ac:dyDescent="0.2">
      <c r="B49" s="18" t="s">
        <v>124</v>
      </c>
      <c r="C49" s="19">
        <v>0</v>
      </c>
      <c r="D49" s="15">
        <v>1.0777627879861506E-6</v>
      </c>
      <c r="E49" s="15">
        <v>4.3515451998435009E-8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20">
        <v>0</v>
      </c>
      <c r="P49" s="21">
        <f t="shared" si="2"/>
        <v>0</v>
      </c>
    </row>
    <row r="50" spans="2:16" hidden="1" x14ac:dyDescent="0.2">
      <c r="B50" s="18" t="s">
        <v>123</v>
      </c>
      <c r="C50" s="19">
        <v>0</v>
      </c>
      <c r="D50" s="15">
        <v>9.2679012024058458E-7</v>
      </c>
      <c r="E50" s="15">
        <v>4.1178534673380458E-8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0">
        <v>0</v>
      </c>
      <c r="P50" s="21">
        <f t="shared" si="2"/>
        <v>0</v>
      </c>
    </row>
    <row r="51" spans="2:16" hidden="1" x14ac:dyDescent="0.2">
      <c r="B51" s="18" t="s">
        <v>122</v>
      </c>
      <c r="C51" s="19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20">
        <v>0</v>
      </c>
      <c r="P51" s="21">
        <f t="shared" si="2"/>
        <v>0</v>
      </c>
    </row>
    <row r="52" spans="2:16" hidden="1" x14ac:dyDescent="0.2">
      <c r="B52" s="18" t="s">
        <v>121</v>
      </c>
      <c r="C52" s="19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20">
        <v>0</v>
      </c>
      <c r="P52" s="21">
        <f t="shared" si="2"/>
        <v>0</v>
      </c>
    </row>
    <row r="53" spans="2:16" hidden="1" x14ac:dyDescent="0.2">
      <c r="B53" s="18" t="s">
        <v>120</v>
      </c>
      <c r="C53" s="19">
        <v>0</v>
      </c>
      <c r="D53" s="15">
        <v>4.5062172459434862E-7</v>
      </c>
      <c r="E53" s="15">
        <v>1.4118558325376588E-8</v>
      </c>
      <c r="F53" s="15">
        <v>0</v>
      </c>
      <c r="G53" s="15">
        <v>0</v>
      </c>
      <c r="H53" s="15">
        <v>0</v>
      </c>
      <c r="I53" s="15">
        <v>7.8052406615870687E-4</v>
      </c>
      <c r="J53" s="15">
        <v>0</v>
      </c>
      <c r="K53" s="15">
        <v>0</v>
      </c>
      <c r="L53" s="15">
        <v>0</v>
      </c>
      <c r="M53" s="15">
        <v>0</v>
      </c>
      <c r="N53" s="20">
        <v>0</v>
      </c>
      <c r="P53" s="21">
        <f t="shared" si="2"/>
        <v>0</v>
      </c>
    </row>
    <row r="54" spans="2:16" hidden="1" x14ac:dyDescent="0.2">
      <c r="B54" s="18" t="s">
        <v>119</v>
      </c>
      <c r="C54" s="19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20">
        <v>0</v>
      </c>
      <c r="P54" s="21">
        <f t="shared" si="2"/>
        <v>0</v>
      </c>
    </row>
    <row r="55" spans="2:16" hidden="1" x14ac:dyDescent="0.2">
      <c r="B55" s="18" t="s">
        <v>118</v>
      </c>
      <c r="C55" s="19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20">
        <v>0</v>
      </c>
      <c r="P55" s="21">
        <f t="shared" si="2"/>
        <v>0</v>
      </c>
    </row>
    <row r="56" spans="2:16" hidden="1" x14ac:dyDescent="0.2">
      <c r="B56" s="18" t="s">
        <v>117</v>
      </c>
      <c r="C56" s="19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20">
        <v>0</v>
      </c>
      <c r="P56" s="21">
        <f t="shared" si="2"/>
        <v>0</v>
      </c>
    </row>
    <row r="57" spans="2:16" hidden="1" x14ac:dyDescent="0.2">
      <c r="B57" s="18" t="s">
        <v>116</v>
      </c>
      <c r="C57" s="19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20">
        <v>0</v>
      </c>
      <c r="P57" s="21">
        <f t="shared" si="2"/>
        <v>0</v>
      </c>
    </row>
    <row r="58" spans="2:16" x14ac:dyDescent="0.2">
      <c r="B58" s="18" t="s">
        <v>115</v>
      </c>
      <c r="C58" s="19">
        <v>0</v>
      </c>
      <c r="D58" s="15">
        <v>0</v>
      </c>
      <c r="E58" s="15">
        <v>0</v>
      </c>
      <c r="F58" s="32">
        <v>0</v>
      </c>
      <c r="G58" s="32">
        <v>0</v>
      </c>
      <c r="H58" s="32">
        <v>0</v>
      </c>
      <c r="I58" s="15">
        <v>0</v>
      </c>
      <c r="J58" s="15">
        <v>0</v>
      </c>
      <c r="K58" s="15">
        <v>0</v>
      </c>
      <c r="L58" s="15">
        <v>5.1652892561983455E-3</v>
      </c>
      <c r="M58" s="32">
        <v>1.5395894428152495E-2</v>
      </c>
      <c r="N58" s="20">
        <v>0</v>
      </c>
      <c r="P58" s="21">
        <f t="shared" si="2"/>
        <v>52006.253665689153</v>
      </c>
    </row>
    <row r="59" spans="2:16" hidden="1" x14ac:dyDescent="0.2">
      <c r="B59" s="18" t="s">
        <v>114</v>
      </c>
      <c r="C59" s="19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20">
        <v>0</v>
      </c>
      <c r="P59" s="21">
        <f t="shared" si="2"/>
        <v>0</v>
      </c>
    </row>
    <row r="60" spans="2:16" hidden="1" x14ac:dyDescent="0.2">
      <c r="B60" s="18" t="s">
        <v>113</v>
      </c>
      <c r="C60" s="19">
        <v>0</v>
      </c>
      <c r="D60" s="15">
        <v>4.249845714764781E-7</v>
      </c>
      <c r="E60" s="15">
        <v>1.7188899136129478E-8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20">
        <v>0</v>
      </c>
      <c r="P60" s="21">
        <f t="shared" si="2"/>
        <v>0</v>
      </c>
    </row>
    <row r="61" spans="2:16" x14ac:dyDescent="0.2">
      <c r="B61" s="18" t="s">
        <v>112</v>
      </c>
      <c r="C61" s="19">
        <v>0</v>
      </c>
      <c r="D61" s="15">
        <v>2.3827854785535871E-3</v>
      </c>
      <c r="E61" s="15">
        <v>4.1325691548472885E-4</v>
      </c>
      <c r="F61" s="32">
        <v>0</v>
      </c>
      <c r="G61" s="32">
        <v>0</v>
      </c>
      <c r="H61" s="32">
        <v>0</v>
      </c>
      <c r="I61" s="15">
        <v>0</v>
      </c>
      <c r="J61" s="15">
        <v>7.6315985406894536E-4</v>
      </c>
      <c r="K61" s="15">
        <v>1.8414240345867466E-3</v>
      </c>
      <c r="L61" s="15">
        <v>3.0991735537190075E-3</v>
      </c>
      <c r="M61" s="32">
        <v>1.0752688172043012E-2</v>
      </c>
      <c r="N61" s="20">
        <v>0</v>
      </c>
      <c r="P61" s="21">
        <f t="shared" si="2"/>
        <v>36321.827956989247</v>
      </c>
    </row>
    <row r="62" spans="2:16" x14ac:dyDescent="0.2">
      <c r="B62" s="18" t="s">
        <v>111</v>
      </c>
      <c r="C62" s="19">
        <v>0</v>
      </c>
      <c r="D62" s="15">
        <v>6.130114019519214E-4</v>
      </c>
      <c r="E62" s="15">
        <v>2.4584592501769982E-5</v>
      </c>
      <c r="F62" s="32">
        <v>0</v>
      </c>
      <c r="G62" s="32">
        <v>0</v>
      </c>
      <c r="H62" s="32">
        <v>0</v>
      </c>
      <c r="I62" s="15">
        <v>0</v>
      </c>
      <c r="J62" s="15">
        <v>2.7920482465937027E-4</v>
      </c>
      <c r="K62" s="15">
        <v>5.8712070667983228E-4</v>
      </c>
      <c r="L62" s="15">
        <v>2.9515938606847691E-4</v>
      </c>
      <c r="M62" s="32">
        <v>9.7751710654936483E-4</v>
      </c>
      <c r="N62" s="20">
        <v>0</v>
      </c>
      <c r="P62" s="21">
        <f t="shared" si="2"/>
        <v>3301.9843597262961</v>
      </c>
    </row>
    <row r="63" spans="2:16" hidden="1" x14ac:dyDescent="0.2">
      <c r="B63" s="18" t="s">
        <v>110</v>
      </c>
      <c r="C63" s="19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20">
        <v>7.8242999999999993E-2</v>
      </c>
      <c r="P63" s="21">
        <f t="shared" si="2"/>
        <v>0</v>
      </c>
    </row>
    <row r="64" spans="2:16" x14ac:dyDescent="0.2">
      <c r="B64" s="18" t="s">
        <v>109</v>
      </c>
      <c r="C64" s="19">
        <v>0.60887868026209402</v>
      </c>
      <c r="D64" s="15">
        <v>0.50183747255740618</v>
      </c>
      <c r="E64" s="15">
        <v>0.62512738990054206</v>
      </c>
      <c r="F64" s="32">
        <v>0.78671003717472099</v>
      </c>
      <c r="G64" s="32">
        <v>0.29788729686267695</v>
      </c>
      <c r="H64" s="32">
        <v>0.63658894804479538</v>
      </c>
      <c r="I64" s="15">
        <v>0.16071362200334516</v>
      </c>
      <c r="J64" s="15">
        <v>0.50240116149207092</v>
      </c>
      <c r="K64" s="15">
        <v>0.33281737877291767</v>
      </c>
      <c r="L64" s="15">
        <v>0.48504525777253038</v>
      </c>
      <c r="M64" s="32">
        <v>0.26173020527859242</v>
      </c>
      <c r="N64" s="20">
        <v>0</v>
      </c>
      <c r="P64" s="21">
        <f t="shared" si="2"/>
        <v>884106.31231671572</v>
      </c>
    </row>
    <row r="65" spans="2:16" hidden="1" x14ac:dyDescent="0.2">
      <c r="B65" s="18" t="s">
        <v>108</v>
      </c>
      <c r="C65" s="19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20">
        <v>2.1489999999999999E-2</v>
      </c>
      <c r="P65" s="21">
        <f t="shared" si="2"/>
        <v>0</v>
      </c>
    </row>
    <row r="66" spans="2:16" hidden="1" x14ac:dyDescent="0.2">
      <c r="B66" s="18" t="s">
        <v>107</v>
      </c>
      <c r="C66" s="19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20">
        <v>0</v>
      </c>
      <c r="P66" s="21">
        <f t="shared" si="2"/>
        <v>0</v>
      </c>
    </row>
    <row r="67" spans="2:16" hidden="1" x14ac:dyDescent="0.2">
      <c r="B67" s="18" t="s">
        <v>106</v>
      </c>
      <c r="C67" s="19">
        <v>0</v>
      </c>
      <c r="D67" s="15">
        <v>0</v>
      </c>
      <c r="E67" s="15">
        <v>0</v>
      </c>
      <c r="F67" s="15">
        <v>0</v>
      </c>
      <c r="G67" s="15">
        <v>0.55219948798940488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20">
        <v>0.40185700000000002</v>
      </c>
      <c r="P67" s="21">
        <f t="shared" si="2"/>
        <v>0</v>
      </c>
    </row>
    <row r="68" spans="2:16" x14ac:dyDescent="0.2">
      <c r="B68" s="18" t="s">
        <v>105</v>
      </c>
      <c r="C68" s="19">
        <v>2.7765056942239753E-4</v>
      </c>
      <c r="D68" s="15">
        <v>1.6208942497414699E-4</v>
      </c>
      <c r="E68" s="15">
        <v>3.7933952587387439E-7</v>
      </c>
      <c r="F68" s="32">
        <v>0</v>
      </c>
      <c r="G68" s="32">
        <v>0</v>
      </c>
      <c r="H68" s="32">
        <v>0</v>
      </c>
      <c r="I68" s="15">
        <v>2.973425013937931E-4</v>
      </c>
      <c r="J68" s="15">
        <v>4.839550294095752E-4</v>
      </c>
      <c r="K68" s="15">
        <v>3.4693496303808273E-4</v>
      </c>
      <c r="L68" s="15">
        <v>4.4273907910271531E-4</v>
      </c>
      <c r="M68" s="32">
        <v>1.4662756598240471E-3</v>
      </c>
      <c r="N68" s="20">
        <v>0</v>
      </c>
      <c r="P68" s="21">
        <f t="shared" si="2"/>
        <v>4952.9765395894437</v>
      </c>
    </row>
    <row r="69" spans="2:16" x14ac:dyDescent="0.2">
      <c r="B69" s="18" t="s">
        <v>104</v>
      </c>
      <c r="C69" s="19">
        <v>0</v>
      </c>
      <c r="D69" s="15">
        <v>1.4672208399963846E-6</v>
      </c>
      <c r="E69" s="15">
        <v>5.2788000093511732E-8</v>
      </c>
      <c r="F69" s="32">
        <v>0</v>
      </c>
      <c r="G69" s="32">
        <v>9.2247350301747466E-2</v>
      </c>
      <c r="H69" s="32">
        <v>0</v>
      </c>
      <c r="I69" s="15">
        <v>0</v>
      </c>
      <c r="J69" s="15">
        <v>4.9326185689822083E-3</v>
      </c>
      <c r="K69" s="15">
        <v>3.789597288569826E-3</v>
      </c>
      <c r="L69" s="15">
        <v>1.57418339236521E-3</v>
      </c>
      <c r="M69" s="32">
        <v>5.6207233626588476E-3</v>
      </c>
      <c r="N69" s="20">
        <v>1.0755000000000001E-2</v>
      </c>
      <c r="P69" s="21">
        <f t="shared" si="2"/>
        <v>18986.410068426201</v>
      </c>
    </row>
    <row r="70" spans="2:16" x14ac:dyDescent="0.2">
      <c r="B70" s="18" t="s">
        <v>103</v>
      </c>
      <c r="C70" s="19">
        <v>0</v>
      </c>
      <c r="D70" s="15">
        <v>0</v>
      </c>
      <c r="E70" s="15">
        <v>0</v>
      </c>
      <c r="F70" s="32">
        <v>0</v>
      </c>
      <c r="G70" s="32">
        <v>0</v>
      </c>
      <c r="H70" s="32">
        <v>0</v>
      </c>
      <c r="I70" s="15">
        <v>0</v>
      </c>
      <c r="J70" s="15">
        <v>0</v>
      </c>
      <c r="K70" s="15">
        <v>0</v>
      </c>
      <c r="L70" s="15">
        <v>9.8386462022825627E-5</v>
      </c>
      <c r="M70" s="32">
        <v>2.4437927663734121E-4</v>
      </c>
      <c r="N70" s="20">
        <v>0</v>
      </c>
      <c r="P70" s="21">
        <f t="shared" si="2"/>
        <v>825.49608993157403</v>
      </c>
    </row>
    <row r="71" spans="2:16" x14ac:dyDescent="0.2">
      <c r="B71" s="18" t="s">
        <v>102</v>
      </c>
      <c r="C71" s="19">
        <v>0</v>
      </c>
      <c r="D71" s="15">
        <v>4.2758688438344271E-6</v>
      </c>
      <c r="E71" s="15">
        <v>1.7346919550362588E-7</v>
      </c>
      <c r="F71" s="32">
        <v>0</v>
      </c>
      <c r="G71" s="32">
        <v>0</v>
      </c>
      <c r="H71" s="32">
        <v>0</v>
      </c>
      <c r="I71" s="15">
        <v>0</v>
      </c>
      <c r="J71" s="15">
        <v>1.6752289479562217E-4</v>
      </c>
      <c r="K71" s="15">
        <v>3.4693496303808273E-4</v>
      </c>
      <c r="L71" s="15">
        <v>1.9677292404565125E-4</v>
      </c>
      <c r="M71" s="32">
        <v>7.3313782991202357E-4</v>
      </c>
      <c r="N71" s="20">
        <v>0</v>
      </c>
      <c r="P71" s="21">
        <f t="shared" si="2"/>
        <v>2476.4882697947219</v>
      </c>
    </row>
    <row r="72" spans="2:16" hidden="1" x14ac:dyDescent="0.2">
      <c r="B72" s="18" t="s">
        <v>101</v>
      </c>
      <c r="C72" s="19">
        <v>0</v>
      </c>
      <c r="D72" s="15">
        <v>7.10173863231666E-7</v>
      </c>
      <c r="E72" s="15">
        <v>2.1802113424788302E-8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20">
        <v>0</v>
      </c>
      <c r="P72" s="21">
        <f t="shared" si="2"/>
        <v>0</v>
      </c>
    </row>
    <row r="73" spans="2:16" hidden="1" x14ac:dyDescent="0.2">
      <c r="B73" s="18" t="s">
        <v>100</v>
      </c>
      <c r="C73" s="19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1.9677292404565125E-4</v>
      </c>
      <c r="M73" s="15">
        <v>0</v>
      </c>
      <c r="N73" s="20">
        <v>0</v>
      </c>
      <c r="P73" s="21">
        <f t="shared" si="2"/>
        <v>0</v>
      </c>
    </row>
    <row r="74" spans="2:16" hidden="1" x14ac:dyDescent="0.2">
      <c r="B74" s="18" t="s">
        <v>99</v>
      </c>
      <c r="C74" s="19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20">
        <v>0</v>
      </c>
      <c r="P74" s="21">
        <f t="shared" si="2"/>
        <v>0</v>
      </c>
    </row>
    <row r="75" spans="2:16" hidden="1" x14ac:dyDescent="0.2">
      <c r="B75" s="18" t="s">
        <v>98</v>
      </c>
      <c r="C75" s="19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20">
        <v>6.5596000000000002E-2</v>
      </c>
      <c r="P75" s="21">
        <f t="shared" si="2"/>
        <v>0</v>
      </c>
    </row>
    <row r="76" spans="2:16" x14ac:dyDescent="0.2">
      <c r="B76" s="18" t="s">
        <v>97</v>
      </c>
      <c r="C76" s="19">
        <v>0</v>
      </c>
      <c r="D76" s="15">
        <v>1.1795230778351781E-6</v>
      </c>
      <c r="E76" s="15">
        <v>3.8300632785373834E-8</v>
      </c>
      <c r="F76" s="32">
        <v>0</v>
      </c>
      <c r="G76" s="32">
        <v>0</v>
      </c>
      <c r="H76" s="32">
        <v>0</v>
      </c>
      <c r="I76" s="15">
        <v>4.0884593941646549E-3</v>
      </c>
      <c r="J76" s="15">
        <v>3.7227309954582706E-5</v>
      </c>
      <c r="K76" s="15">
        <v>8.0061914547249852E-5</v>
      </c>
      <c r="L76" s="15">
        <v>1.9677292404565125E-4</v>
      </c>
      <c r="M76" s="32">
        <v>7.3313782991202357E-4</v>
      </c>
      <c r="N76" s="20">
        <v>0</v>
      </c>
      <c r="P76" s="21">
        <f t="shared" si="2"/>
        <v>2476.4882697947219</v>
      </c>
    </row>
    <row r="77" spans="2:16" hidden="1" x14ac:dyDescent="0.2">
      <c r="B77" s="18" t="s">
        <v>96</v>
      </c>
      <c r="C77" s="19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20">
        <v>2.4659E-2</v>
      </c>
      <c r="P77" s="21">
        <f t="shared" si="2"/>
        <v>0</v>
      </c>
    </row>
    <row r="78" spans="2:16" hidden="1" x14ac:dyDescent="0.2">
      <c r="B78" s="18" t="s">
        <v>95</v>
      </c>
      <c r="C78" s="19">
        <v>3.1734375894390174E-4</v>
      </c>
      <c r="D78" s="15">
        <v>3.2382812090005188E-7</v>
      </c>
      <c r="E78" s="15">
        <v>1.2800422127960851E-8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20">
        <v>0</v>
      </c>
      <c r="P78" s="21">
        <f t="shared" si="2"/>
        <v>0</v>
      </c>
    </row>
    <row r="79" spans="2:16" hidden="1" x14ac:dyDescent="0.2">
      <c r="B79" s="18" t="s">
        <v>94</v>
      </c>
      <c r="C79" s="19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20">
        <v>0</v>
      </c>
      <c r="P79" s="21">
        <f t="shared" si="2"/>
        <v>0</v>
      </c>
    </row>
    <row r="80" spans="2:16" x14ac:dyDescent="0.2">
      <c r="B80" s="18" t="s">
        <v>93</v>
      </c>
      <c r="C80" s="19">
        <v>0.22029873962134305</v>
      </c>
      <c r="D80" s="15">
        <v>1.9545906207639952E-2</v>
      </c>
      <c r="E80" s="15">
        <v>8.2066268535207586E-6</v>
      </c>
      <c r="F80" s="32">
        <v>0</v>
      </c>
      <c r="G80" s="32">
        <v>0</v>
      </c>
      <c r="H80" s="32">
        <v>0</v>
      </c>
      <c r="I80" s="15">
        <v>0.37966920646719959</v>
      </c>
      <c r="J80" s="15">
        <v>0.136847591393046</v>
      </c>
      <c r="K80" s="15">
        <v>8.7774545648634919E-2</v>
      </c>
      <c r="L80" s="15">
        <v>1.3724911452184175E-2</v>
      </c>
      <c r="M80" s="32">
        <v>4.740957966764419E-2</v>
      </c>
      <c r="N80" s="20">
        <v>0</v>
      </c>
      <c r="P80" s="21">
        <f t="shared" si="2"/>
        <v>160146.24144672533</v>
      </c>
    </row>
    <row r="81" spans="2:16" hidden="1" x14ac:dyDescent="0.2">
      <c r="B81" s="18" t="s">
        <v>92</v>
      </c>
      <c r="C81" s="19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20">
        <v>0</v>
      </c>
      <c r="P81" s="21">
        <f t="shared" si="2"/>
        <v>0</v>
      </c>
    </row>
    <row r="82" spans="2:16" x14ac:dyDescent="0.2">
      <c r="B82" s="18" t="s">
        <v>91</v>
      </c>
      <c r="C82" s="19">
        <v>0</v>
      </c>
      <c r="D82" s="15">
        <v>0</v>
      </c>
      <c r="E82" s="15">
        <v>0</v>
      </c>
      <c r="F82" s="32">
        <v>0</v>
      </c>
      <c r="G82" s="32">
        <v>0</v>
      </c>
      <c r="H82" s="32">
        <v>0</v>
      </c>
      <c r="I82" s="15">
        <v>0</v>
      </c>
      <c r="J82" s="15">
        <v>5.7702330429603192E-4</v>
      </c>
      <c r="K82" s="15">
        <v>1.3610525473032476E-3</v>
      </c>
      <c r="L82" s="15">
        <v>2.3612750885478153E-3</v>
      </c>
      <c r="M82" s="32">
        <v>8.3088954056696005E-3</v>
      </c>
      <c r="N82" s="20">
        <v>0</v>
      </c>
      <c r="P82" s="21">
        <f t="shared" ref="P82:P145" si="3">SUMPRODUCT(C$11:N$11,C82:N82)</f>
        <v>28066.867057673513</v>
      </c>
    </row>
    <row r="83" spans="2:16" hidden="1" x14ac:dyDescent="0.2">
      <c r="B83" s="18" t="s">
        <v>90</v>
      </c>
      <c r="C83" s="19">
        <v>0</v>
      </c>
      <c r="D83" s="15">
        <v>2.059636704784379E-7</v>
      </c>
      <c r="E83" s="15">
        <v>6.7772353418247869E-9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20">
        <v>0</v>
      </c>
      <c r="P83" s="21">
        <f t="shared" si="3"/>
        <v>0</v>
      </c>
    </row>
    <row r="84" spans="2:16" hidden="1" x14ac:dyDescent="0.2">
      <c r="B84" s="18" t="s">
        <v>89</v>
      </c>
      <c r="C84" s="19">
        <v>0</v>
      </c>
      <c r="D84" s="15">
        <v>1.5226372925689959E-6</v>
      </c>
      <c r="E84" s="15">
        <v>6.0782343272576812E-8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20">
        <v>0</v>
      </c>
      <c r="P84" s="21">
        <f t="shared" si="3"/>
        <v>0</v>
      </c>
    </row>
    <row r="85" spans="2:16" x14ac:dyDescent="0.2">
      <c r="B85" s="18" t="s">
        <v>88</v>
      </c>
      <c r="C85" s="19">
        <v>0</v>
      </c>
      <c r="D85" s="15">
        <v>8.6176137711313134E-6</v>
      </c>
      <c r="E85" s="15">
        <v>2.0186270792573357E-7</v>
      </c>
      <c r="F85" s="32">
        <v>0</v>
      </c>
      <c r="G85" s="32">
        <v>0</v>
      </c>
      <c r="H85" s="32">
        <v>0</v>
      </c>
      <c r="I85" s="15">
        <v>0</v>
      </c>
      <c r="J85" s="15">
        <v>5.5840964931874054E-4</v>
      </c>
      <c r="K85" s="15">
        <v>7.2055723092524868E-4</v>
      </c>
      <c r="L85" s="15">
        <v>4.4273907910271531E-4</v>
      </c>
      <c r="M85" s="32">
        <v>1.4662756598240471E-3</v>
      </c>
      <c r="N85" s="20">
        <v>0</v>
      </c>
      <c r="P85" s="21">
        <f t="shared" si="3"/>
        <v>4952.9765395894437</v>
      </c>
    </row>
    <row r="86" spans="2:16" hidden="1" x14ac:dyDescent="0.2">
      <c r="B86" s="18" t="s">
        <v>87</v>
      </c>
      <c r="C86" s="19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20">
        <v>0</v>
      </c>
      <c r="P86" s="21">
        <f t="shared" si="3"/>
        <v>0</v>
      </c>
    </row>
    <row r="87" spans="2:16" x14ac:dyDescent="0.2">
      <c r="B87" s="18" t="s">
        <v>86</v>
      </c>
      <c r="C87" s="19">
        <v>0</v>
      </c>
      <c r="D87" s="15">
        <v>1.3772003511292498E-6</v>
      </c>
      <c r="E87" s="15">
        <v>5.3102616641617478E-8</v>
      </c>
      <c r="F87" s="32">
        <v>0</v>
      </c>
      <c r="G87" s="32">
        <v>0</v>
      </c>
      <c r="H87" s="32">
        <v>0</v>
      </c>
      <c r="I87" s="15">
        <v>0</v>
      </c>
      <c r="J87" s="15">
        <v>1.1168192986374811E-4</v>
      </c>
      <c r="K87" s="15">
        <v>1.3343652424541643E-4</v>
      </c>
      <c r="L87" s="15">
        <v>9.8386462022825627E-5</v>
      </c>
      <c r="M87" s="32">
        <v>2.4437927663734121E-4</v>
      </c>
      <c r="N87" s="20">
        <v>0</v>
      </c>
      <c r="P87" s="21">
        <f t="shared" si="3"/>
        <v>825.49608993157403</v>
      </c>
    </row>
    <row r="88" spans="2:16" hidden="1" x14ac:dyDescent="0.2">
      <c r="B88" s="18" t="s">
        <v>85</v>
      </c>
      <c r="C88" s="19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20">
        <v>3.3299000000000002E-2</v>
      </c>
      <c r="P88" s="21">
        <f t="shared" si="3"/>
        <v>0</v>
      </c>
    </row>
    <row r="89" spans="2:16" hidden="1" x14ac:dyDescent="0.2">
      <c r="B89" s="18" t="s">
        <v>84</v>
      </c>
      <c r="C89" s="19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3.7413446504355615E-3</v>
      </c>
      <c r="K89" s="15">
        <v>2.5352939606629117E-3</v>
      </c>
      <c r="L89" s="15">
        <v>0</v>
      </c>
      <c r="M89" s="15">
        <v>0</v>
      </c>
      <c r="N89" s="20">
        <v>0</v>
      </c>
      <c r="P89" s="21">
        <f t="shared" si="3"/>
        <v>0</v>
      </c>
    </row>
    <row r="90" spans="2:16" hidden="1" x14ac:dyDescent="0.2">
      <c r="B90" s="18" t="s">
        <v>83</v>
      </c>
      <c r="C90" s="19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20">
        <v>0</v>
      </c>
      <c r="P90" s="21">
        <f t="shared" si="3"/>
        <v>0</v>
      </c>
    </row>
    <row r="91" spans="2:16" hidden="1" x14ac:dyDescent="0.2">
      <c r="B91" s="18" t="s">
        <v>82</v>
      </c>
      <c r="C91" s="19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20">
        <v>0</v>
      </c>
      <c r="P91" s="21">
        <f t="shared" si="3"/>
        <v>0</v>
      </c>
    </row>
    <row r="92" spans="2:16" x14ac:dyDescent="0.2">
      <c r="B92" s="18" t="s">
        <v>81</v>
      </c>
      <c r="C92" s="19">
        <v>0</v>
      </c>
      <c r="D92" s="15">
        <v>0</v>
      </c>
      <c r="E92" s="15">
        <v>0</v>
      </c>
      <c r="F92" s="32">
        <v>0</v>
      </c>
      <c r="G92" s="32">
        <v>0</v>
      </c>
      <c r="H92" s="32">
        <v>0</v>
      </c>
      <c r="I92" s="15">
        <v>2.1706002601746894E-2</v>
      </c>
      <c r="J92" s="15">
        <v>3.2015486560941124E-3</v>
      </c>
      <c r="K92" s="15">
        <v>1.974860558832163E-3</v>
      </c>
      <c r="L92" s="15">
        <v>6.8870523415977953E-4</v>
      </c>
      <c r="M92" s="32">
        <v>2.443792766373412E-3</v>
      </c>
      <c r="N92" s="20">
        <v>0</v>
      </c>
      <c r="P92" s="21">
        <f t="shared" si="3"/>
        <v>8254.9608993157399</v>
      </c>
    </row>
    <row r="93" spans="2:16" x14ac:dyDescent="0.2">
      <c r="B93" s="18" t="s">
        <v>80</v>
      </c>
      <c r="C93" s="19">
        <v>0</v>
      </c>
      <c r="D93" s="15">
        <v>3.690943470304657E-6</v>
      </c>
      <c r="E93" s="15">
        <v>1.4232372415802173E-7</v>
      </c>
      <c r="F93" s="32">
        <v>0</v>
      </c>
      <c r="G93" s="32">
        <v>0</v>
      </c>
      <c r="H93" s="32">
        <v>0</v>
      </c>
      <c r="I93" s="15">
        <v>4.645976584278017E-3</v>
      </c>
      <c r="J93" s="15">
        <v>3.7227309954582706E-5</v>
      </c>
      <c r="K93" s="15">
        <v>2.6687304849083284E-5</v>
      </c>
      <c r="L93" s="15">
        <v>2.9515938606847691E-4</v>
      </c>
      <c r="M93" s="32">
        <v>9.7751710654936483E-4</v>
      </c>
      <c r="N93" s="20">
        <v>0</v>
      </c>
      <c r="P93" s="21">
        <f t="shared" si="3"/>
        <v>3301.9843597262961</v>
      </c>
    </row>
    <row r="94" spans="2:16" hidden="1" x14ac:dyDescent="0.2">
      <c r="B94" s="18" t="s">
        <v>79</v>
      </c>
      <c r="C94" s="19">
        <v>0</v>
      </c>
      <c r="D94" s="15">
        <v>8.1685040645364149E-8</v>
      </c>
      <c r="E94" s="15">
        <v>1.8078978494772643E-9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20">
        <v>0</v>
      </c>
      <c r="P94" s="21">
        <f t="shared" si="3"/>
        <v>0</v>
      </c>
    </row>
    <row r="95" spans="2:16" x14ac:dyDescent="0.2">
      <c r="B95" s="18" t="s">
        <v>78</v>
      </c>
      <c r="C95" s="19">
        <v>0</v>
      </c>
      <c r="D95" s="15">
        <v>2.1120834218824316E-3</v>
      </c>
      <c r="E95" s="15">
        <v>3.780427588901738E-9</v>
      </c>
      <c r="F95" s="32">
        <v>0</v>
      </c>
      <c r="G95" s="32">
        <v>0</v>
      </c>
      <c r="H95" s="32">
        <v>0</v>
      </c>
      <c r="I95" s="15">
        <v>1.4867125069689655E-4</v>
      </c>
      <c r="J95" s="15">
        <v>4.0019358201176403E-3</v>
      </c>
      <c r="K95" s="15">
        <v>3.4159750206826604E-3</v>
      </c>
      <c r="L95" s="15">
        <v>1.4266036993309719E-3</v>
      </c>
      <c r="M95" s="32">
        <v>4.8875855327468239E-3</v>
      </c>
      <c r="N95" s="20">
        <v>0</v>
      </c>
      <c r="P95" s="21">
        <f t="shared" si="3"/>
        <v>16509.92179863148</v>
      </c>
    </row>
    <row r="96" spans="2:16" hidden="1" x14ac:dyDescent="0.2">
      <c r="B96" s="18" t="s">
        <v>77</v>
      </c>
      <c r="C96" s="19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20">
        <v>0</v>
      </c>
      <c r="P96" s="21">
        <f t="shared" si="3"/>
        <v>0</v>
      </c>
    </row>
    <row r="97" spans="2:16" hidden="1" x14ac:dyDescent="0.2">
      <c r="B97" s="18" t="s">
        <v>76</v>
      </c>
      <c r="C97" s="19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20">
        <v>0</v>
      </c>
      <c r="P97" s="21">
        <f t="shared" si="3"/>
        <v>0</v>
      </c>
    </row>
    <row r="98" spans="2:16" hidden="1" x14ac:dyDescent="0.2">
      <c r="B98" s="18" t="s">
        <v>75</v>
      </c>
      <c r="C98" s="19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20">
        <v>0</v>
      </c>
      <c r="P98" s="21">
        <f t="shared" si="3"/>
        <v>0</v>
      </c>
    </row>
    <row r="99" spans="2:16" hidden="1" x14ac:dyDescent="0.2">
      <c r="B99" s="18" t="s">
        <v>74</v>
      </c>
      <c r="C99" s="19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20">
        <v>0</v>
      </c>
      <c r="P99" s="21">
        <f t="shared" si="3"/>
        <v>0</v>
      </c>
    </row>
    <row r="100" spans="2:16" hidden="1" x14ac:dyDescent="0.2">
      <c r="B100" s="18" t="s">
        <v>73</v>
      </c>
      <c r="C100" s="19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20">
        <v>0</v>
      </c>
      <c r="P100" s="21">
        <f t="shared" si="3"/>
        <v>0</v>
      </c>
    </row>
    <row r="101" spans="2:16" hidden="1" x14ac:dyDescent="0.2">
      <c r="B101" s="18" t="s">
        <v>72</v>
      </c>
      <c r="C101" s="19">
        <v>0</v>
      </c>
      <c r="D101" s="15">
        <v>3.8783932750766884E-3</v>
      </c>
      <c r="E101" s="15">
        <v>3.9207552236679333E-9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20">
        <v>0</v>
      </c>
      <c r="P101" s="21">
        <f t="shared" si="3"/>
        <v>0</v>
      </c>
    </row>
    <row r="102" spans="2:16" hidden="1" x14ac:dyDescent="0.2">
      <c r="B102" s="18" t="s">
        <v>71</v>
      </c>
      <c r="C102" s="19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20">
        <v>0</v>
      </c>
      <c r="P102" s="21">
        <f t="shared" si="3"/>
        <v>0</v>
      </c>
    </row>
    <row r="103" spans="2:16" hidden="1" x14ac:dyDescent="0.2">
      <c r="B103" s="18" t="s">
        <v>70</v>
      </c>
      <c r="C103" s="19">
        <v>0</v>
      </c>
      <c r="D103" s="15">
        <v>5.64983058755758E-7</v>
      </c>
      <c r="E103" s="15">
        <v>2.1304671882651221E-8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20">
        <v>0</v>
      </c>
      <c r="P103" s="21">
        <f t="shared" si="3"/>
        <v>0</v>
      </c>
    </row>
    <row r="104" spans="2:16" hidden="1" x14ac:dyDescent="0.2">
      <c r="B104" s="18" t="s">
        <v>69</v>
      </c>
      <c r="C104" s="19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20">
        <v>0</v>
      </c>
      <c r="P104" s="21">
        <f t="shared" si="3"/>
        <v>0</v>
      </c>
    </row>
    <row r="105" spans="2:16" x14ac:dyDescent="0.2">
      <c r="B105" s="18" t="s">
        <v>68</v>
      </c>
      <c r="C105" s="19">
        <v>0</v>
      </c>
      <c r="D105" s="15">
        <v>0</v>
      </c>
      <c r="E105" s="15">
        <v>0</v>
      </c>
      <c r="F105" s="32">
        <v>0</v>
      </c>
      <c r="G105" s="32">
        <v>0</v>
      </c>
      <c r="H105" s="32">
        <v>0</v>
      </c>
      <c r="I105" s="15">
        <v>0</v>
      </c>
      <c r="J105" s="15">
        <v>0</v>
      </c>
      <c r="K105" s="15">
        <v>0</v>
      </c>
      <c r="L105" s="15">
        <v>4.4273907910271531E-4</v>
      </c>
      <c r="M105" s="32">
        <v>1.4662756598240471E-3</v>
      </c>
      <c r="N105" s="20">
        <v>0</v>
      </c>
      <c r="P105" s="21">
        <f t="shared" si="3"/>
        <v>4952.9765395894437</v>
      </c>
    </row>
    <row r="106" spans="2:16" hidden="1" x14ac:dyDescent="0.2">
      <c r="B106" s="18" t="s">
        <v>67</v>
      </c>
      <c r="C106" s="19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20">
        <v>0</v>
      </c>
      <c r="P106" s="21">
        <f t="shared" si="3"/>
        <v>0</v>
      </c>
    </row>
    <row r="107" spans="2:16" x14ac:dyDescent="0.2">
      <c r="B107" s="18" t="s">
        <v>66</v>
      </c>
      <c r="C107" s="19">
        <v>0</v>
      </c>
      <c r="D107" s="15">
        <v>0</v>
      </c>
      <c r="E107" s="15">
        <v>0</v>
      </c>
      <c r="F107" s="32">
        <v>0</v>
      </c>
      <c r="G107" s="32">
        <v>0</v>
      </c>
      <c r="H107" s="32">
        <v>0</v>
      </c>
      <c r="I107" s="15">
        <v>0</v>
      </c>
      <c r="J107" s="15">
        <v>0</v>
      </c>
      <c r="K107" s="15">
        <v>0</v>
      </c>
      <c r="L107" s="15">
        <v>9.8386462022825627E-5</v>
      </c>
      <c r="M107" s="32">
        <v>2.4437927663734121E-4</v>
      </c>
      <c r="N107" s="20">
        <v>0</v>
      </c>
      <c r="P107" s="21">
        <f t="shared" si="3"/>
        <v>825.49608993157403</v>
      </c>
    </row>
    <row r="108" spans="2:16" x14ac:dyDescent="0.2">
      <c r="B108" s="18" t="s">
        <v>65</v>
      </c>
      <c r="C108" s="19">
        <v>0</v>
      </c>
      <c r="D108" s="15">
        <v>5.9443227078609395E-4</v>
      </c>
      <c r="E108" s="15">
        <v>0</v>
      </c>
      <c r="F108" s="32">
        <v>0</v>
      </c>
      <c r="G108" s="32">
        <v>0</v>
      </c>
      <c r="H108" s="32">
        <v>0</v>
      </c>
      <c r="I108" s="15">
        <v>0</v>
      </c>
      <c r="J108" s="15">
        <v>9.3068274886456761E-5</v>
      </c>
      <c r="K108" s="15">
        <v>2.1349843879266627E-4</v>
      </c>
      <c r="L108" s="15">
        <v>2.9515938606847691E-4</v>
      </c>
      <c r="M108" s="32">
        <v>9.7751710654936483E-4</v>
      </c>
      <c r="N108" s="20">
        <v>0</v>
      </c>
      <c r="P108" s="21">
        <f t="shared" si="3"/>
        <v>3301.9843597262961</v>
      </c>
    </row>
    <row r="109" spans="2:16" hidden="1" x14ac:dyDescent="0.2">
      <c r="B109" s="18" t="s">
        <v>64</v>
      </c>
      <c r="C109" s="19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20">
        <v>0</v>
      </c>
      <c r="P109" s="21">
        <f t="shared" si="3"/>
        <v>0</v>
      </c>
    </row>
    <row r="110" spans="2:16" x14ac:dyDescent="0.2">
      <c r="B110" s="18" t="s">
        <v>63</v>
      </c>
      <c r="C110" s="19">
        <v>0</v>
      </c>
      <c r="D110" s="15">
        <v>6.6789934161053362E-3</v>
      </c>
      <c r="E110" s="15">
        <v>3.4029936090414969E-5</v>
      </c>
      <c r="F110" s="32">
        <v>0</v>
      </c>
      <c r="G110" s="32">
        <v>0</v>
      </c>
      <c r="H110" s="32">
        <v>0</v>
      </c>
      <c r="I110" s="15">
        <v>3.7167812674224138E-5</v>
      </c>
      <c r="J110" s="15">
        <v>3.5179807907080654E-3</v>
      </c>
      <c r="K110" s="15">
        <v>5.7110832377038232E-3</v>
      </c>
      <c r="L110" s="15">
        <v>6.8378591105863811E-3</v>
      </c>
      <c r="M110" s="32">
        <v>2.3460410557184754E-2</v>
      </c>
      <c r="N110" s="20">
        <v>0</v>
      </c>
      <c r="P110" s="21">
        <f t="shared" si="3"/>
        <v>79247.6246334311</v>
      </c>
    </row>
    <row r="111" spans="2:16" hidden="1" x14ac:dyDescent="0.2">
      <c r="B111" s="18" t="s">
        <v>62</v>
      </c>
      <c r="C111" s="19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20">
        <v>0</v>
      </c>
      <c r="P111" s="21">
        <f t="shared" si="3"/>
        <v>0</v>
      </c>
    </row>
    <row r="112" spans="2:16" hidden="1" x14ac:dyDescent="0.2">
      <c r="B112" s="18" t="s">
        <v>61</v>
      </c>
      <c r="C112" s="19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20">
        <v>0</v>
      </c>
      <c r="P112" s="21">
        <f t="shared" si="3"/>
        <v>0</v>
      </c>
    </row>
    <row r="113" spans="2:16" hidden="1" x14ac:dyDescent="0.2">
      <c r="B113" s="18" t="s">
        <v>60</v>
      </c>
      <c r="C113" s="19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20">
        <v>3.1949999999999999E-3</v>
      </c>
      <c r="P113" s="21">
        <f t="shared" si="3"/>
        <v>0</v>
      </c>
    </row>
    <row r="114" spans="2:16" x14ac:dyDescent="0.2">
      <c r="B114" s="18" t="s">
        <v>59</v>
      </c>
      <c r="C114" s="19">
        <v>0</v>
      </c>
      <c r="D114" s="15">
        <v>4.0477891533451265E-6</v>
      </c>
      <c r="E114" s="15">
        <v>1.6844464526971409E-7</v>
      </c>
      <c r="F114" s="32">
        <v>0</v>
      </c>
      <c r="G114" s="32">
        <v>0</v>
      </c>
      <c r="H114" s="32">
        <v>0</v>
      </c>
      <c r="I114" s="15">
        <v>0</v>
      </c>
      <c r="J114" s="15">
        <v>1.321569503387686E-3</v>
      </c>
      <c r="K114" s="15">
        <v>1.1475541085105812E-3</v>
      </c>
      <c r="L114" s="15">
        <v>9.8386462022825627E-5</v>
      </c>
      <c r="M114" s="32">
        <v>2.4437927663734121E-4</v>
      </c>
      <c r="N114" s="20">
        <v>0</v>
      </c>
      <c r="P114" s="21">
        <f t="shared" si="3"/>
        <v>825.49608993157403</v>
      </c>
    </row>
    <row r="115" spans="2:16" x14ac:dyDescent="0.2">
      <c r="B115" s="18" t="s">
        <v>58</v>
      </c>
      <c r="C115" s="19">
        <v>0</v>
      </c>
      <c r="D115" s="15">
        <v>1.5530955239384031E-3</v>
      </c>
      <c r="E115" s="15">
        <v>1.7871474456276686E-7</v>
      </c>
      <c r="F115" s="32">
        <v>0</v>
      </c>
      <c r="G115" s="32">
        <v>0</v>
      </c>
      <c r="H115" s="32">
        <v>0</v>
      </c>
      <c r="I115" s="15">
        <v>0</v>
      </c>
      <c r="J115" s="15">
        <v>2.2336385972749622E-4</v>
      </c>
      <c r="K115" s="15">
        <v>2.9356035333991614E-4</v>
      </c>
      <c r="L115" s="15">
        <v>5.9031877213695382E-4</v>
      </c>
      <c r="M115" s="32">
        <v>1.9550342130987297E-3</v>
      </c>
      <c r="N115" s="20">
        <v>0</v>
      </c>
      <c r="P115" s="21">
        <f t="shared" si="3"/>
        <v>6603.9687194525923</v>
      </c>
    </row>
    <row r="116" spans="2:16" hidden="1" x14ac:dyDescent="0.2">
      <c r="B116" s="18" t="s">
        <v>57</v>
      </c>
      <c r="C116" s="19">
        <v>0</v>
      </c>
      <c r="D116" s="15">
        <v>2.8609359036995928E-8</v>
      </c>
      <c r="E116" s="15">
        <v>1.0639024084738586E-9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20">
        <v>8.2000000000000001E-5</v>
      </c>
      <c r="P116" s="21">
        <f t="shared" si="3"/>
        <v>0</v>
      </c>
    </row>
    <row r="117" spans="2:16" x14ac:dyDescent="0.2">
      <c r="B117" s="18" t="s">
        <v>56</v>
      </c>
      <c r="C117" s="19">
        <v>1.8149820640247963E-2</v>
      </c>
      <c r="D117" s="15">
        <v>1.2022873129130387E-2</v>
      </c>
      <c r="E117" s="15">
        <v>1.7432777378399574E-7</v>
      </c>
      <c r="F117" s="32">
        <v>0</v>
      </c>
      <c r="G117" s="32">
        <v>0</v>
      </c>
      <c r="H117" s="32">
        <v>0</v>
      </c>
      <c r="I117" s="15">
        <v>2.5274112618472416E-3</v>
      </c>
      <c r="J117" s="15">
        <v>2.177797632343088E-3</v>
      </c>
      <c r="K117" s="15">
        <v>1.7880494248885802E-3</v>
      </c>
      <c r="L117" s="15">
        <v>4.9193231011412822E-4</v>
      </c>
      <c r="M117" s="32">
        <v>1.7106549364613885E-3</v>
      </c>
      <c r="N117" s="20">
        <v>0</v>
      </c>
      <c r="P117" s="21">
        <f t="shared" si="3"/>
        <v>5778.4726295210185</v>
      </c>
    </row>
    <row r="118" spans="2:16" x14ac:dyDescent="0.2">
      <c r="B118" s="18" t="s">
        <v>55</v>
      </c>
      <c r="C118" s="19">
        <v>0</v>
      </c>
      <c r="D118" s="15">
        <v>1.7044121828349993E-3</v>
      </c>
      <c r="E118" s="15">
        <v>7.7865658269934947E-7</v>
      </c>
      <c r="F118" s="32">
        <v>0</v>
      </c>
      <c r="G118" s="32">
        <v>0</v>
      </c>
      <c r="H118" s="32">
        <v>0</v>
      </c>
      <c r="I118" s="15">
        <v>3.7167812674224138E-5</v>
      </c>
      <c r="J118" s="15">
        <v>2.1964112873203794E-3</v>
      </c>
      <c r="K118" s="15">
        <v>2.7754797043046619E-3</v>
      </c>
      <c r="L118" s="15">
        <v>1.7217630853994484E-3</v>
      </c>
      <c r="M118" s="32">
        <v>5.8651026392961885E-3</v>
      </c>
      <c r="N118" s="20">
        <v>0</v>
      </c>
      <c r="P118" s="21">
        <f t="shared" si="3"/>
        <v>19811.906158357775</v>
      </c>
    </row>
    <row r="119" spans="2:16" x14ac:dyDescent="0.2">
      <c r="B119" s="18" t="s">
        <v>54</v>
      </c>
      <c r="C119" s="19">
        <v>0</v>
      </c>
      <c r="D119" s="15">
        <v>7.2875855278494075E-3</v>
      </c>
      <c r="E119" s="15">
        <v>6.8548167524713679E-4</v>
      </c>
      <c r="F119" s="32">
        <v>0</v>
      </c>
      <c r="G119" s="32">
        <v>0</v>
      </c>
      <c r="H119" s="32">
        <v>8.6286029006792751E-3</v>
      </c>
      <c r="I119" s="15">
        <v>7.2960416279501991E-2</v>
      </c>
      <c r="J119" s="15">
        <v>1.5654083835902027E-2</v>
      </c>
      <c r="K119" s="15">
        <v>1.8467614955565634E-2</v>
      </c>
      <c r="L119" s="15">
        <v>2.0513577331759143E-2</v>
      </c>
      <c r="M119" s="32">
        <v>8.3088954056696005E-3</v>
      </c>
      <c r="N119" s="20">
        <v>0</v>
      </c>
      <c r="P119" s="21">
        <f t="shared" si="3"/>
        <v>28066.867057673513</v>
      </c>
    </row>
    <row r="120" spans="2:16" x14ac:dyDescent="0.2">
      <c r="B120" s="18" t="s">
        <v>53</v>
      </c>
      <c r="C120" s="19">
        <v>0</v>
      </c>
      <c r="D120" s="15">
        <v>0</v>
      </c>
      <c r="E120" s="15">
        <v>0</v>
      </c>
      <c r="F120" s="32">
        <v>0</v>
      </c>
      <c r="G120" s="32">
        <v>0</v>
      </c>
      <c r="H120" s="32">
        <v>0</v>
      </c>
      <c r="I120" s="15">
        <v>3.7167812674224138E-5</v>
      </c>
      <c r="J120" s="15">
        <v>7.2034844762117536E-3</v>
      </c>
      <c r="K120" s="15">
        <v>5.0705879213258235E-3</v>
      </c>
      <c r="L120" s="15">
        <v>1.2790240062967332E-3</v>
      </c>
      <c r="M120" s="32">
        <v>4.3988269794721412E-3</v>
      </c>
      <c r="N120" s="20">
        <v>0</v>
      </c>
      <c r="P120" s="21">
        <f t="shared" si="3"/>
        <v>14858.92961876833</v>
      </c>
    </row>
    <row r="121" spans="2:16" x14ac:dyDescent="0.2">
      <c r="B121" s="18" t="s">
        <v>52</v>
      </c>
      <c r="C121" s="19">
        <v>0</v>
      </c>
      <c r="D121" s="15">
        <v>4.5760170187697492E-7</v>
      </c>
      <c r="E121" s="15">
        <v>1.8445204123269581E-8</v>
      </c>
      <c r="F121" s="32">
        <v>0</v>
      </c>
      <c r="G121" s="32">
        <v>0</v>
      </c>
      <c r="H121" s="32">
        <v>0</v>
      </c>
      <c r="I121" s="15">
        <v>0</v>
      </c>
      <c r="J121" s="15">
        <v>7.4454619909165412E-5</v>
      </c>
      <c r="K121" s="15">
        <v>5.3374609698166568E-5</v>
      </c>
      <c r="L121" s="15">
        <v>9.8386462022825627E-5</v>
      </c>
      <c r="M121" s="32">
        <v>2.4437927663734121E-4</v>
      </c>
      <c r="N121" s="20">
        <v>0</v>
      </c>
      <c r="P121" s="21">
        <f t="shared" si="3"/>
        <v>825.49608993157403</v>
      </c>
    </row>
    <row r="122" spans="2:16" x14ac:dyDescent="0.2">
      <c r="B122" s="18" t="s">
        <v>51</v>
      </c>
      <c r="C122" s="19">
        <v>0</v>
      </c>
      <c r="D122" s="15">
        <v>0</v>
      </c>
      <c r="E122" s="15">
        <v>0</v>
      </c>
      <c r="F122" s="32">
        <v>0</v>
      </c>
      <c r="G122" s="32">
        <v>0</v>
      </c>
      <c r="H122" s="32">
        <v>0</v>
      </c>
      <c r="I122" s="15">
        <v>3.7167812674224138E-5</v>
      </c>
      <c r="J122" s="15">
        <v>6.0122105576651064E-3</v>
      </c>
      <c r="K122" s="15">
        <v>4.4834672146459916E-3</v>
      </c>
      <c r="L122" s="15">
        <v>2.9515938606847691E-4</v>
      </c>
      <c r="M122" s="32">
        <v>9.7751710654936483E-4</v>
      </c>
      <c r="N122" s="20">
        <v>0</v>
      </c>
      <c r="P122" s="21">
        <f t="shared" si="3"/>
        <v>3301.9843597262961</v>
      </c>
    </row>
    <row r="123" spans="2:16" x14ac:dyDescent="0.2">
      <c r="B123" s="18" t="s">
        <v>50</v>
      </c>
      <c r="C123" s="19">
        <v>0</v>
      </c>
      <c r="D123" s="15">
        <v>0</v>
      </c>
      <c r="E123" s="15">
        <v>0</v>
      </c>
      <c r="F123" s="32">
        <v>0</v>
      </c>
      <c r="G123" s="32">
        <v>0</v>
      </c>
      <c r="H123" s="32">
        <v>0</v>
      </c>
      <c r="I123" s="15">
        <v>0</v>
      </c>
      <c r="J123" s="15">
        <v>0</v>
      </c>
      <c r="K123" s="15">
        <v>0</v>
      </c>
      <c r="L123" s="15">
        <v>1.3724911452184175E-2</v>
      </c>
      <c r="M123" s="32">
        <v>4.740957966764419E-2</v>
      </c>
      <c r="N123" s="20">
        <v>0</v>
      </c>
      <c r="P123" s="21">
        <f t="shared" si="3"/>
        <v>160146.24144672533</v>
      </c>
    </row>
    <row r="124" spans="2:16" x14ac:dyDescent="0.2">
      <c r="B124" s="18" t="s">
        <v>49</v>
      </c>
      <c r="C124" s="19">
        <v>0</v>
      </c>
      <c r="D124" s="15">
        <v>0</v>
      </c>
      <c r="E124" s="15">
        <v>0</v>
      </c>
      <c r="F124" s="32">
        <v>0</v>
      </c>
      <c r="G124" s="32">
        <v>0</v>
      </c>
      <c r="H124" s="32">
        <v>0</v>
      </c>
      <c r="I124" s="15">
        <v>5.0919903363687069E-2</v>
      </c>
      <c r="J124" s="15">
        <v>7.0545752363934226E-3</v>
      </c>
      <c r="K124" s="15">
        <v>4.5101545194950752E-3</v>
      </c>
      <c r="L124" s="15">
        <v>2.9515938606847691E-4</v>
      </c>
      <c r="M124" s="32">
        <v>9.7751710654936483E-4</v>
      </c>
      <c r="N124" s="20">
        <v>0</v>
      </c>
      <c r="P124" s="21">
        <f t="shared" si="3"/>
        <v>3301.9843597262961</v>
      </c>
    </row>
    <row r="125" spans="2:16" x14ac:dyDescent="0.2">
      <c r="B125" s="18" t="s">
        <v>48</v>
      </c>
      <c r="C125" s="19">
        <v>0</v>
      </c>
      <c r="D125" s="15">
        <v>0</v>
      </c>
      <c r="E125" s="15">
        <v>0</v>
      </c>
      <c r="F125" s="32">
        <v>0</v>
      </c>
      <c r="G125" s="32">
        <v>0</v>
      </c>
      <c r="H125" s="32">
        <v>0</v>
      </c>
      <c r="I125" s="15">
        <v>0</v>
      </c>
      <c r="J125" s="15">
        <v>0</v>
      </c>
      <c r="K125" s="15">
        <v>0</v>
      </c>
      <c r="L125" s="15">
        <v>9.8386462022825627E-5</v>
      </c>
      <c r="M125" s="32">
        <v>2.4437927663734121E-4</v>
      </c>
      <c r="N125" s="20">
        <v>0</v>
      </c>
      <c r="P125" s="21">
        <f t="shared" si="3"/>
        <v>825.49608993157403</v>
      </c>
    </row>
    <row r="126" spans="2:16" x14ac:dyDescent="0.2">
      <c r="B126" s="18" t="s">
        <v>47</v>
      </c>
      <c r="C126" s="19">
        <v>0</v>
      </c>
      <c r="D126" s="15">
        <v>1.519319265662187E-4</v>
      </c>
      <c r="E126" s="15">
        <v>5.1086507207154242E-6</v>
      </c>
      <c r="F126" s="32">
        <v>0</v>
      </c>
      <c r="G126" s="32">
        <v>0</v>
      </c>
      <c r="H126" s="32">
        <v>0</v>
      </c>
      <c r="I126" s="15">
        <v>6.6902062813603439E-4</v>
      </c>
      <c r="J126" s="15">
        <v>2.7510982056436619E-2</v>
      </c>
      <c r="K126" s="15">
        <v>5.5643030610338651E-2</v>
      </c>
      <c r="L126" s="15">
        <v>3.4927194018103099E-3</v>
      </c>
      <c r="M126" s="32">
        <v>1.2218963831867059E-2</v>
      </c>
      <c r="N126" s="20">
        <v>0</v>
      </c>
      <c r="P126" s="21">
        <f t="shared" si="3"/>
        <v>41274.804496578698</v>
      </c>
    </row>
    <row r="127" spans="2:16" x14ac:dyDescent="0.2">
      <c r="B127" s="18" t="s">
        <v>46</v>
      </c>
      <c r="C127" s="19">
        <v>0</v>
      </c>
      <c r="D127" s="15">
        <v>1.9666572043323807E-2</v>
      </c>
      <c r="E127" s="15">
        <v>8.3668836618370695E-7</v>
      </c>
      <c r="F127" s="32">
        <v>0</v>
      </c>
      <c r="G127" s="32">
        <v>0</v>
      </c>
      <c r="H127" s="32">
        <v>0</v>
      </c>
      <c r="I127" s="15">
        <v>1.1150343802267241E-4</v>
      </c>
      <c r="J127" s="15">
        <v>5.3793462884372013E-3</v>
      </c>
      <c r="K127" s="15">
        <v>1.1448853780256729E-2</v>
      </c>
      <c r="L127" s="15">
        <v>1.9037780401416762E-2</v>
      </c>
      <c r="M127" s="32">
        <v>6.5738025415444781E-2</v>
      </c>
      <c r="N127" s="20">
        <v>0</v>
      </c>
      <c r="P127" s="21">
        <f t="shared" si="3"/>
        <v>222058.4481915934</v>
      </c>
    </row>
    <row r="128" spans="2:16" hidden="1" x14ac:dyDescent="0.2">
      <c r="B128" s="18" t="s">
        <v>45</v>
      </c>
      <c r="C128" s="19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20">
        <v>0</v>
      </c>
      <c r="P128" s="21">
        <f t="shared" si="3"/>
        <v>0</v>
      </c>
    </row>
    <row r="129" spans="2:16" hidden="1" x14ac:dyDescent="0.2">
      <c r="B129" s="18" t="s">
        <v>44</v>
      </c>
      <c r="C129" s="19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20">
        <v>7.8499999999999993E-3</v>
      </c>
      <c r="P129" s="21">
        <f t="shared" si="3"/>
        <v>0</v>
      </c>
    </row>
    <row r="130" spans="2:16" hidden="1" x14ac:dyDescent="0.2">
      <c r="B130" s="18" t="s">
        <v>43</v>
      </c>
      <c r="C130" s="19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20">
        <v>5.31E-4</v>
      </c>
      <c r="P130" s="21">
        <f t="shared" si="3"/>
        <v>0</v>
      </c>
    </row>
    <row r="131" spans="2:16" hidden="1" x14ac:dyDescent="0.2">
      <c r="B131" s="18" t="s">
        <v>42</v>
      </c>
      <c r="C131" s="19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20">
        <v>3.3509999999999998E-3</v>
      </c>
      <c r="P131" s="21">
        <f t="shared" si="3"/>
        <v>0</v>
      </c>
    </row>
    <row r="132" spans="2:16" x14ac:dyDescent="0.2">
      <c r="B132" s="18" t="s">
        <v>41</v>
      </c>
      <c r="C132" s="19">
        <v>0</v>
      </c>
      <c r="D132" s="15">
        <v>0</v>
      </c>
      <c r="E132" s="15">
        <v>0</v>
      </c>
      <c r="F132" s="32">
        <v>0</v>
      </c>
      <c r="G132" s="32">
        <v>0</v>
      </c>
      <c r="H132" s="32">
        <v>0</v>
      </c>
      <c r="I132" s="15">
        <v>0</v>
      </c>
      <c r="J132" s="15">
        <v>0</v>
      </c>
      <c r="K132" s="15">
        <v>0</v>
      </c>
      <c r="L132" s="15">
        <v>9.8386462022825627E-5</v>
      </c>
      <c r="M132" s="32">
        <v>2.4437927663734121E-4</v>
      </c>
      <c r="N132" s="20">
        <v>0</v>
      </c>
      <c r="P132" s="21">
        <f t="shared" si="3"/>
        <v>825.49608993157403</v>
      </c>
    </row>
    <row r="133" spans="2:16" x14ac:dyDescent="0.2">
      <c r="B133" s="18" t="s">
        <v>40</v>
      </c>
      <c r="C133" s="19">
        <v>0</v>
      </c>
      <c r="D133" s="15">
        <v>0</v>
      </c>
      <c r="E133" s="15">
        <v>0</v>
      </c>
      <c r="F133" s="32">
        <v>0</v>
      </c>
      <c r="G133" s="32">
        <v>0</v>
      </c>
      <c r="H133" s="32">
        <v>0</v>
      </c>
      <c r="I133" s="15">
        <v>0</v>
      </c>
      <c r="J133" s="15">
        <v>2.0847293574566316E-3</v>
      </c>
      <c r="K133" s="15">
        <v>1.8147367297376635E-3</v>
      </c>
      <c r="L133" s="15">
        <v>9.8386462022825627E-5</v>
      </c>
      <c r="M133" s="32">
        <v>2.4437927663734121E-4</v>
      </c>
      <c r="N133" s="20">
        <v>0</v>
      </c>
      <c r="P133" s="21">
        <f t="shared" si="3"/>
        <v>825.49608993157403</v>
      </c>
    </row>
    <row r="134" spans="2:16" x14ac:dyDescent="0.2">
      <c r="B134" s="18" t="s">
        <v>39</v>
      </c>
      <c r="C134" s="19">
        <v>0</v>
      </c>
      <c r="D134" s="15">
        <v>1.0749181877653189E-3</v>
      </c>
      <c r="E134" s="15">
        <v>9.5785769443916844E-6</v>
      </c>
      <c r="F134" s="32">
        <v>0</v>
      </c>
      <c r="G134" s="32">
        <v>0</v>
      </c>
      <c r="H134" s="32">
        <v>0</v>
      </c>
      <c r="I134" s="15">
        <v>0</v>
      </c>
      <c r="J134" s="15">
        <v>9.8652371379644166E-4</v>
      </c>
      <c r="K134" s="15">
        <v>2.1349843879266629E-3</v>
      </c>
      <c r="L134" s="15">
        <v>4.0338449429358509E-3</v>
      </c>
      <c r="M134" s="32">
        <v>1.3929618768328447E-2</v>
      </c>
      <c r="N134" s="20">
        <v>0</v>
      </c>
      <c r="P134" s="21">
        <f t="shared" si="3"/>
        <v>47053.277126099711</v>
      </c>
    </row>
    <row r="135" spans="2:16" x14ac:dyDescent="0.2">
      <c r="B135" s="18" t="s">
        <v>38</v>
      </c>
      <c r="C135" s="19">
        <v>0</v>
      </c>
      <c r="D135" s="15">
        <v>0</v>
      </c>
      <c r="E135" s="15">
        <v>0</v>
      </c>
      <c r="F135" s="32">
        <v>0</v>
      </c>
      <c r="G135" s="32">
        <v>0</v>
      </c>
      <c r="H135" s="32">
        <v>0</v>
      </c>
      <c r="I135" s="15">
        <v>2.8210369819736118E-2</v>
      </c>
      <c r="J135" s="15">
        <v>4.2625269897997196E-3</v>
      </c>
      <c r="K135" s="15">
        <v>2.6153558752101619E-3</v>
      </c>
      <c r="L135" s="15">
        <v>1.9677292404565125E-4</v>
      </c>
      <c r="M135" s="32">
        <v>7.3313782991202357E-4</v>
      </c>
      <c r="N135" s="20">
        <v>0</v>
      </c>
      <c r="P135" s="21">
        <f t="shared" si="3"/>
        <v>2476.4882697947219</v>
      </c>
    </row>
    <row r="136" spans="2:16" hidden="1" x14ac:dyDescent="0.2">
      <c r="B136" s="18" t="s">
        <v>37</v>
      </c>
      <c r="C136" s="19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20">
        <v>0</v>
      </c>
      <c r="P136" s="21">
        <f t="shared" si="3"/>
        <v>0</v>
      </c>
    </row>
    <row r="137" spans="2:16" hidden="1" x14ac:dyDescent="0.2">
      <c r="B137" s="18" t="s">
        <v>36</v>
      </c>
      <c r="C137" s="19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20">
        <v>0</v>
      </c>
      <c r="P137" s="21">
        <f t="shared" si="3"/>
        <v>0</v>
      </c>
    </row>
    <row r="138" spans="2:16" hidden="1" x14ac:dyDescent="0.2">
      <c r="B138" s="18" t="s">
        <v>35</v>
      </c>
      <c r="C138" s="19">
        <v>0</v>
      </c>
      <c r="D138" s="15">
        <v>4.0856728978473312E-7</v>
      </c>
      <c r="E138" s="15">
        <v>1.7923248658871851E-8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20">
        <v>0</v>
      </c>
      <c r="P138" s="21">
        <f t="shared" si="3"/>
        <v>0</v>
      </c>
    </row>
    <row r="139" spans="2:16" x14ac:dyDescent="0.2">
      <c r="B139" s="18" t="s">
        <v>34</v>
      </c>
      <c r="C139" s="19">
        <v>0</v>
      </c>
      <c r="D139" s="15">
        <v>0</v>
      </c>
      <c r="E139" s="15">
        <v>0</v>
      </c>
      <c r="F139" s="32">
        <v>0</v>
      </c>
      <c r="G139" s="32">
        <v>0</v>
      </c>
      <c r="H139" s="32">
        <v>0</v>
      </c>
      <c r="I139" s="15">
        <v>0</v>
      </c>
      <c r="J139" s="15">
        <v>0</v>
      </c>
      <c r="K139" s="15">
        <v>0</v>
      </c>
      <c r="L139" s="15">
        <v>9.8386462022825627E-5</v>
      </c>
      <c r="M139" s="32">
        <v>2.4437927663734121E-4</v>
      </c>
      <c r="N139" s="20">
        <v>0</v>
      </c>
      <c r="P139" s="21">
        <f t="shared" si="3"/>
        <v>825.49608993157403</v>
      </c>
    </row>
    <row r="140" spans="2:16" hidden="1" x14ac:dyDescent="0.2">
      <c r="B140" s="18" t="s">
        <v>33</v>
      </c>
      <c r="C140" s="19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20">
        <v>0</v>
      </c>
      <c r="P140" s="21">
        <f t="shared" si="3"/>
        <v>0</v>
      </c>
    </row>
    <row r="141" spans="2:16" x14ac:dyDescent="0.2">
      <c r="B141" s="18" t="s">
        <v>32</v>
      </c>
      <c r="C141" s="19">
        <v>0</v>
      </c>
      <c r="D141" s="15">
        <v>1.0743307577100172E-2</v>
      </c>
      <c r="E141" s="15">
        <v>1.8828284111919974E-3</v>
      </c>
      <c r="F141" s="32">
        <v>0</v>
      </c>
      <c r="G141" s="32">
        <v>0</v>
      </c>
      <c r="H141" s="32">
        <v>0</v>
      </c>
      <c r="I141" s="15">
        <v>3.7167812674224138E-5</v>
      </c>
      <c r="J141" s="15">
        <v>3.0712530712530728E-3</v>
      </c>
      <c r="K141" s="15">
        <v>7.1788850044034033E-3</v>
      </c>
      <c r="L141" s="15">
        <v>1.1511216056670598E-2</v>
      </c>
      <c r="M141" s="32">
        <v>3.9833822091886607E-2</v>
      </c>
      <c r="N141" s="20">
        <v>0</v>
      </c>
      <c r="P141" s="21">
        <f t="shared" si="3"/>
        <v>134555.86265884654</v>
      </c>
    </row>
    <row r="142" spans="2:16" x14ac:dyDescent="0.2">
      <c r="B142" s="18" t="s">
        <v>31</v>
      </c>
      <c r="C142" s="19">
        <v>0</v>
      </c>
      <c r="D142" s="15">
        <v>0</v>
      </c>
      <c r="E142" s="15">
        <v>0</v>
      </c>
      <c r="F142" s="32">
        <v>0</v>
      </c>
      <c r="G142" s="32">
        <v>0</v>
      </c>
      <c r="H142" s="32">
        <v>0</v>
      </c>
      <c r="I142" s="15">
        <v>1.9624605091990346E-2</v>
      </c>
      <c r="J142" s="15">
        <v>2.8665028665028685E-3</v>
      </c>
      <c r="K142" s="15">
        <v>1.7613621200394968E-3</v>
      </c>
      <c r="L142" s="15">
        <v>9.8386462022825627E-5</v>
      </c>
      <c r="M142" s="32">
        <v>2.4437927663734121E-4</v>
      </c>
      <c r="N142" s="20">
        <v>0</v>
      </c>
      <c r="P142" s="21">
        <f t="shared" si="3"/>
        <v>825.49608993157403</v>
      </c>
    </row>
    <row r="143" spans="2:16" x14ac:dyDescent="0.2">
      <c r="B143" s="18" t="s">
        <v>30</v>
      </c>
      <c r="C143" s="19">
        <v>0</v>
      </c>
      <c r="D143" s="15">
        <v>0</v>
      </c>
      <c r="E143" s="15">
        <v>0</v>
      </c>
      <c r="F143" s="32">
        <v>0</v>
      </c>
      <c r="G143" s="32">
        <v>0</v>
      </c>
      <c r="H143" s="32">
        <v>0</v>
      </c>
      <c r="I143" s="15">
        <v>0</v>
      </c>
      <c r="J143" s="15">
        <v>0</v>
      </c>
      <c r="K143" s="15">
        <v>0</v>
      </c>
      <c r="L143" s="15">
        <v>4.4273907910271531E-4</v>
      </c>
      <c r="M143" s="32">
        <v>1.4662756598240471E-3</v>
      </c>
      <c r="N143" s="20">
        <v>0</v>
      </c>
      <c r="P143" s="21">
        <f t="shared" si="3"/>
        <v>4952.9765395894437</v>
      </c>
    </row>
    <row r="144" spans="2:16" hidden="1" x14ac:dyDescent="0.2">
      <c r="B144" s="18" t="s">
        <v>29</v>
      </c>
      <c r="C144" s="19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20">
        <v>0</v>
      </c>
      <c r="P144" s="21">
        <f t="shared" si="3"/>
        <v>0</v>
      </c>
    </row>
    <row r="145" spans="2:16" hidden="1" x14ac:dyDescent="0.2">
      <c r="B145" s="18" t="s">
        <v>28</v>
      </c>
      <c r="C145" s="19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20">
        <v>0</v>
      </c>
      <c r="P145" s="21">
        <f t="shared" si="3"/>
        <v>0</v>
      </c>
    </row>
    <row r="146" spans="2:16" hidden="1" x14ac:dyDescent="0.2">
      <c r="B146" s="18" t="s">
        <v>27</v>
      </c>
      <c r="C146" s="19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20">
        <v>0</v>
      </c>
      <c r="P146" s="21">
        <f t="shared" ref="P146:P160" si="4">SUMPRODUCT(C$11:N$11,C146:N146)</f>
        <v>0</v>
      </c>
    </row>
    <row r="147" spans="2:16" x14ac:dyDescent="0.2">
      <c r="B147" s="18" t="s">
        <v>26</v>
      </c>
      <c r="C147" s="19">
        <v>0</v>
      </c>
      <c r="D147" s="15">
        <v>6.6655391319380851E-4</v>
      </c>
      <c r="E147" s="15">
        <v>3.6113046084958445E-7</v>
      </c>
      <c r="F147" s="32">
        <v>0</v>
      </c>
      <c r="G147" s="32">
        <v>0</v>
      </c>
      <c r="H147" s="32">
        <v>0</v>
      </c>
      <c r="I147" s="15">
        <v>2.6017468871956891E-3</v>
      </c>
      <c r="J147" s="15">
        <v>9.3068274886456761E-5</v>
      </c>
      <c r="K147" s="15">
        <v>1.0674921939633314E-4</v>
      </c>
      <c r="L147" s="15">
        <v>2.9515938606847691E-4</v>
      </c>
      <c r="M147" s="32">
        <v>9.7751710654936483E-4</v>
      </c>
      <c r="N147" s="20">
        <v>0</v>
      </c>
      <c r="P147" s="21">
        <f t="shared" si="4"/>
        <v>3301.9843597262961</v>
      </c>
    </row>
    <row r="148" spans="2:16" hidden="1" x14ac:dyDescent="0.2">
      <c r="B148" s="18" t="s">
        <v>25</v>
      </c>
      <c r="C148" s="19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20">
        <v>4.3280000000000002E-3</v>
      </c>
      <c r="P148" s="21">
        <f t="shared" si="4"/>
        <v>0</v>
      </c>
    </row>
    <row r="149" spans="2:16" hidden="1" x14ac:dyDescent="0.2">
      <c r="B149" s="18" t="s">
        <v>24</v>
      </c>
      <c r="C149" s="19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9.8386462022825627E-5</v>
      </c>
      <c r="M149" s="15">
        <v>0</v>
      </c>
      <c r="N149" s="20">
        <v>0</v>
      </c>
      <c r="P149" s="21">
        <f t="shared" si="4"/>
        <v>0</v>
      </c>
    </row>
    <row r="150" spans="2:16" hidden="1" x14ac:dyDescent="0.2">
      <c r="B150" s="18" t="s">
        <v>23</v>
      </c>
      <c r="C150" s="19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20">
        <v>0</v>
      </c>
      <c r="P150" s="21">
        <f t="shared" si="4"/>
        <v>0</v>
      </c>
    </row>
    <row r="151" spans="2:16" hidden="1" x14ac:dyDescent="0.2">
      <c r="B151" s="18" t="s">
        <v>22</v>
      </c>
      <c r="C151" s="19">
        <v>0</v>
      </c>
      <c r="D151" s="15">
        <v>9.3980327756580331E-9</v>
      </c>
      <c r="E151" s="15">
        <v>3.3233118757174463E-10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20">
        <v>0</v>
      </c>
      <c r="P151" s="21">
        <f t="shared" si="4"/>
        <v>0</v>
      </c>
    </row>
    <row r="152" spans="2:16" x14ac:dyDescent="0.2">
      <c r="B152" s="18" t="s">
        <v>21</v>
      </c>
      <c r="C152" s="19">
        <v>3.7982833647658002E-4</v>
      </c>
      <c r="D152" s="15">
        <v>6.4623430057471898E-6</v>
      </c>
      <c r="E152" s="15">
        <v>2.8857492944101219E-7</v>
      </c>
      <c r="F152" s="32">
        <v>0</v>
      </c>
      <c r="G152" s="32">
        <v>0</v>
      </c>
      <c r="H152" s="32">
        <v>0</v>
      </c>
      <c r="I152" s="15">
        <v>3.7167812674224138E-5</v>
      </c>
      <c r="J152" s="15">
        <v>2.6617526617526634E-3</v>
      </c>
      <c r="K152" s="15">
        <v>2.0816097782284963E-3</v>
      </c>
      <c r="L152" s="15">
        <v>9.8386462022825627E-5</v>
      </c>
      <c r="M152" s="32">
        <v>2.4437927663734121E-4</v>
      </c>
      <c r="N152" s="20">
        <v>0</v>
      </c>
      <c r="P152" s="21">
        <f t="shared" si="4"/>
        <v>825.49608993157403</v>
      </c>
    </row>
    <row r="153" spans="2:16" hidden="1" x14ac:dyDescent="0.2">
      <c r="B153" s="18" t="s">
        <v>20</v>
      </c>
      <c r="C153" s="19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20">
        <v>1.1852E-2</v>
      </c>
      <c r="P153" s="21">
        <f t="shared" si="4"/>
        <v>0</v>
      </c>
    </row>
    <row r="154" spans="2:16" hidden="1" x14ac:dyDescent="0.2">
      <c r="B154" s="18" t="s">
        <v>19</v>
      </c>
      <c r="C154" s="19">
        <v>0</v>
      </c>
      <c r="D154" s="15">
        <v>2.2565937663913344E-9</v>
      </c>
      <c r="E154" s="15">
        <v>2.1909643646184883E-11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20">
        <v>0</v>
      </c>
      <c r="P154" s="21">
        <f t="shared" si="4"/>
        <v>0</v>
      </c>
    </row>
    <row r="155" spans="2:16" x14ac:dyDescent="0.2">
      <c r="B155" s="18" t="s">
        <v>18</v>
      </c>
      <c r="C155" s="19">
        <v>0</v>
      </c>
      <c r="D155" s="15">
        <v>5.2903289150503685E-7</v>
      </c>
      <c r="E155" s="15">
        <v>9.3393136260172597E-9</v>
      </c>
      <c r="F155" s="32">
        <v>0</v>
      </c>
      <c r="G155" s="32">
        <v>0</v>
      </c>
      <c r="H155" s="32">
        <v>4.5896823939783378E-4</v>
      </c>
      <c r="I155" s="15">
        <v>0</v>
      </c>
      <c r="J155" s="15">
        <v>4.6534137443228382E-4</v>
      </c>
      <c r="K155" s="15">
        <v>6.6718262122708214E-4</v>
      </c>
      <c r="L155" s="15">
        <v>5.9031877213695382E-4</v>
      </c>
      <c r="M155" s="32">
        <v>1.9550342130987297E-3</v>
      </c>
      <c r="N155" s="20">
        <v>0</v>
      </c>
      <c r="P155" s="21">
        <f t="shared" si="4"/>
        <v>6603.9687194525923</v>
      </c>
    </row>
    <row r="156" spans="2:16" hidden="1" x14ac:dyDescent="0.2">
      <c r="B156" s="18" t="s">
        <v>17</v>
      </c>
      <c r="C156" s="19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20">
        <v>0</v>
      </c>
      <c r="P156" s="21">
        <f t="shared" si="4"/>
        <v>0</v>
      </c>
    </row>
    <row r="157" spans="2:16" hidden="1" x14ac:dyDescent="0.2">
      <c r="B157" s="18" t="s">
        <v>16</v>
      </c>
      <c r="C157" s="19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20">
        <v>0</v>
      </c>
      <c r="P157" s="21">
        <f t="shared" si="4"/>
        <v>0</v>
      </c>
    </row>
    <row r="158" spans="2:16" hidden="1" x14ac:dyDescent="0.2">
      <c r="B158" s="18" t="s">
        <v>15</v>
      </c>
      <c r="C158" s="19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20">
        <v>0</v>
      </c>
      <c r="P158" s="21">
        <f t="shared" si="4"/>
        <v>0</v>
      </c>
    </row>
    <row r="159" spans="2:16" hidden="1" x14ac:dyDescent="0.2">
      <c r="B159" s="18" t="s">
        <v>14</v>
      </c>
      <c r="C159" s="19">
        <v>0</v>
      </c>
      <c r="D159" s="15">
        <v>1.2926153451464833E-6</v>
      </c>
      <c r="E159" s="15">
        <v>6.1609606791359014E-8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20">
        <v>0</v>
      </c>
      <c r="P159" s="21">
        <f t="shared" si="4"/>
        <v>0</v>
      </c>
    </row>
    <row r="160" spans="2:16" ht="12.75" hidden="1" thickBot="1" x14ac:dyDescent="0.25">
      <c r="B160" s="22" t="s">
        <v>13</v>
      </c>
      <c r="C160" s="23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1.2657285384558121E-3</v>
      </c>
      <c r="K160" s="24">
        <v>0</v>
      </c>
      <c r="L160" s="24">
        <v>0</v>
      </c>
      <c r="M160" s="24">
        <v>0</v>
      </c>
      <c r="N160" s="25">
        <v>0</v>
      </c>
      <c r="P160" s="26">
        <f t="shared" si="4"/>
        <v>0</v>
      </c>
    </row>
    <row r="161" spans="14:16" x14ac:dyDescent="0.2">
      <c r="N161" s="27"/>
      <c r="P161" s="33"/>
    </row>
    <row r="162" spans="14:16" x14ac:dyDescent="0.2">
      <c r="N162" s="28"/>
    </row>
  </sheetData>
  <autoFilter ref="A11:P160" xr:uid="{BBE7344C-192A-4F90-8C44-13705891669B}">
    <filterColumn colId="15">
      <filters>
        <filter val="$100.711"/>
        <filter val="$11.557"/>
        <filter val="$134.556"/>
        <filter val="$14.859"/>
        <filter val="$16.510"/>
        <filter val="$160.146"/>
        <filter val="$18.986"/>
        <filter val="$19.812"/>
        <filter val="$2.476"/>
        <filter val="$213.803"/>
        <filter val="$222.058"/>
        <filter val="$23.939"/>
        <filter val="$271.588"/>
        <filter val="$279.018"/>
        <filter val="$28.067"/>
        <filter val="$3.302"/>
        <filter val="$36.322"/>
        <filter val="$372.299"/>
        <filter val="$4.953"/>
        <filter val="$41.275"/>
        <filter val="$47.053"/>
        <filter val="$5.778"/>
        <filter val="$52.006"/>
        <filter val="$6.604"/>
        <filter val="$79.248"/>
        <filter val="$8.255"/>
        <filter val="$825"/>
        <filter val="$884.106"/>
      </filters>
    </filterColumn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rgb="FFFFFF00"/>
  </sheetPr>
  <dimension ref="A9:I16"/>
  <sheetViews>
    <sheetView showGridLines="0" zoomScale="85" zoomScaleNormal="85" workbookViewId="0">
      <selection activeCell="C28" sqref="C28"/>
    </sheetView>
  </sheetViews>
  <sheetFormatPr baseColWidth="10" defaultColWidth="11.42578125" defaultRowHeight="12" x14ac:dyDescent="0.2"/>
  <cols>
    <col min="1" max="1" width="11.28515625" style="1" bestFit="1" customWidth="1"/>
    <col min="2" max="2" width="8.140625" style="1" customWidth="1"/>
    <col min="3" max="3" width="39.7109375" style="1" bestFit="1" customWidth="1"/>
    <col min="4" max="4" width="101.28515625" style="1" customWidth="1"/>
    <col min="5" max="5" width="11.140625" style="1" bestFit="1" customWidth="1"/>
    <col min="6" max="6" width="24.28515625" style="1" bestFit="1" customWidth="1"/>
    <col min="7" max="7" width="19.85546875" style="1" bestFit="1" customWidth="1"/>
    <col min="8" max="8" width="12.5703125" style="31" bestFit="1" customWidth="1"/>
    <col min="9" max="9" width="23.28515625" style="1" bestFit="1" customWidth="1"/>
    <col min="10" max="16384" width="11.42578125" style="1"/>
  </cols>
  <sheetData>
    <row r="9" spans="1:9" x14ac:dyDescent="0.2">
      <c r="A9" s="38" t="s">
        <v>169</v>
      </c>
      <c r="B9" s="38" t="s">
        <v>170</v>
      </c>
      <c r="C9" s="39" t="s">
        <v>171</v>
      </c>
      <c r="D9" s="39" t="s">
        <v>172</v>
      </c>
      <c r="E9" s="39" t="s">
        <v>173</v>
      </c>
      <c r="F9" s="39" t="s">
        <v>174</v>
      </c>
      <c r="G9" s="40" t="s">
        <v>175</v>
      </c>
      <c r="H9" s="41" t="s">
        <v>176</v>
      </c>
      <c r="I9" s="34" t="s">
        <v>181</v>
      </c>
    </row>
    <row r="10" spans="1:9" ht="12.75" x14ac:dyDescent="0.2">
      <c r="A10" s="29">
        <v>44939</v>
      </c>
      <c r="B10" s="44" t="s">
        <v>2</v>
      </c>
      <c r="C10" s="45" t="s">
        <v>177</v>
      </c>
      <c r="D10" s="47" t="s">
        <v>182</v>
      </c>
      <c r="E10" s="30" t="s">
        <v>178</v>
      </c>
      <c r="F10" s="37">
        <v>452</v>
      </c>
      <c r="G10" s="30" t="s">
        <v>183</v>
      </c>
      <c r="H10" s="43">
        <v>3377930</v>
      </c>
      <c r="I10" s="42" t="s">
        <v>180</v>
      </c>
    </row>
    <row r="16" spans="1:9" x14ac:dyDescent="0.2">
      <c r="H16" s="35">
        <f>SUM(H10:H10)</f>
        <v>3377930</v>
      </c>
    </row>
  </sheetData>
  <autoFilter ref="A9:H9" xr:uid="{63618444-5605-42C1-951A-1CEFB1456AB1}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Prorratas</vt:lpstr>
      <vt:lpstr>Planilla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René Lienlaf Marihual</cp:lastModifiedBy>
  <dcterms:created xsi:type="dcterms:W3CDTF">2020-01-14T18:52:40Z</dcterms:created>
  <dcterms:modified xsi:type="dcterms:W3CDTF">2023-09-01T16:44:00Z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