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dec365-my.sharepoint.com/personal/marcelo_rubio_coordinador_cl/Documents/01.- Transferencia Energía/05.- Cadena de Pagos &amp; Garantias/2022-H2/"/>
    </mc:Choice>
  </mc:AlternateContent>
  <xr:revisionPtr revIDLastSave="14" documentId="8_{3ABAF1D0-72F7-48F5-84C8-0F32C30B4068}" xr6:coauthVersionLast="47" xr6:coauthVersionMax="47" xr10:uidLastSave="{4FBEE57B-6EBF-4917-A421-0ADCCDD5F7C4}"/>
  <bookViews>
    <workbookView xWindow="29610" yWindow="-120" windowWidth="28110" windowHeight="16440" xr2:uid="{C220FBCB-3B75-4CF7-AF03-44ECDC47E60D}"/>
  </bookViews>
  <sheets>
    <sheet name="Garantias" sheetId="1" r:id="rId1"/>
  </sheets>
  <definedNames>
    <definedName name="_xlnm._FilterDatabase" localSheetId="0" hidden="1">Garantias!$B$6:$E$76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" l="1"/>
  <c r="E55" i="1" s="1"/>
  <c r="F52" i="1"/>
  <c r="D52" i="1" s="1"/>
  <c r="E52" i="1" s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" i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4" i="1"/>
  <c r="E44" i="1" s="1"/>
  <c r="D45" i="1"/>
  <c r="E45" i="1" s="1"/>
  <c r="D46" i="1"/>
  <c r="E46" i="1" s="1"/>
  <c r="D47" i="1"/>
  <c r="E47" i="1" s="1"/>
  <c r="D48" i="1"/>
  <c r="E48" i="1" s="1"/>
  <c r="D49" i="1"/>
  <c r="E49" i="1" s="1"/>
  <c r="D50" i="1"/>
  <c r="E50" i="1" s="1"/>
  <c r="D51" i="1"/>
  <c r="E51" i="1" s="1"/>
  <c r="D53" i="1"/>
  <c r="E53" i="1" s="1"/>
  <c r="D54" i="1"/>
  <c r="E54" i="1" s="1"/>
  <c r="D56" i="1"/>
  <c r="E56" i="1" s="1"/>
  <c r="D57" i="1"/>
  <c r="E57" i="1" s="1"/>
  <c r="D58" i="1"/>
  <c r="E58" i="1" s="1"/>
  <c r="D59" i="1"/>
  <c r="E59" i="1" s="1"/>
  <c r="D60" i="1"/>
  <c r="E60" i="1" s="1"/>
  <c r="D61" i="1"/>
  <c r="E61" i="1" s="1"/>
  <c r="D62" i="1"/>
  <c r="E62" i="1" s="1"/>
  <c r="D63" i="1"/>
  <c r="E63" i="1" s="1"/>
  <c r="D64" i="1"/>
  <c r="E64" i="1" s="1"/>
  <c r="D65" i="1"/>
  <c r="E65" i="1" s="1"/>
  <c r="D66" i="1"/>
  <c r="E66" i="1" s="1"/>
  <c r="D67" i="1"/>
  <c r="E67" i="1" s="1"/>
  <c r="D68" i="1"/>
  <c r="E68" i="1" s="1"/>
  <c r="D69" i="1"/>
  <c r="E69" i="1" s="1"/>
  <c r="D70" i="1"/>
  <c r="E70" i="1" s="1"/>
  <c r="D71" i="1"/>
  <c r="E71" i="1" s="1"/>
  <c r="D72" i="1"/>
  <c r="E72" i="1" s="1"/>
  <c r="D73" i="1"/>
  <c r="E73" i="1" s="1"/>
  <c r="D74" i="1"/>
  <c r="E74" i="1" s="1"/>
  <c r="D75" i="1"/>
  <c r="E75" i="1" s="1"/>
  <c r="D76" i="1"/>
  <c r="E76" i="1" s="1"/>
  <c r="D7" i="1"/>
  <c r="E7" i="1" s="1"/>
</calcChain>
</file>

<file path=xl/sharedStrings.xml><?xml version="1.0" encoding="utf-8"?>
<sst xmlns="http://schemas.openxmlformats.org/spreadsheetml/2006/main" count="186" uniqueCount="84">
  <si>
    <t>Version 1</t>
  </si>
  <si>
    <t>Empresa</t>
  </si>
  <si>
    <t>Garantia</t>
  </si>
  <si>
    <t>[USD]</t>
  </si>
  <si>
    <t>ENEL_GENERACION</t>
  </si>
  <si>
    <t>TAMAKAYA_ENERGIA</t>
  </si>
  <si>
    <t>ENGIE</t>
  </si>
  <si>
    <t>EGP_CHILE</t>
  </si>
  <si>
    <t>GM_HOLDINGS</t>
  </si>
  <si>
    <t>COLBUN</t>
  </si>
  <si>
    <t>CERRO_DOMINADOR_CSP</t>
  </si>
  <si>
    <t>HUEMUL_ENERGIA</t>
  </si>
  <si>
    <t>GUACOLDA</t>
  </si>
  <si>
    <t>ANDINA</t>
  </si>
  <si>
    <t>ACCIONA_ENERGIA</t>
  </si>
  <si>
    <t>RUCATAYO</t>
  </si>
  <si>
    <t>ERSA</t>
  </si>
  <si>
    <t>NUEVA_ATACAMA</t>
  </si>
  <si>
    <t>HORNITOS</t>
  </si>
  <si>
    <t>COCHRANE</t>
  </si>
  <si>
    <t>CONEJO_SOLAR</t>
  </si>
  <si>
    <t>MARIA_ELENA_SOLAR</t>
  </si>
  <si>
    <t>ATRIA_ENERGIA</t>
  </si>
  <si>
    <t>EL_PELICANO</t>
  </si>
  <si>
    <t>CABO_LEONES_II</t>
  </si>
  <si>
    <t>MONTE REDONDO</t>
  </si>
  <si>
    <t>SAN_JUAN_LAP</t>
  </si>
  <si>
    <t>CONDOR_ENERGIA</t>
  </si>
  <si>
    <t>GEOTERMICA_DEL_NORTE</t>
  </si>
  <si>
    <t>JAVIERA</t>
  </si>
  <si>
    <t>SGA</t>
  </si>
  <si>
    <t>DUQUECO</t>
  </si>
  <si>
    <t>FV_NORTE_GRANDE_1</t>
  </si>
  <si>
    <t>SONNEDIX_ENERGY</t>
  </si>
  <si>
    <t>LUZ_DEL_NORTE</t>
  </si>
  <si>
    <t>POZO_ALMONTE_SOLAR_3</t>
  </si>
  <si>
    <t>CABO_LEONES</t>
  </si>
  <si>
    <t>WPD_MALLECO</t>
  </si>
  <si>
    <t>TECNORED</t>
  </si>
  <si>
    <t>AELA_GENERACION</t>
  </si>
  <si>
    <t>GR Power Chile SpA</t>
  </si>
  <si>
    <t>AGUAS DEL MELADO</t>
  </si>
  <si>
    <t>PUNTA_PALMERAS</t>
  </si>
  <si>
    <t>OPDENERGY_GENERACION</t>
  </si>
  <si>
    <t>POZO_ALMONTE_SOLAR_2</t>
  </si>
  <si>
    <t>CHACAYES</t>
  </si>
  <si>
    <t>ON GROUP</t>
  </si>
  <si>
    <t>CUMBRES</t>
  </si>
  <si>
    <t>IMELSA_ENERGIA</t>
  </si>
  <si>
    <t>ENORCHILE</t>
  </si>
  <si>
    <t>NUEVA ENERGIA</t>
  </si>
  <si>
    <t>LIPIGAS</t>
  </si>
  <si>
    <t>NEOMAS</t>
  </si>
  <si>
    <t>ENERGIA PACIFICO</t>
  </si>
  <si>
    <t>ALLIPEN</t>
  </si>
  <si>
    <t>NORVIND</t>
  </si>
  <si>
    <t>CHUNGUNGO</t>
  </si>
  <si>
    <t>EMBALSE_ANCOA</t>
  </si>
  <si>
    <t>LA HIGUERA</t>
  </si>
  <si>
    <t>TACORA_ENERGY</t>
  </si>
  <si>
    <t>WPD_NEGRETE</t>
  </si>
  <si>
    <t>AGSA</t>
  </si>
  <si>
    <t>PARQUE_EOLICO_LEBU</t>
  </si>
  <si>
    <t>ECOM_GENERACION</t>
  </si>
  <si>
    <t>COMASA</t>
  </si>
  <si>
    <t>GAS SUR</t>
  </si>
  <si>
    <t>SANTIAGO_SOLAR</t>
  </si>
  <si>
    <t>LA_HUELLA</t>
  </si>
  <si>
    <t>CGE_C</t>
  </si>
  <si>
    <t>ENERGY_ASSET</t>
  </si>
  <si>
    <t>Cinergia Chile SpA</t>
  </si>
  <si>
    <t>BE FORESTALES</t>
  </si>
  <si>
    <t>EL_MORADO</t>
  </si>
  <si>
    <t>HIDROLIRCAY</t>
  </si>
  <si>
    <t>Version 2 (22 May)</t>
  </si>
  <si>
    <t>TC</t>
  </si>
  <si>
    <t>Pesos</t>
  </si>
  <si>
    <t>[clp]</t>
  </si>
  <si>
    <t>Versión 1</t>
  </si>
  <si>
    <t>Ok</t>
  </si>
  <si>
    <t>OK</t>
  </si>
  <si>
    <t>Version 2 (23 May)</t>
  </si>
  <si>
    <t>Garantías definitvias versión 2 - 22. Mayo</t>
  </si>
  <si>
    <t>Sólo se modificaron garantías en celeste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</si>
</sst>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5" formatCode="_ * #,##0_ ;_ * \-#,##0_ ;_ * &quot;-&quot;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sz val="9"/>
      <color theme="0" tint="-4.9989318521683403E-2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9"/>
      <color theme="0" tint="-4.9989318521683403E-2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9">
    <xf numFmtId="0" fontId="0" fillId="0" borderId="0" xfId="0"/>
    <xf numFmtId="0" fontId="0" fillId="2" borderId="0" xfId="0" applyFill="1"/>
    <xf numFmtId="0" fontId="2" fillId="3" borderId="0" xfId="0" applyFont="1" applyFill="1"/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41" fontId="2" fillId="3" borderId="0" xfId="1" applyFont="1" applyFill="1"/>
    <xf numFmtId="0" fontId="0" fillId="2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2" borderId="0" xfId="0" applyFont="1" applyFill="1" applyBorder="1"/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7" fillId="2" borderId="0" xfId="0" applyFont="1" applyFill="1" applyBorder="1"/>
    <xf numFmtId="0" fontId="8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41" fontId="7" fillId="2" borderId="0" xfId="0" applyNumberFormat="1" applyFont="1" applyFill="1" applyBorder="1"/>
    <xf numFmtId="165" fontId="8" fillId="2" borderId="0" xfId="0" applyNumberFormat="1" applyFont="1" applyFill="1" applyBorder="1"/>
    <xf numFmtId="165" fontId="7" fillId="2" borderId="0" xfId="2" applyFont="1" applyFill="1" applyBorder="1"/>
    <xf numFmtId="165" fontId="7" fillId="2" borderId="0" xfId="0" applyNumberFormat="1" applyFont="1" applyFill="1" applyBorder="1"/>
    <xf numFmtId="41" fontId="7" fillId="2" borderId="0" xfId="1" applyFont="1" applyFill="1" applyBorder="1"/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</cellXfs>
  <cellStyles count="4">
    <cellStyle name="Millares [0]" xfId="1" builtinId="6"/>
    <cellStyle name="Millares [0] 2" xfId="3" xr:uid="{CF9BC502-F0E1-4BEC-BB00-5077E047DC3C}"/>
    <cellStyle name="Millares [0] 3" xfId="2" xr:uid="{A20AA912-2BF6-40C2-974E-B4FD46714A5B}"/>
    <cellStyle name="Normal" xfId="0" builtinId="0"/>
  </cellStyles>
  <dxfs count="37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solid">
          <fgColor rgb="FFDDEBF7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140F8-CF68-4464-A5ED-CECC04B0EAB7}">
  <dimension ref="A1:N76"/>
  <sheetViews>
    <sheetView tabSelected="1" workbookViewId="0">
      <selection activeCell="F12" sqref="F12"/>
    </sheetView>
  </sheetViews>
  <sheetFormatPr baseColWidth="10" defaultRowHeight="14.5" x14ac:dyDescent="0.35"/>
  <cols>
    <col min="1" max="1" width="10.90625" style="12"/>
    <col min="2" max="2" width="10.90625" style="1"/>
    <col min="3" max="3" width="19.7265625" style="1" bestFit="1" customWidth="1"/>
    <col min="4" max="4" width="15.36328125" style="1" bestFit="1" customWidth="1"/>
    <col min="5" max="5" width="15" style="11" bestFit="1" customWidth="1"/>
    <col min="6" max="6" width="13.7265625" style="1" bestFit="1" customWidth="1"/>
    <col min="7" max="9" width="10.90625" style="1"/>
    <col min="10" max="10" width="19.7265625" style="1" bestFit="1" customWidth="1"/>
    <col min="11" max="11" width="10.90625" style="1"/>
    <col min="12" max="12" width="12.81640625" style="1" bestFit="1" customWidth="1"/>
    <col min="13" max="13" width="10.90625" style="8"/>
    <col min="14" max="16384" width="10.90625" style="1"/>
  </cols>
  <sheetData>
    <row r="1" spans="1:14" x14ac:dyDescent="0.35">
      <c r="B1" s="1" t="s">
        <v>82</v>
      </c>
    </row>
    <row r="2" spans="1:14" x14ac:dyDescent="0.35">
      <c r="B2" s="27" t="s">
        <v>83</v>
      </c>
      <c r="C2" s="27"/>
      <c r="E2" s="1"/>
    </row>
    <row r="3" spans="1:14" x14ac:dyDescent="0.35">
      <c r="B3" s="28" t="s">
        <v>75</v>
      </c>
      <c r="C3" s="28">
        <v>817.85</v>
      </c>
      <c r="E3" s="15"/>
      <c r="F3" s="16"/>
      <c r="G3" s="16"/>
      <c r="H3" s="16"/>
      <c r="I3" s="16"/>
      <c r="J3" s="16"/>
      <c r="K3" s="16"/>
      <c r="L3" s="16"/>
      <c r="M3" s="17"/>
    </row>
    <row r="4" spans="1:14" x14ac:dyDescent="0.35">
      <c r="B4" s="2"/>
      <c r="C4" s="2"/>
      <c r="D4" s="3" t="s">
        <v>81</v>
      </c>
      <c r="E4" s="18"/>
      <c r="F4" s="20" t="s">
        <v>74</v>
      </c>
      <c r="G4" s="20" t="s">
        <v>0</v>
      </c>
      <c r="H4" s="19"/>
      <c r="I4" s="19"/>
      <c r="J4" s="20" t="s">
        <v>78</v>
      </c>
      <c r="K4" s="20" t="s">
        <v>0</v>
      </c>
      <c r="L4" s="20" t="s">
        <v>0</v>
      </c>
      <c r="M4" s="21"/>
      <c r="N4" s="14"/>
    </row>
    <row r="5" spans="1:14" x14ac:dyDescent="0.35">
      <c r="B5" s="4" t="s">
        <v>0</v>
      </c>
      <c r="C5" s="3" t="s">
        <v>1</v>
      </c>
      <c r="D5" s="3" t="s">
        <v>76</v>
      </c>
      <c r="E5" s="18"/>
      <c r="F5" s="20" t="s">
        <v>2</v>
      </c>
      <c r="G5" s="20" t="s">
        <v>2</v>
      </c>
      <c r="H5" s="19"/>
      <c r="I5" s="19"/>
      <c r="J5" s="20"/>
      <c r="K5" s="20" t="s">
        <v>2</v>
      </c>
      <c r="L5" s="20" t="s">
        <v>2</v>
      </c>
      <c r="M5" s="21"/>
      <c r="N5" s="14"/>
    </row>
    <row r="6" spans="1:14" x14ac:dyDescent="0.35">
      <c r="B6" s="5"/>
      <c r="C6" s="6"/>
      <c r="D6" s="6" t="s">
        <v>77</v>
      </c>
      <c r="E6" s="18"/>
      <c r="F6" s="20" t="s">
        <v>3</v>
      </c>
      <c r="G6" s="20" t="s">
        <v>3</v>
      </c>
      <c r="H6" s="19"/>
      <c r="I6" s="19"/>
      <c r="J6" s="20"/>
      <c r="K6" s="20" t="s">
        <v>3</v>
      </c>
      <c r="L6" s="20" t="s">
        <v>77</v>
      </c>
      <c r="M6" s="21"/>
      <c r="N6" s="14"/>
    </row>
    <row r="7" spans="1:14" x14ac:dyDescent="0.35">
      <c r="A7" s="1"/>
      <c r="B7" s="9">
        <v>1</v>
      </c>
      <c r="C7" s="10" t="s">
        <v>4</v>
      </c>
      <c r="D7" s="7">
        <f>F7*$C$3</f>
        <v>157320359173.58411</v>
      </c>
      <c r="E7" s="22">
        <f>D7-L7</f>
        <v>0</v>
      </c>
      <c r="F7" s="26">
        <v>192358451.02840877</v>
      </c>
      <c r="G7" s="26">
        <v>192358451.02840877</v>
      </c>
      <c r="H7" s="23">
        <f>+G7-K7</f>
        <v>0</v>
      </c>
      <c r="I7" s="19"/>
      <c r="J7" s="18" t="s">
        <v>4</v>
      </c>
      <c r="K7" s="24">
        <v>192358451.02840877</v>
      </c>
      <c r="L7" s="25">
        <v>157320359173.58411</v>
      </c>
      <c r="M7" s="21" t="str">
        <f>IF(J7=C7,"Ok","-")</f>
        <v>Ok</v>
      </c>
      <c r="N7" s="14"/>
    </row>
    <row r="8" spans="1:14" x14ac:dyDescent="0.35">
      <c r="A8" s="8" t="s">
        <v>79</v>
      </c>
      <c r="B8" s="9">
        <v>2</v>
      </c>
      <c r="C8" s="10" t="s">
        <v>5</v>
      </c>
      <c r="D8" s="7">
        <f>F8*$C$3</f>
        <v>2976500113.174499</v>
      </c>
      <c r="E8" s="22">
        <f t="shared" ref="E8:E71" si="0">D8-L8</f>
        <v>-62470138557.469505</v>
      </c>
      <c r="F8" s="26">
        <v>3639420.5699999984</v>
      </c>
      <c r="G8" s="26">
        <v>80022789.840000004</v>
      </c>
      <c r="H8" s="23">
        <f t="shared" ref="H8:H71" si="1">+G8-K8</f>
        <v>0</v>
      </c>
      <c r="I8" s="19"/>
      <c r="J8" s="18" t="s">
        <v>5</v>
      </c>
      <c r="K8" s="24">
        <v>80022789.840000004</v>
      </c>
      <c r="L8" s="25">
        <v>65446638670.644005</v>
      </c>
      <c r="M8" s="21" t="str">
        <f t="shared" ref="M8:M71" si="2">IF(J8=C8,"Ok","-")</f>
        <v>Ok</v>
      </c>
      <c r="N8" s="14"/>
    </row>
    <row r="9" spans="1:14" x14ac:dyDescent="0.35">
      <c r="A9" s="1"/>
      <c r="B9" s="9">
        <v>3</v>
      </c>
      <c r="C9" s="10" t="s">
        <v>6</v>
      </c>
      <c r="D9" s="7">
        <f>F9*$C$3</f>
        <v>51225705198.926994</v>
      </c>
      <c r="E9" s="22">
        <f t="shared" si="0"/>
        <v>0</v>
      </c>
      <c r="F9" s="26">
        <v>62634597.051937386</v>
      </c>
      <c r="G9" s="26">
        <v>62634597.051937386</v>
      </c>
      <c r="H9" s="23">
        <f t="shared" si="1"/>
        <v>0</v>
      </c>
      <c r="I9" s="19"/>
      <c r="J9" s="18" t="s">
        <v>6</v>
      </c>
      <c r="K9" s="24">
        <v>62634597.051937386</v>
      </c>
      <c r="L9" s="25">
        <v>51225705198.926994</v>
      </c>
      <c r="M9" s="21" t="str">
        <f t="shared" si="2"/>
        <v>Ok</v>
      </c>
      <c r="N9" s="14"/>
    </row>
    <row r="10" spans="1:14" x14ac:dyDescent="0.35">
      <c r="A10" s="1"/>
      <c r="B10" s="9">
        <v>4</v>
      </c>
      <c r="C10" s="10" t="s">
        <v>7</v>
      </c>
      <c r="D10" s="7">
        <f>F10*$C$3</f>
        <v>46763195482.979233</v>
      </c>
      <c r="E10" s="22">
        <f t="shared" si="0"/>
        <v>0</v>
      </c>
      <c r="F10" s="26">
        <v>57178205.640373215</v>
      </c>
      <c r="G10" s="26">
        <v>57178205.640373215</v>
      </c>
      <c r="H10" s="23">
        <f t="shared" si="1"/>
        <v>0</v>
      </c>
      <c r="I10" s="19"/>
      <c r="J10" s="18" t="s">
        <v>7</v>
      </c>
      <c r="K10" s="24">
        <v>57178205.640373215</v>
      </c>
      <c r="L10" s="25">
        <v>46763195482.979233</v>
      </c>
      <c r="M10" s="21" t="str">
        <f t="shared" si="2"/>
        <v>Ok</v>
      </c>
      <c r="N10" s="14"/>
    </row>
    <row r="11" spans="1:14" x14ac:dyDescent="0.35">
      <c r="A11" s="1"/>
      <c r="B11" s="9">
        <v>5</v>
      </c>
      <c r="C11" s="10" t="s">
        <v>8</v>
      </c>
      <c r="D11" s="7">
        <f>F11*$C$3</f>
        <v>33421327930.002476</v>
      </c>
      <c r="E11" s="22">
        <f t="shared" si="0"/>
        <v>0</v>
      </c>
      <c r="F11" s="26">
        <v>40864862.664305769</v>
      </c>
      <c r="G11" s="26">
        <v>40864862.664305769</v>
      </c>
      <c r="H11" s="23">
        <f t="shared" si="1"/>
        <v>0</v>
      </c>
      <c r="I11" s="19"/>
      <c r="J11" s="18" t="s">
        <v>8</v>
      </c>
      <c r="K11" s="24">
        <v>40864862.664305769</v>
      </c>
      <c r="L11" s="25">
        <v>33421327930.002476</v>
      </c>
      <c r="M11" s="21" t="str">
        <f t="shared" si="2"/>
        <v>Ok</v>
      </c>
      <c r="N11" s="14"/>
    </row>
    <row r="12" spans="1:14" x14ac:dyDescent="0.35">
      <c r="A12" s="1"/>
      <c r="B12" s="9">
        <v>6</v>
      </c>
      <c r="C12" s="10" t="s">
        <v>9</v>
      </c>
      <c r="D12" s="7">
        <f>F12*$C$3</f>
        <v>18542213609.842113</v>
      </c>
      <c r="E12" s="22">
        <f t="shared" si="0"/>
        <v>0</v>
      </c>
      <c r="F12" s="26">
        <v>22671900.238236979</v>
      </c>
      <c r="G12" s="26">
        <v>22671900.238236979</v>
      </c>
      <c r="H12" s="23">
        <f t="shared" si="1"/>
        <v>0</v>
      </c>
      <c r="I12" s="19"/>
      <c r="J12" s="18" t="s">
        <v>9</v>
      </c>
      <c r="K12" s="24">
        <v>22671900.238236979</v>
      </c>
      <c r="L12" s="25">
        <v>18542213609.842113</v>
      </c>
      <c r="M12" s="21" t="str">
        <f t="shared" si="2"/>
        <v>Ok</v>
      </c>
      <c r="N12" s="14"/>
    </row>
    <row r="13" spans="1:14" x14ac:dyDescent="0.35">
      <c r="A13" s="8" t="s">
        <v>79</v>
      </c>
      <c r="B13" s="9">
        <v>7</v>
      </c>
      <c r="C13" s="10" t="s">
        <v>10</v>
      </c>
      <c r="D13" s="7">
        <f>F13*$C$3</f>
        <v>9187670691.5790157</v>
      </c>
      <c r="E13" s="22">
        <f t="shared" si="0"/>
        <v>-5657845690.831192</v>
      </c>
      <c r="F13" s="26">
        <v>11233931.272946158</v>
      </c>
      <c r="G13" s="26">
        <v>18151881.619380336</v>
      </c>
      <c r="H13" s="23">
        <f t="shared" si="1"/>
        <v>0</v>
      </c>
      <c r="I13" s="19"/>
      <c r="J13" s="18" t="s">
        <v>10</v>
      </c>
      <c r="K13" s="24">
        <v>18151881.619380336</v>
      </c>
      <c r="L13" s="25">
        <v>14845516382.410208</v>
      </c>
      <c r="M13" s="21" t="str">
        <f t="shared" si="2"/>
        <v>Ok</v>
      </c>
      <c r="N13" s="14"/>
    </row>
    <row r="14" spans="1:14" x14ac:dyDescent="0.35">
      <c r="A14" s="1"/>
      <c r="B14" s="9">
        <v>8</v>
      </c>
      <c r="C14" s="10" t="s">
        <v>11</v>
      </c>
      <c r="D14" s="7">
        <f>F14*$C$3</f>
        <v>14665030353.021988</v>
      </c>
      <c r="E14" s="22">
        <f t="shared" si="0"/>
        <v>0</v>
      </c>
      <c r="F14" s="26">
        <v>17931198.084027618</v>
      </c>
      <c r="G14" s="26">
        <v>17931198.084027618</v>
      </c>
      <c r="H14" s="23">
        <f t="shared" si="1"/>
        <v>0</v>
      </c>
      <c r="I14" s="19"/>
      <c r="J14" s="18" t="s">
        <v>11</v>
      </c>
      <c r="K14" s="24">
        <v>17931198.084027618</v>
      </c>
      <c r="L14" s="25">
        <v>14665030353.021988</v>
      </c>
      <c r="M14" s="21" t="str">
        <f t="shared" si="2"/>
        <v>Ok</v>
      </c>
      <c r="N14" s="14"/>
    </row>
    <row r="15" spans="1:14" x14ac:dyDescent="0.35">
      <c r="A15" s="8" t="s">
        <v>79</v>
      </c>
      <c r="B15" s="9">
        <v>9</v>
      </c>
      <c r="C15" s="10" t="s">
        <v>12</v>
      </c>
      <c r="D15" s="7">
        <f>F15*$C$3</f>
        <v>9495484006.4000111</v>
      </c>
      <c r="E15" s="22">
        <f t="shared" si="0"/>
        <v>-2445744783.3911057</v>
      </c>
      <c r="F15" s="26">
        <v>11610300.185119534</v>
      </c>
      <c r="G15" s="26">
        <v>14600756.605479142</v>
      </c>
      <c r="H15" s="23">
        <f t="shared" si="1"/>
        <v>0</v>
      </c>
      <c r="I15" s="19"/>
      <c r="J15" s="18" t="s">
        <v>12</v>
      </c>
      <c r="K15" s="24">
        <v>14600756.605479142</v>
      </c>
      <c r="L15" s="25">
        <v>11941228789.791117</v>
      </c>
      <c r="M15" s="21" t="str">
        <f t="shared" si="2"/>
        <v>Ok</v>
      </c>
      <c r="N15" s="14"/>
    </row>
    <row r="16" spans="1:14" x14ac:dyDescent="0.35">
      <c r="A16" s="1"/>
      <c r="B16" s="9">
        <v>10</v>
      </c>
      <c r="C16" s="10" t="s">
        <v>13</v>
      </c>
      <c r="D16" s="7">
        <f>F16*$C$3</f>
        <v>7828389197.6676321</v>
      </c>
      <c r="E16" s="22">
        <f t="shared" si="0"/>
        <v>0</v>
      </c>
      <c r="F16" s="26">
        <v>9571913.1841629054</v>
      </c>
      <c r="G16" s="26">
        <v>9571913.1841629054</v>
      </c>
      <c r="H16" s="23">
        <f t="shared" si="1"/>
        <v>0</v>
      </c>
      <c r="I16" s="19"/>
      <c r="J16" s="18" t="s">
        <v>13</v>
      </c>
      <c r="K16" s="24">
        <v>9571913.1841629054</v>
      </c>
      <c r="L16" s="25">
        <v>7828389197.6676321</v>
      </c>
      <c r="M16" s="21" t="str">
        <f t="shared" si="2"/>
        <v>Ok</v>
      </c>
      <c r="N16" s="14"/>
    </row>
    <row r="17" spans="1:14" x14ac:dyDescent="0.35">
      <c r="A17" s="8" t="s">
        <v>79</v>
      </c>
      <c r="B17" s="9">
        <v>11</v>
      </c>
      <c r="C17" s="10" t="s">
        <v>14</v>
      </c>
      <c r="D17" s="7">
        <f>F17*$C$3</f>
        <v>3546212236.4071221</v>
      </c>
      <c r="E17" s="22">
        <f t="shared" si="0"/>
        <v>-2259663381.1182294</v>
      </c>
      <c r="F17" s="26">
        <v>4336017.8961999416</v>
      </c>
      <c r="G17" s="26">
        <v>7098949.2174914125</v>
      </c>
      <c r="H17" s="23">
        <f t="shared" si="1"/>
        <v>0</v>
      </c>
      <c r="I17" s="19"/>
      <c r="J17" s="18" t="s">
        <v>14</v>
      </c>
      <c r="K17" s="24">
        <v>7098949.2174914125</v>
      </c>
      <c r="L17" s="25">
        <v>5805875617.5253515</v>
      </c>
      <c r="M17" s="21" t="str">
        <f t="shared" si="2"/>
        <v>Ok</v>
      </c>
      <c r="N17" s="14"/>
    </row>
    <row r="18" spans="1:14" x14ac:dyDescent="0.35">
      <c r="A18" s="1"/>
      <c r="B18" s="9">
        <v>12</v>
      </c>
      <c r="C18" s="10" t="s">
        <v>15</v>
      </c>
      <c r="D18" s="7">
        <f>F18*$C$3</f>
        <v>5785212744.1011477</v>
      </c>
      <c r="E18" s="22">
        <f t="shared" si="0"/>
        <v>0</v>
      </c>
      <c r="F18" s="26">
        <v>7073684.3481092472</v>
      </c>
      <c r="G18" s="26">
        <v>7073684.3481092472</v>
      </c>
      <c r="H18" s="23">
        <f t="shared" si="1"/>
        <v>0</v>
      </c>
      <c r="I18" s="19"/>
      <c r="J18" s="18" t="s">
        <v>15</v>
      </c>
      <c r="K18" s="24">
        <v>7073684.3481092472</v>
      </c>
      <c r="L18" s="25">
        <v>5785212744.1011477</v>
      </c>
      <c r="M18" s="21" t="str">
        <f t="shared" si="2"/>
        <v>Ok</v>
      </c>
      <c r="N18" s="14"/>
    </row>
    <row r="19" spans="1:14" x14ac:dyDescent="0.35">
      <c r="A19" s="1"/>
      <c r="B19" s="9">
        <v>13</v>
      </c>
      <c r="C19" s="10" t="s">
        <v>16</v>
      </c>
      <c r="D19" s="7">
        <f>F19*$C$3</f>
        <v>4869794662.5459328</v>
      </c>
      <c r="E19" s="22">
        <f t="shared" si="0"/>
        <v>0</v>
      </c>
      <c r="F19" s="26">
        <v>5954386.088580953</v>
      </c>
      <c r="G19" s="26">
        <v>5954386.088580953</v>
      </c>
      <c r="H19" s="23">
        <f t="shared" si="1"/>
        <v>0</v>
      </c>
      <c r="I19" s="19"/>
      <c r="J19" s="18" t="s">
        <v>16</v>
      </c>
      <c r="K19" s="24">
        <v>5954386.088580953</v>
      </c>
      <c r="L19" s="25">
        <v>4869794662.5459328</v>
      </c>
      <c r="M19" s="21" t="str">
        <f t="shared" si="2"/>
        <v>Ok</v>
      </c>
      <c r="N19" s="14"/>
    </row>
    <row r="20" spans="1:14" x14ac:dyDescent="0.35">
      <c r="A20" s="1"/>
      <c r="B20" s="9">
        <v>14</v>
      </c>
      <c r="C20" s="10" t="s">
        <v>17</v>
      </c>
      <c r="D20" s="7">
        <f>F20*$C$3</f>
        <v>3267211477.5867953</v>
      </c>
      <c r="E20" s="22">
        <f t="shared" si="0"/>
        <v>0</v>
      </c>
      <c r="F20" s="26">
        <v>3994878.6178233111</v>
      </c>
      <c r="G20" s="26">
        <v>3994878.6178233111</v>
      </c>
      <c r="H20" s="23">
        <f t="shared" si="1"/>
        <v>0</v>
      </c>
      <c r="I20" s="19"/>
      <c r="J20" s="18" t="s">
        <v>17</v>
      </c>
      <c r="K20" s="24">
        <v>3994878.6178233111</v>
      </c>
      <c r="L20" s="25">
        <v>3267211477.5867953</v>
      </c>
      <c r="M20" s="21" t="str">
        <f t="shared" si="2"/>
        <v>Ok</v>
      </c>
      <c r="N20" s="14"/>
    </row>
    <row r="21" spans="1:14" x14ac:dyDescent="0.35">
      <c r="A21" s="8" t="s">
        <v>79</v>
      </c>
      <c r="B21" s="9">
        <v>15</v>
      </c>
      <c r="C21" s="10" t="s">
        <v>18</v>
      </c>
      <c r="D21" s="7">
        <f>F21*$C$3</f>
        <v>0</v>
      </c>
      <c r="E21" s="22">
        <f t="shared" si="0"/>
        <v>-3041968100.4324412</v>
      </c>
      <c r="F21" s="26">
        <v>0</v>
      </c>
      <c r="G21" s="26">
        <v>3719469.4631441478</v>
      </c>
      <c r="H21" s="23">
        <f t="shared" si="1"/>
        <v>0</v>
      </c>
      <c r="I21" s="19"/>
      <c r="J21" s="18" t="s">
        <v>18</v>
      </c>
      <c r="K21" s="24">
        <v>3719469.4631441478</v>
      </c>
      <c r="L21" s="25">
        <v>3041968100.4324412</v>
      </c>
      <c r="M21" s="21" t="str">
        <f t="shared" si="2"/>
        <v>Ok</v>
      </c>
      <c r="N21" s="14"/>
    </row>
    <row r="22" spans="1:14" x14ac:dyDescent="0.35">
      <c r="A22" s="8" t="s">
        <v>80</v>
      </c>
      <c r="B22" s="9">
        <v>16</v>
      </c>
      <c r="C22" s="10" t="s">
        <v>19</v>
      </c>
      <c r="D22" s="7">
        <f>F22*$C$3</f>
        <v>2785435420.0791321</v>
      </c>
      <c r="E22" s="22">
        <f t="shared" si="0"/>
        <v>0</v>
      </c>
      <c r="F22" s="26">
        <v>3405802.3110339697</v>
      </c>
      <c r="G22" s="26">
        <v>3405802.3110339697</v>
      </c>
      <c r="H22" s="23">
        <f t="shared" si="1"/>
        <v>0</v>
      </c>
      <c r="I22" s="19"/>
      <c r="J22" s="18" t="s">
        <v>19</v>
      </c>
      <c r="K22" s="24">
        <v>3405802.3110339697</v>
      </c>
      <c r="L22" s="25">
        <v>2785435420.0791321</v>
      </c>
      <c r="M22" s="21" t="str">
        <f t="shared" si="2"/>
        <v>Ok</v>
      </c>
      <c r="N22" s="14"/>
    </row>
    <row r="23" spans="1:14" x14ac:dyDescent="0.35">
      <c r="A23" s="8" t="s">
        <v>79</v>
      </c>
      <c r="B23" s="9">
        <v>17</v>
      </c>
      <c r="C23" s="10" t="s">
        <v>20</v>
      </c>
      <c r="D23" s="7">
        <f>F23*$C$3</f>
        <v>2233893382.8511367</v>
      </c>
      <c r="E23" s="22">
        <f t="shared" si="0"/>
        <v>-394264222.40121984</v>
      </c>
      <c r="F23" s="26">
        <v>2731421.877912987</v>
      </c>
      <c r="G23" s="26">
        <v>3213495.8797485558</v>
      </c>
      <c r="H23" s="23">
        <f t="shared" si="1"/>
        <v>0</v>
      </c>
      <c r="I23" s="19"/>
      <c r="J23" s="18" t="s">
        <v>20</v>
      </c>
      <c r="K23" s="24">
        <v>3213495.8797485558</v>
      </c>
      <c r="L23" s="25">
        <v>2628157605.2523565</v>
      </c>
      <c r="M23" s="21" t="str">
        <f t="shared" si="2"/>
        <v>Ok</v>
      </c>
      <c r="N23" s="14"/>
    </row>
    <row r="24" spans="1:14" x14ac:dyDescent="0.35">
      <c r="A24" s="1"/>
      <c r="B24" s="9">
        <v>18</v>
      </c>
      <c r="C24" s="10" t="s">
        <v>21</v>
      </c>
      <c r="D24" s="7">
        <f>F24*$C$3</f>
        <v>2507094196.8282413</v>
      </c>
      <c r="E24" s="22">
        <f t="shared" si="0"/>
        <v>0</v>
      </c>
      <c r="F24" s="26">
        <v>3065469.4587372271</v>
      </c>
      <c r="G24" s="26">
        <v>3065469.4587372271</v>
      </c>
      <c r="H24" s="23">
        <f t="shared" si="1"/>
        <v>0</v>
      </c>
      <c r="I24" s="19"/>
      <c r="J24" s="18" t="s">
        <v>21</v>
      </c>
      <c r="K24" s="24">
        <v>3065469.4587372271</v>
      </c>
      <c r="L24" s="25">
        <v>2507094196.8282413</v>
      </c>
      <c r="M24" s="21" t="str">
        <f t="shared" si="2"/>
        <v>Ok</v>
      </c>
      <c r="N24" s="14"/>
    </row>
    <row r="25" spans="1:14" x14ac:dyDescent="0.35">
      <c r="A25" s="1"/>
      <c r="B25" s="9">
        <v>19</v>
      </c>
      <c r="C25" s="10" t="s">
        <v>22</v>
      </c>
      <c r="D25" s="7">
        <f>F25*$C$3</f>
        <v>2456317957.883482</v>
      </c>
      <c r="E25" s="22">
        <f t="shared" si="0"/>
        <v>0</v>
      </c>
      <c r="F25" s="26">
        <v>3003384.4322106522</v>
      </c>
      <c r="G25" s="26">
        <v>3003384.4322106522</v>
      </c>
      <c r="H25" s="23">
        <f t="shared" si="1"/>
        <v>0</v>
      </c>
      <c r="I25" s="19"/>
      <c r="J25" s="18" t="s">
        <v>22</v>
      </c>
      <c r="K25" s="24">
        <v>3003384.4322106522</v>
      </c>
      <c r="L25" s="25">
        <v>2456317957.883482</v>
      </c>
      <c r="M25" s="21" t="str">
        <f t="shared" si="2"/>
        <v>Ok</v>
      </c>
      <c r="N25" s="14"/>
    </row>
    <row r="26" spans="1:14" x14ac:dyDescent="0.35">
      <c r="A26" s="1"/>
      <c r="B26" s="9">
        <v>20</v>
      </c>
      <c r="C26" s="10" t="s">
        <v>23</v>
      </c>
      <c r="D26" s="7">
        <f>F26*$C$3</f>
        <v>2381512364.0626211</v>
      </c>
      <c r="E26" s="22">
        <f t="shared" si="0"/>
        <v>0</v>
      </c>
      <c r="F26" s="26">
        <v>2911918.2784894798</v>
      </c>
      <c r="G26" s="26">
        <v>2911918.2784894798</v>
      </c>
      <c r="H26" s="23">
        <f t="shared" si="1"/>
        <v>0</v>
      </c>
      <c r="I26" s="19"/>
      <c r="J26" s="18" t="s">
        <v>23</v>
      </c>
      <c r="K26" s="24">
        <v>2911918.2784894798</v>
      </c>
      <c r="L26" s="25">
        <v>2381512364.0626211</v>
      </c>
      <c r="M26" s="21" t="str">
        <f t="shared" si="2"/>
        <v>Ok</v>
      </c>
      <c r="N26" s="14"/>
    </row>
    <row r="27" spans="1:14" x14ac:dyDescent="0.35">
      <c r="A27" s="8" t="s">
        <v>79</v>
      </c>
      <c r="B27" s="9">
        <v>21</v>
      </c>
      <c r="C27" s="10" t="s">
        <v>24</v>
      </c>
      <c r="D27" s="7">
        <f>F27*$C$3</f>
        <v>964993634.8153981</v>
      </c>
      <c r="E27" s="22">
        <f t="shared" si="0"/>
        <v>-1091824124.3837576</v>
      </c>
      <c r="F27" s="26">
        <v>1179915.185933115</v>
      </c>
      <c r="G27" s="26">
        <v>2514908.3073902987</v>
      </c>
      <c r="H27" s="23">
        <f t="shared" si="1"/>
        <v>0</v>
      </c>
      <c r="I27" s="19"/>
      <c r="J27" s="18" t="s">
        <v>24</v>
      </c>
      <c r="K27" s="24">
        <v>2514908.3073902987</v>
      </c>
      <c r="L27" s="25">
        <v>2056817759.1991558</v>
      </c>
      <c r="M27" s="21" t="str">
        <f t="shared" si="2"/>
        <v>Ok</v>
      </c>
      <c r="N27" s="14"/>
    </row>
    <row r="28" spans="1:14" x14ac:dyDescent="0.35">
      <c r="A28" s="8" t="s">
        <v>79</v>
      </c>
      <c r="B28" s="9">
        <v>22</v>
      </c>
      <c r="C28" s="10" t="s">
        <v>25</v>
      </c>
      <c r="D28" s="7">
        <f>F28*$C$3</f>
        <v>30005127.921255004</v>
      </c>
      <c r="E28" s="22">
        <f t="shared" si="0"/>
        <v>-2013747385.28286</v>
      </c>
      <c r="F28" s="26">
        <v>36687.813072391029</v>
      </c>
      <c r="G28" s="26">
        <v>2498933.1946006175</v>
      </c>
      <c r="H28" s="23">
        <f t="shared" si="1"/>
        <v>0</v>
      </c>
      <c r="I28" s="19"/>
      <c r="J28" s="18" t="s">
        <v>25</v>
      </c>
      <c r="K28" s="24">
        <v>2498933.1946006175</v>
      </c>
      <c r="L28" s="25">
        <v>2043752513.2041152</v>
      </c>
      <c r="M28" s="21" t="str">
        <f t="shared" si="2"/>
        <v>Ok</v>
      </c>
      <c r="N28" s="14"/>
    </row>
    <row r="29" spans="1:14" x14ac:dyDescent="0.35">
      <c r="A29" s="1"/>
      <c r="B29" s="9">
        <v>23</v>
      </c>
      <c r="C29" s="10" t="s">
        <v>26</v>
      </c>
      <c r="D29" s="7">
        <f>F29*$C$3</f>
        <v>1715880559.5254338</v>
      </c>
      <c r="E29" s="22">
        <f t="shared" si="0"/>
        <v>0</v>
      </c>
      <c r="F29" s="26">
        <v>2098038.2215876183</v>
      </c>
      <c r="G29" s="26">
        <v>2098038.2215876183</v>
      </c>
      <c r="H29" s="23">
        <f t="shared" si="1"/>
        <v>0</v>
      </c>
      <c r="I29" s="19"/>
      <c r="J29" s="18" t="s">
        <v>26</v>
      </c>
      <c r="K29" s="24">
        <v>2098038.2215876183</v>
      </c>
      <c r="L29" s="25">
        <v>1715880559.5254338</v>
      </c>
      <c r="M29" s="21" t="str">
        <f t="shared" si="2"/>
        <v>Ok</v>
      </c>
      <c r="N29" s="14"/>
    </row>
    <row r="30" spans="1:14" x14ac:dyDescent="0.35">
      <c r="A30" s="1"/>
      <c r="B30" s="9">
        <v>24</v>
      </c>
      <c r="C30" s="10" t="s">
        <v>27</v>
      </c>
      <c r="D30" s="7">
        <f>F30*$C$3</f>
        <v>1609520430.2899806</v>
      </c>
      <c r="E30" s="22">
        <f t="shared" si="0"/>
        <v>0</v>
      </c>
      <c r="F30" s="26">
        <v>1967989.7662040479</v>
      </c>
      <c r="G30" s="26">
        <v>1967989.7662040479</v>
      </c>
      <c r="H30" s="23">
        <f t="shared" si="1"/>
        <v>0</v>
      </c>
      <c r="I30" s="19"/>
      <c r="J30" s="18" t="s">
        <v>27</v>
      </c>
      <c r="K30" s="24">
        <v>1967989.7662040479</v>
      </c>
      <c r="L30" s="25">
        <v>1609520430.2899806</v>
      </c>
      <c r="M30" s="21" t="str">
        <f t="shared" si="2"/>
        <v>Ok</v>
      </c>
      <c r="N30" s="14"/>
    </row>
    <row r="31" spans="1:14" x14ac:dyDescent="0.35">
      <c r="A31" s="1"/>
      <c r="B31" s="9">
        <v>25</v>
      </c>
      <c r="C31" s="10" t="s">
        <v>28</v>
      </c>
      <c r="D31" s="7">
        <f>F31*$C$3</f>
        <v>1592681665.172744</v>
      </c>
      <c r="E31" s="22">
        <f t="shared" si="0"/>
        <v>0</v>
      </c>
      <c r="F31" s="26">
        <v>1947400.7032741262</v>
      </c>
      <c r="G31" s="26">
        <v>1947400.7032741262</v>
      </c>
      <c r="H31" s="23">
        <f t="shared" si="1"/>
        <v>0</v>
      </c>
      <c r="I31" s="19"/>
      <c r="J31" s="18" t="s">
        <v>28</v>
      </c>
      <c r="K31" s="24">
        <v>1947400.7032741262</v>
      </c>
      <c r="L31" s="25">
        <v>1592681665.172744</v>
      </c>
      <c r="M31" s="21" t="str">
        <f t="shared" si="2"/>
        <v>Ok</v>
      </c>
      <c r="N31" s="14"/>
    </row>
    <row r="32" spans="1:14" x14ac:dyDescent="0.35">
      <c r="A32" s="1"/>
      <c r="B32" s="9">
        <v>26</v>
      </c>
      <c r="C32" s="10" t="s">
        <v>29</v>
      </c>
      <c r="D32" s="7">
        <f>F32*$C$3</f>
        <v>1479535067.5850267</v>
      </c>
      <c r="E32" s="22">
        <f t="shared" si="0"/>
        <v>0</v>
      </c>
      <c r="F32" s="26">
        <v>1809054.3101852746</v>
      </c>
      <c r="G32" s="26">
        <v>1809054.3101852746</v>
      </c>
      <c r="H32" s="23">
        <f t="shared" si="1"/>
        <v>0</v>
      </c>
      <c r="I32" s="19"/>
      <c r="J32" s="18" t="s">
        <v>29</v>
      </c>
      <c r="K32" s="24">
        <v>1809054.3101852746</v>
      </c>
      <c r="L32" s="25">
        <v>1479535067.5850267</v>
      </c>
      <c r="M32" s="21" t="str">
        <f t="shared" si="2"/>
        <v>Ok</v>
      </c>
      <c r="N32" s="14"/>
    </row>
    <row r="33" spans="1:14" x14ac:dyDescent="0.35">
      <c r="A33" s="8" t="s">
        <v>79</v>
      </c>
      <c r="B33" s="9">
        <v>27</v>
      </c>
      <c r="C33" s="10" t="s">
        <v>30</v>
      </c>
      <c r="D33" s="7">
        <f>F33*$C$3</f>
        <v>0</v>
      </c>
      <c r="E33" s="22">
        <f t="shared" si="0"/>
        <v>-1262599430.2340188</v>
      </c>
      <c r="F33" s="26">
        <v>0</v>
      </c>
      <c r="G33" s="26">
        <v>1543803.179353205</v>
      </c>
      <c r="H33" s="23">
        <f t="shared" si="1"/>
        <v>0</v>
      </c>
      <c r="I33" s="19"/>
      <c r="J33" s="18" t="s">
        <v>30</v>
      </c>
      <c r="K33" s="24">
        <v>1543803.179353205</v>
      </c>
      <c r="L33" s="25">
        <v>1262599430.2340188</v>
      </c>
      <c r="M33" s="21" t="str">
        <f t="shared" si="2"/>
        <v>Ok</v>
      </c>
      <c r="N33" s="14"/>
    </row>
    <row r="34" spans="1:14" x14ac:dyDescent="0.35">
      <c r="A34" s="1"/>
      <c r="B34" s="9">
        <v>28</v>
      </c>
      <c r="C34" s="10" t="s">
        <v>31</v>
      </c>
      <c r="D34" s="7">
        <f>F34*$C$3</f>
        <v>1211098063.8049257</v>
      </c>
      <c r="E34" s="22">
        <f t="shared" si="0"/>
        <v>0</v>
      </c>
      <c r="F34" s="26">
        <v>1480831.5263250298</v>
      </c>
      <c r="G34" s="26">
        <v>1480831.5263250298</v>
      </c>
      <c r="H34" s="23">
        <f t="shared" si="1"/>
        <v>0</v>
      </c>
      <c r="I34" s="19"/>
      <c r="J34" s="18" t="s">
        <v>31</v>
      </c>
      <c r="K34" s="24">
        <v>1480831.5263250298</v>
      </c>
      <c r="L34" s="25">
        <v>1211098063.8049257</v>
      </c>
      <c r="M34" s="21" t="str">
        <f t="shared" si="2"/>
        <v>Ok</v>
      </c>
      <c r="N34" s="14"/>
    </row>
    <row r="35" spans="1:14" x14ac:dyDescent="0.35">
      <c r="A35" s="1"/>
      <c r="B35" s="9">
        <v>29</v>
      </c>
      <c r="C35" s="10" t="s">
        <v>32</v>
      </c>
      <c r="D35" s="7">
        <f>F35*$C$3</f>
        <v>1091174229.5122125</v>
      </c>
      <c r="E35" s="22">
        <f t="shared" si="0"/>
        <v>0</v>
      </c>
      <c r="F35" s="26">
        <v>1334198.4832331263</v>
      </c>
      <c r="G35" s="26">
        <v>1334198.4832331263</v>
      </c>
      <c r="H35" s="23">
        <f t="shared" si="1"/>
        <v>0</v>
      </c>
      <c r="I35" s="19"/>
      <c r="J35" s="18" t="s">
        <v>32</v>
      </c>
      <c r="K35" s="24">
        <v>1334198.4832331263</v>
      </c>
      <c r="L35" s="25">
        <v>1091174229.5122125</v>
      </c>
      <c r="M35" s="21" t="str">
        <f t="shared" si="2"/>
        <v>Ok</v>
      </c>
      <c r="N35" s="14"/>
    </row>
    <row r="36" spans="1:14" x14ac:dyDescent="0.35">
      <c r="A36" s="1"/>
      <c r="B36" s="9">
        <v>30</v>
      </c>
      <c r="C36" s="10" t="s">
        <v>33</v>
      </c>
      <c r="D36" s="7">
        <f>F36*$C$3</f>
        <v>1066872201.6800944</v>
      </c>
      <c r="E36" s="22">
        <f t="shared" si="0"/>
        <v>0</v>
      </c>
      <c r="F36" s="26">
        <v>1304483.9538791885</v>
      </c>
      <c r="G36" s="26">
        <v>1304483.9538791885</v>
      </c>
      <c r="H36" s="23">
        <f t="shared" si="1"/>
        <v>0</v>
      </c>
      <c r="I36" s="19"/>
      <c r="J36" s="18" t="s">
        <v>33</v>
      </c>
      <c r="K36" s="24">
        <v>1304483.9538791885</v>
      </c>
      <c r="L36" s="25">
        <v>1066872201.6800944</v>
      </c>
      <c r="M36" s="21" t="str">
        <f t="shared" si="2"/>
        <v>Ok</v>
      </c>
      <c r="N36" s="14"/>
    </row>
    <row r="37" spans="1:14" x14ac:dyDescent="0.35">
      <c r="A37" s="1"/>
      <c r="B37" s="9">
        <v>31</v>
      </c>
      <c r="C37" s="10" t="s">
        <v>34</v>
      </c>
      <c r="D37" s="7">
        <f>F37*$C$3</f>
        <v>1023165222.2524648</v>
      </c>
      <c r="E37" s="22">
        <f t="shared" si="0"/>
        <v>0</v>
      </c>
      <c r="F37" s="26">
        <v>1251042.638934358</v>
      </c>
      <c r="G37" s="26">
        <v>1251042.638934358</v>
      </c>
      <c r="H37" s="23">
        <f t="shared" si="1"/>
        <v>0</v>
      </c>
      <c r="I37" s="19"/>
      <c r="J37" s="18" t="s">
        <v>34</v>
      </c>
      <c r="K37" s="24">
        <v>1251042.638934358</v>
      </c>
      <c r="L37" s="25">
        <v>1023165222.2524648</v>
      </c>
      <c r="M37" s="21" t="str">
        <f t="shared" si="2"/>
        <v>Ok</v>
      </c>
      <c r="N37" s="14"/>
    </row>
    <row r="38" spans="1:14" x14ac:dyDescent="0.35">
      <c r="A38" s="1"/>
      <c r="B38" s="9">
        <v>32</v>
      </c>
      <c r="C38" s="10" t="s">
        <v>35</v>
      </c>
      <c r="D38" s="7">
        <f>F38*$C$3</f>
        <v>991142088.95835054</v>
      </c>
      <c r="E38" s="22">
        <f t="shared" si="0"/>
        <v>0</v>
      </c>
      <c r="F38" s="26">
        <v>1211887.3741619496</v>
      </c>
      <c r="G38" s="26">
        <v>1211887.3741619496</v>
      </c>
      <c r="H38" s="23">
        <f t="shared" si="1"/>
        <v>0</v>
      </c>
      <c r="I38" s="19"/>
      <c r="J38" s="18" t="s">
        <v>35</v>
      </c>
      <c r="K38" s="24">
        <v>1211887.3741619496</v>
      </c>
      <c r="L38" s="25">
        <v>991142088.95835054</v>
      </c>
      <c r="M38" s="21" t="str">
        <f t="shared" si="2"/>
        <v>Ok</v>
      </c>
      <c r="N38" s="14"/>
    </row>
    <row r="39" spans="1:14" x14ac:dyDescent="0.35">
      <c r="A39" s="8" t="s">
        <v>79</v>
      </c>
      <c r="B39" s="9">
        <v>33</v>
      </c>
      <c r="C39" s="10" t="s">
        <v>36</v>
      </c>
      <c r="D39" s="7">
        <f>F39*$C$3</f>
        <v>542985770.03372169</v>
      </c>
      <c r="E39" s="22">
        <f t="shared" si="0"/>
        <v>-444317121.09282112</v>
      </c>
      <c r="F39" s="26">
        <v>663918.53033407312</v>
      </c>
      <c r="G39" s="26">
        <v>1207193.117474528</v>
      </c>
      <c r="H39" s="23">
        <f t="shared" si="1"/>
        <v>0</v>
      </c>
      <c r="I39" s="19"/>
      <c r="J39" s="18" t="s">
        <v>36</v>
      </c>
      <c r="K39" s="24">
        <v>1207193.117474528</v>
      </c>
      <c r="L39" s="25">
        <v>987302891.12654281</v>
      </c>
      <c r="M39" s="21" t="str">
        <f t="shared" si="2"/>
        <v>Ok</v>
      </c>
      <c r="N39" s="14"/>
    </row>
    <row r="40" spans="1:14" x14ac:dyDescent="0.35">
      <c r="A40" s="1"/>
      <c r="B40" s="9">
        <v>34</v>
      </c>
      <c r="C40" s="10" t="s">
        <v>37</v>
      </c>
      <c r="D40" s="7">
        <f>F40*$C$3</f>
        <v>886936865.83051276</v>
      </c>
      <c r="E40" s="22">
        <f t="shared" si="0"/>
        <v>0</v>
      </c>
      <c r="F40" s="26">
        <v>1084473.7614850067</v>
      </c>
      <c r="G40" s="26">
        <v>1084473.7614850067</v>
      </c>
      <c r="H40" s="23">
        <f t="shared" si="1"/>
        <v>0</v>
      </c>
      <c r="I40" s="19"/>
      <c r="J40" s="18" t="s">
        <v>37</v>
      </c>
      <c r="K40" s="24">
        <v>1084473.7614850067</v>
      </c>
      <c r="L40" s="25">
        <v>886936865.83051276</v>
      </c>
      <c r="M40" s="21" t="str">
        <f t="shared" si="2"/>
        <v>Ok</v>
      </c>
      <c r="N40" s="14"/>
    </row>
    <row r="41" spans="1:14" x14ac:dyDescent="0.35">
      <c r="A41" s="8" t="s">
        <v>79</v>
      </c>
      <c r="B41" s="9">
        <v>35</v>
      </c>
      <c r="C41" s="10" t="s">
        <v>38</v>
      </c>
      <c r="D41" s="7">
        <f>F41*$C$3</f>
        <v>0</v>
      </c>
      <c r="E41" s="22">
        <f t="shared" si="0"/>
        <v>-814455369.62341678</v>
      </c>
      <c r="F41" s="26">
        <v>0</v>
      </c>
      <c r="G41" s="26">
        <v>995849.32398779329</v>
      </c>
      <c r="H41" s="23">
        <f t="shared" si="1"/>
        <v>0</v>
      </c>
      <c r="I41" s="19"/>
      <c r="J41" s="18" t="s">
        <v>38</v>
      </c>
      <c r="K41" s="24">
        <v>995849.32398779329</v>
      </c>
      <c r="L41" s="25">
        <v>814455369.62341678</v>
      </c>
      <c r="M41" s="21" t="str">
        <f t="shared" si="2"/>
        <v>Ok</v>
      </c>
      <c r="N41" s="14"/>
    </row>
    <row r="42" spans="1:14" x14ac:dyDescent="0.35">
      <c r="A42" s="1"/>
      <c r="B42" s="9">
        <v>36</v>
      </c>
      <c r="C42" s="10" t="s">
        <v>39</v>
      </c>
      <c r="D42" s="7">
        <f>F42*$C$3</f>
        <v>771367958.09625542</v>
      </c>
      <c r="E42" s="22">
        <f t="shared" si="0"/>
        <v>0</v>
      </c>
      <c r="F42" s="26">
        <v>943165.56593049504</v>
      </c>
      <c r="G42" s="26">
        <v>943165.56593049504</v>
      </c>
      <c r="H42" s="23">
        <f t="shared" si="1"/>
        <v>0</v>
      </c>
      <c r="I42" s="19"/>
      <c r="J42" s="18" t="s">
        <v>39</v>
      </c>
      <c r="K42" s="24">
        <v>943165.56593049504</v>
      </c>
      <c r="L42" s="25">
        <v>771367958.09625542</v>
      </c>
      <c r="M42" s="21" t="str">
        <f t="shared" si="2"/>
        <v>Ok</v>
      </c>
      <c r="N42" s="14"/>
    </row>
    <row r="43" spans="1:14" x14ac:dyDescent="0.35">
      <c r="A43" s="8" t="s">
        <v>79</v>
      </c>
      <c r="B43" s="9">
        <v>37</v>
      </c>
      <c r="C43" s="10" t="s">
        <v>40</v>
      </c>
      <c r="D43" s="7">
        <f>F43*$C$3</f>
        <v>234336590.98284534</v>
      </c>
      <c r="E43" s="22">
        <f t="shared" si="0"/>
        <v>-507330749.51511061</v>
      </c>
      <c r="F43" s="26">
        <v>286527.59183572209</v>
      </c>
      <c r="G43" s="26">
        <v>906850.08314233157</v>
      </c>
      <c r="H43" s="23">
        <f t="shared" si="1"/>
        <v>0</v>
      </c>
      <c r="I43" s="19"/>
      <c r="J43" s="18" t="s">
        <v>40</v>
      </c>
      <c r="K43" s="24">
        <v>906850.08314233157</v>
      </c>
      <c r="L43" s="25">
        <v>741667340.49795592</v>
      </c>
      <c r="M43" s="21" t="str">
        <f t="shared" si="2"/>
        <v>Ok</v>
      </c>
      <c r="N43" s="14"/>
    </row>
    <row r="44" spans="1:14" x14ac:dyDescent="0.35">
      <c r="A44" s="13" t="s">
        <v>79</v>
      </c>
      <c r="B44" s="9">
        <v>38</v>
      </c>
      <c r="C44" s="10" t="s">
        <v>41</v>
      </c>
      <c r="D44" s="7">
        <f>F44*$C$3</f>
        <v>0</v>
      </c>
      <c r="E44" s="22">
        <f t="shared" si="0"/>
        <v>-601000417.21091843</v>
      </c>
      <c r="F44" s="26">
        <v>0</v>
      </c>
      <c r="G44" s="26">
        <v>734854.08963858709</v>
      </c>
      <c r="H44" s="23">
        <f t="shared" si="1"/>
        <v>0</v>
      </c>
      <c r="I44" s="19"/>
      <c r="J44" s="18" t="s">
        <v>41</v>
      </c>
      <c r="K44" s="24">
        <v>734854.08963858709</v>
      </c>
      <c r="L44" s="25">
        <v>601000417.21091843</v>
      </c>
      <c r="M44" s="21" t="str">
        <f t="shared" si="2"/>
        <v>Ok</v>
      </c>
      <c r="N44" s="14"/>
    </row>
    <row r="45" spans="1:14" x14ac:dyDescent="0.35">
      <c r="A45" s="8" t="s">
        <v>79</v>
      </c>
      <c r="B45" s="9">
        <v>39</v>
      </c>
      <c r="C45" s="10" t="s">
        <v>42</v>
      </c>
      <c r="D45" s="7">
        <f>F45*$C$3</f>
        <v>0</v>
      </c>
      <c r="E45" s="22">
        <f t="shared" si="0"/>
        <v>-563357911.51721942</v>
      </c>
      <c r="F45" s="26">
        <v>0</v>
      </c>
      <c r="G45" s="26">
        <v>688827.91650940804</v>
      </c>
      <c r="H45" s="23">
        <f t="shared" si="1"/>
        <v>0</v>
      </c>
      <c r="I45" s="19"/>
      <c r="J45" s="18" t="s">
        <v>42</v>
      </c>
      <c r="K45" s="24">
        <v>688827.91650940804</v>
      </c>
      <c r="L45" s="25">
        <v>563357911.51721942</v>
      </c>
      <c r="M45" s="21" t="str">
        <f t="shared" si="2"/>
        <v>Ok</v>
      </c>
      <c r="N45" s="14"/>
    </row>
    <row r="46" spans="1:14" x14ac:dyDescent="0.35">
      <c r="A46" s="8" t="s">
        <v>79</v>
      </c>
      <c r="B46" s="9">
        <v>40</v>
      </c>
      <c r="C46" s="10" t="s">
        <v>43</v>
      </c>
      <c r="D46" s="7">
        <f>F46*$C$3</f>
        <v>0</v>
      </c>
      <c r="E46" s="22">
        <f t="shared" si="0"/>
        <v>-533642938.38653171</v>
      </c>
      <c r="F46" s="26">
        <v>0</v>
      </c>
      <c r="G46" s="26">
        <v>652494.88095192483</v>
      </c>
      <c r="H46" s="23">
        <f t="shared" si="1"/>
        <v>0</v>
      </c>
      <c r="I46" s="19"/>
      <c r="J46" s="18" t="s">
        <v>43</v>
      </c>
      <c r="K46" s="24">
        <v>652494.88095192483</v>
      </c>
      <c r="L46" s="25">
        <v>533642938.38653171</v>
      </c>
      <c r="M46" s="21" t="str">
        <f t="shared" si="2"/>
        <v>Ok</v>
      </c>
      <c r="N46" s="14"/>
    </row>
    <row r="47" spans="1:14" x14ac:dyDescent="0.35">
      <c r="A47" s="1"/>
      <c r="B47" s="9">
        <v>41</v>
      </c>
      <c r="C47" s="10" t="s">
        <v>44</v>
      </c>
      <c r="D47" s="7">
        <f>F47*$C$3</f>
        <v>504382947.29926258</v>
      </c>
      <c r="E47" s="22">
        <f t="shared" si="0"/>
        <v>0</v>
      </c>
      <c r="F47" s="26">
        <v>616718.1601751697</v>
      </c>
      <c r="G47" s="26">
        <v>616718.1601751697</v>
      </c>
      <c r="H47" s="23">
        <f t="shared" si="1"/>
        <v>0</v>
      </c>
      <c r="I47" s="19"/>
      <c r="J47" s="18" t="s">
        <v>44</v>
      </c>
      <c r="K47" s="24">
        <v>616718.1601751697</v>
      </c>
      <c r="L47" s="25">
        <v>504382947.29926258</v>
      </c>
      <c r="M47" s="21" t="str">
        <f t="shared" si="2"/>
        <v>Ok</v>
      </c>
      <c r="N47" s="14"/>
    </row>
    <row r="48" spans="1:14" x14ac:dyDescent="0.35">
      <c r="A48" s="1"/>
      <c r="B48" s="9">
        <v>42</v>
      </c>
      <c r="C48" s="10" t="s">
        <v>45</v>
      </c>
      <c r="D48" s="7">
        <f>F48*$C$3</f>
        <v>483123775.83839118</v>
      </c>
      <c r="E48" s="22">
        <f t="shared" si="0"/>
        <v>0</v>
      </c>
      <c r="F48" s="26">
        <v>590724.18638918037</v>
      </c>
      <c r="G48" s="26">
        <v>590724.18638918037</v>
      </c>
      <c r="H48" s="23">
        <f t="shared" si="1"/>
        <v>0</v>
      </c>
      <c r="I48" s="19"/>
      <c r="J48" s="18" t="s">
        <v>45</v>
      </c>
      <c r="K48" s="24">
        <v>590724.18638918037</v>
      </c>
      <c r="L48" s="25">
        <v>483123775.83839118</v>
      </c>
      <c r="M48" s="21" t="str">
        <f t="shared" si="2"/>
        <v>Ok</v>
      </c>
      <c r="N48" s="14"/>
    </row>
    <row r="49" spans="1:14" x14ac:dyDescent="0.35">
      <c r="A49" s="1"/>
      <c r="B49" s="9">
        <v>43</v>
      </c>
      <c r="C49" s="10" t="s">
        <v>46</v>
      </c>
      <c r="D49" s="7">
        <f>F49*$C$3</f>
        <v>409206010.07038498</v>
      </c>
      <c r="E49" s="22">
        <f t="shared" si="0"/>
        <v>0</v>
      </c>
      <c r="F49" s="26">
        <v>500343.59609999997</v>
      </c>
      <c r="G49" s="26">
        <v>500343.59609999997</v>
      </c>
      <c r="H49" s="23">
        <f t="shared" si="1"/>
        <v>0</v>
      </c>
      <c r="I49" s="19"/>
      <c r="J49" s="18" t="s">
        <v>46</v>
      </c>
      <c r="K49" s="24">
        <v>500343.59609999997</v>
      </c>
      <c r="L49" s="25">
        <v>409206010.07038498</v>
      </c>
      <c r="M49" s="21" t="str">
        <f t="shared" si="2"/>
        <v>Ok</v>
      </c>
      <c r="N49" s="14"/>
    </row>
    <row r="50" spans="1:14" x14ac:dyDescent="0.35">
      <c r="A50" s="8" t="s">
        <v>79</v>
      </c>
      <c r="B50" s="9">
        <v>44</v>
      </c>
      <c r="C50" s="10" t="s">
        <v>47</v>
      </c>
      <c r="D50" s="7">
        <f>F50*$C$3</f>
        <v>0</v>
      </c>
      <c r="E50" s="22">
        <f t="shared" si="0"/>
        <v>-391462668.87327844</v>
      </c>
      <c r="F50" s="26">
        <v>0</v>
      </c>
      <c r="G50" s="26">
        <v>478648.49162227602</v>
      </c>
      <c r="H50" s="23">
        <f t="shared" si="1"/>
        <v>0</v>
      </c>
      <c r="I50" s="19"/>
      <c r="J50" s="18" t="s">
        <v>47</v>
      </c>
      <c r="K50" s="24">
        <v>478648.49162227602</v>
      </c>
      <c r="L50" s="25">
        <v>391462668.87327844</v>
      </c>
      <c r="M50" s="21" t="str">
        <f t="shared" si="2"/>
        <v>Ok</v>
      </c>
      <c r="N50" s="14"/>
    </row>
    <row r="51" spans="1:14" x14ac:dyDescent="0.35">
      <c r="A51" s="1"/>
      <c r="B51" s="9">
        <v>45</v>
      </c>
      <c r="C51" s="10" t="s">
        <v>48</v>
      </c>
      <c r="D51" s="7">
        <f>F51*$C$3</f>
        <v>366321675.37171644</v>
      </c>
      <c r="E51" s="22">
        <f t="shared" si="0"/>
        <v>0</v>
      </c>
      <c r="F51" s="26">
        <v>447908.14375706599</v>
      </c>
      <c r="G51" s="26">
        <v>447908.14375706599</v>
      </c>
      <c r="H51" s="23">
        <f t="shared" si="1"/>
        <v>0</v>
      </c>
      <c r="I51" s="19"/>
      <c r="J51" s="18" t="s">
        <v>48</v>
      </c>
      <c r="K51" s="24">
        <v>447908.14375706599</v>
      </c>
      <c r="L51" s="25">
        <v>366321675.37171644</v>
      </c>
      <c r="M51" s="21" t="str">
        <f t="shared" si="2"/>
        <v>Ok</v>
      </c>
      <c r="N51" s="14"/>
    </row>
    <row r="52" spans="1:14" x14ac:dyDescent="0.35">
      <c r="A52" s="1"/>
      <c r="B52" s="9">
        <v>46</v>
      </c>
      <c r="C52" s="10" t="s">
        <v>49</v>
      </c>
      <c r="D52" s="7">
        <f>F52*$C$3</f>
        <v>337345584.58542603</v>
      </c>
      <c r="E52" s="22">
        <f t="shared" si="0"/>
        <v>0</v>
      </c>
      <c r="F52" s="26">
        <f>G52</f>
        <v>412478.55301757785</v>
      </c>
      <c r="G52" s="26">
        <v>412478.55301757785</v>
      </c>
      <c r="H52" s="23">
        <f t="shared" si="1"/>
        <v>0</v>
      </c>
      <c r="I52" s="19"/>
      <c r="J52" s="18" t="s">
        <v>49</v>
      </c>
      <c r="K52" s="24">
        <v>412478.55301757785</v>
      </c>
      <c r="L52" s="25">
        <v>337345584.58542603</v>
      </c>
      <c r="M52" s="21" t="str">
        <f t="shared" si="2"/>
        <v>Ok</v>
      </c>
      <c r="N52" s="14"/>
    </row>
    <row r="53" spans="1:14" x14ac:dyDescent="0.35">
      <c r="A53" s="8" t="s">
        <v>79</v>
      </c>
      <c r="B53" s="9">
        <v>47</v>
      </c>
      <c r="C53" s="10" t="s">
        <v>50</v>
      </c>
      <c r="D53" s="7">
        <f>F53*$C$3</f>
        <v>0</v>
      </c>
      <c r="E53" s="22">
        <f t="shared" si="0"/>
        <v>-301260579.79482692</v>
      </c>
      <c r="F53" s="26">
        <v>0</v>
      </c>
      <c r="G53" s="26">
        <v>368356.76443703234</v>
      </c>
      <c r="H53" s="23">
        <f t="shared" si="1"/>
        <v>0</v>
      </c>
      <c r="I53" s="19"/>
      <c r="J53" s="18" t="s">
        <v>50</v>
      </c>
      <c r="K53" s="24">
        <v>368356.76443703234</v>
      </c>
      <c r="L53" s="25">
        <v>301260579.79482692</v>
      </c>
      <c r="M53" s="21" t="str">
        <f t="shared" si="2"/>
        <v>Ok</v>
      </c>
      <c r="N53" s="14"/>
    </row>
    <row r="54" spans="1:14" x14ac:dyDescent="0.35">
      <c r="A54" s="8" t="s">
        <v>79</v>
      </c>
      <c r="B54" s="9">
        <v>48</v>
      </c>
      <c r="C54" s="10" t="s">
        <v>51</v>
      </c>
      <c r="D54" s="7">
        <f>F54*$C$3</f>
        <v>42532091.777840711</v>
      </c>
      <c r="E54" s="22">
        <f t="shared" si="0"/>
        <v>-235470873.19390813</v>
      </c>
      <c r="F54" s="26">
        <v>52004.75854721613</v>
      </c>
      <c r="G54" s="26">
        <v>339919.25777556864</v>
      </c>
      <c r="H54" s="23">
        <f t="shared" si="1"/>
        <v>0</v>
      </c>
      <c r="I54" s="19"/>
      <c r="J54" s="18" t="s">
        <v>51</v>
      </c>
      <c r="K54" s="24">
        <v>339919.25777556864</v>
      </c>
      <c r="L54" s="25">
        <v>278002964.97174883</v>
      </c>
      <c r="M54" s="21" t="str">
        <f t="shared" si="2"/>
        <v>Ok</v>
      </c>
      <c r="N54" s="14"/>
    </row>
    <row r="55" spans="1:14" x14ac:dyDescent="0.35">
      <c r="A55" s="8" t="s">
        <v>79</v>
      </c>
      <c r="B55" s="9">
        <v>49</v>
      </c>
      <c r="C55" s="10" t="s">
        <v>52</v>
      </c>
      <c r="D55" s="7">
        <f>F55*$C$3</f>
        <v>0</v>
      </c>
      <c r="E55" s="22">
        <f t="shared" si="0"/>
        <v>-267076265.96847865</v>
      </c>
      <c r="F55" s="26">
        <v>0</v>
      </c>
      <c r="G55" s="26">
        <v>326558.98510543333</v>
      </c>
      <c r="H55" s="23">
        <f t="shared" si="1"/>
        <v>0</v>
      </c>
      <c r="I55" s="19"/>
      <c r="J55" s="18" t="s">
        <v>52</v>
      </c>
      <c r="K55" s="24">
        <v>326558.98510543333</v>
      </c>
      <c r="L55" s="25">
        <v>267076265.96847865</v>
      </c>
      <c r="M55" s="21" t="str">
        <f t="shared" si="2"/>
        <v>Ok</v>
      </c>
      <c r="N55" s="14"/>
    </row>
    <row r="56" spans="1:14" x14ac:dyDescent="0.35">
      <c r="A56" s="1"/>
      <c r="B56" s="9">
        <v>50</v>
      </c>
      <c r="C56" s="10" t="s">
        <v>53</v>
      </c>
      <c r="D56" s="7">
        <f>F56*$C$3</f>
        <v>247814132.34978479</v>
      </c>
      <c r="E56" s="22">
        <f t="shared" si="0"/>
        <v>0</v>
      </c>
      <c r="F56" s="26">
        <v>303006.82564013544</v>
      </c>
      <c r="G56" s="26">
        <v>303006.82564013544</v>
      </c>
      <c r="H56" s="23">
        <f t="shared" si="1"/>
        <v>0</v>
      </c>
      <c r="I56" s="19"/>
      <c r="J56" s="18" t="s">
        <v>53</v>
      </c>
      <c r="K56" s="24">
        <v>303006.82564013544</v>
      </c>
      <c r="L56" s="25">
        <v>247814132.34978479</v>
      </c>
      <c r="M56" s="21" t="str">
        <f t="shared" si="2"/>
        <v>Ok</v>
      </c>
      <c r="N56" s="14"/>
    </row>
    <row r="57" spans="1:14" x14ac:dyDescent="0.35">
      <c r="A57" s="8" t="s">
        <v>79</v>
      </c>
      <c r="B57" s="9">
        <v>51</v>
      </c>
      <c r="C57" s="10" t="s">
        <v>54</v>
      </c>
      <c r="D57" s="7">
        <f>F57*$C$3</f>
        <v>0</v>
      </c>
      <c r="E57" s="22">
        <f t="shared" si="0"/>
        <v>-224579961.70068946</v>
      </c>
      <c r="F57" s="26">
        <v>0</v>
      </c>
      <c r="G57" s="26">
        <v>274597.98459459492</v>
      </c>
      <c r="H57" s="23">
        <f t="shared" si="1"/>
        <v>0</v>
      </c>
      <c r="I57" s="19"/>
      <c r="J57" s="18" t="s">
        <v>54</v>
      </c>
      <c r="K57" s="24">
        <v>274597.98459459492</v>
      </c>
      <c r="L57" s="25">
        <v>224579961.70068946</v>
      </c>
      <c r="M57" s="21" t="str">
        <f t="shared" si="2"/>
        <v>Ok</v>
      </c>
      <c r="N57" s="14"/>
    </row>
    <row r="58" spans="1:14" x14ac:dyDescent="0.35">
      <c r="A58" s="1"/>
      <c r="B58" s="9">
        <v>52</v>
      </c>
      <c r="C58" s="10" t="s">
        <v>55</v>
      </c>
      <c r="D58" s="7">
        <f>F58*$C$3</f>
        <v>209197763.36892918</v>
      </c>
      <c r="E58" s="22">
        <f t="shared" si="0"/>
        <v>0</v>
      </c>
      <c r="F58" s="26">
        <v>255789.89224054432</v>
      </c>
      <c r="G58" s="26">
        <v>255789.89224054432</v>
      </c>
      <c r="H58" s="23">
        <f t="shared" si="1"/>
        <v>0</v>
      </c>
      <c r="I58" s="19"/>
      <c r="J58" s="18" t="s">
        <v>55</v>
      </c>
      <c r="K58" s="24">
        <v>255789.89224054432</v>
      </c>
      <c r="L58" s="25">
        <v>209197763.36892918</v>
      </c>
      <c r="M58" s="21" t="str">
        <f t="shared" si="2"/>
        <v>Ok</v>
      </c>
      <c r="N58" s="14"/>
    </row>
    <row r="59" spans="1:14" x14ac:dyDescent="0.35">
      <c r="A59" s="8" t="s">
        <v>79</v>
      </c>
      <c r="B59" s="9">
        <v>53</v>
      </c>
      <c r="C59" s="10" t="s">
        <v>56</v>
      </c>
      <c r="D59" s="7">
        <f>F59*$C$3</f>
        <v>137148943.41884798</v>
      </c>
      <c r="E59" s="22">
        <f t="shared" si="0"/>
        <v>-45625796.746057808</v>
      </c>
      <c r="F59" s="26">
        <v>167694.49583523627</v>
      </c>
      <c r="G59" s="26">
        <v>223481.98345039529</v>
      </c>
      <c r="H59" s="23">
        <f t="shared" si="1"/>
        <v>0</v>
      </c>
      <c r="I59" s="19"/>
      <c r="J59" s="18" t="s">
        <v>56</v>
      </c>
      <c r="K59" s="24">
        <v>223481.98345039529</v>
      </c>
      <c r="L59" s="25">
        <v>182774740.16490579</v>
      </c>
      <c r="M59" s="21" t="str">
        <f t="shared" si="2"/>
        <v>Ok</v>
      </c>
      <c r="N59" s="14"/>
    </row>
    <row r="60" spans="1:14" x14ac:dyDescent="0.35">
      <c r="A60" s="1"/>
      <c r="B60" s="9">
        <v>54</v>
      </c>
      <c r="C60" s="10" t="s">
        <v>57</v>
      </c>
      <c r="D60" s="7">
        <f>F60*$C$3</f>
        <v>166410640.74405101</v>
      </c>
      <c r="E60" s="22">
        <f t="shared" si="0"/>
        <v>0</v>
      </c>
      <c r="F60" s="26">
        <v>203473.30286</v>
      </c>
      <c r="G60" s="26">
        <v>203473.30286</v>
      </c>
      <c r="H60" s="23">
        <f t="shared" si="1"/>
        <v>0</v>
      </c>
      <c r="I60" s="19"/>
      <c r="J60" s="18" t="s">
        <v>57</v>
      </c>
      <c r="K60" s="24">
        <v>203473.30286</v>
      </c>
      <c r="L60" s="25">
        <v>166410640.74405101</v>
      </c>
      <c r="M60" s="21" t="str">
        <f t="shared" si="2"/>
        <v>Ok</v>
      </c>
      <c r="N60" s="14"/>
    </row>
    <row r="61" spans="1:14" x14ac:dyDescent="0.35">
      <c r="A61" s="8" t="s">
        <v>79</v>
      </c>
      <c r="B61" s="9">
        <v>55</v>
      </c>
      <c r="C61" s="10" t="s">
        <v>58</v>
      </c>
      <c r="D61" s="7">
        <f>F61*$C$3</f>
        <v>152247277.62103319</v>
      </c>
      <c r="E61" s="22">
        <f t="shared" si="0"/>
        <v>0</v>
      </c>
      <c r="F61" s="26">
        <v>186155.50237945002</v>
      </c>
      <c r="G61" s="26">
        <v>186155.50237945002</v>
      </c>
      <c r="H61" s="23">
        <f t="shared" si="1"/>
        <v>0</v>
      </c>
      <c r="I61" s="19"/>
      <c r="J61" s="18" t="s">
        <v>58</v>
      </c>
      <c r="K61" s="24">
        <v>186155.50237945002</v>
      </c>
      <c r="L61" s="25">
        <v>152247277.62103319</v>
      </c>
      <c r="M61" s="21" t="str">
        <f t="shared" si="2"/>
        <v>Ok</v>
      </c>
      <c r="N61" s="14"/>
    </row>
    <row r="62" spans="1:14" x14ac:dyDescent="0.35">
      <c r="A62" s="8" t="s">
        <v>79</v>
      </c>
      <c r="B62" s="9">
        <v>56</v>
      </c>
      <c r="C62" s="10" t="s">
        <v>59</v>
      </c>
      <c r="D62" s="7">
        <f>F62*$C$3</f>
        <v>37693893.303566508</v>
      </c>
      <c r="E62" s="22">
        <f t="shared" si="0"/>
        <v>-22004931.765118502</v>
      </c>
      <c r="F62" s="26">
        <v>46089.005690000005</v>
      </c>
      <c r="G62" s="26">
        <v>72994.834100000007</v>
      </c>
      <c r="H62" s="23">
        <f t="shared" si="1"/>
        <v>0</v>
      </c>
      <c r="I62" s="19"/>
      <c r="J62" s="18" t="s">
        <v>59</v>
      </c>
      <c r="K62" s="24">
        <v>72994.834100000007</v>
      </c>
      <c r="L62" s="25">
        <v>59698825.06868501</v>
      </c>
      <c r="M62" s="21" t="str">
        <f t="shared" si="2"/>
        <v>Ok</v>
      </c>
      <c r="N62" s="14"/>
    </row>
    <row r="63" spans="1:14" x14ac:dyDescent="0.35">
      <c r="A63" s="1"/>
      <c r="B63" s="9">
        <v>57</v>
      </c>
      <c r="C63" s="10" t="s">
        <v>60</v>
      </c>
      <c r="D63" s="7">
        <f>F63*$C$3</f>
        <v>55504021.459250242</v>
      </c>
      <c r="E63" s="22">
        <f t="shared" si="0"/>
        <v>0</v>
      </c>
      <c r="F63" s="26">
        <v>67865.771790976636</v>
      </c>
      <c r="G63" s="26">
        <v>67865.771790976636</v>
      </c>
      <c r="H63" s="23">
        <f t="shared" si="1"/>
        <v>0</v>
      </c>
      <c r="I63" s="19"/>
      <c r="J63" s="18" t="s">
        <v>60</v>
      </c>
      <c r="K63" s="24">
        <v>67865.771790976636</v>
      </c>
      <c r="L63" s="25">
        <v>55504021.459250242</v>
      </c>
      <c r="M63" s="21" t="str">
        <f t="shared" si="2"/>
        <v>Ok</v>
      </c>
      <c r="N63" s="14"/>
    </row>
    <row r="64" spans="1:14" x14ac:dyDescent="0.35">
      <c r="A64" s="1"/>
      <c r="B64" s="9">
        <v>58</v>
      </c>
      <c r="C64" s="10" t="s">
        <v>61</v>
      </c>
      <c r="D64" s="7">
        <f>F64*$C$3</f>
        <v>51885342.730466239</v>
      </c>
      <c r="E64" s="22">
        <f t="shared" si="0"/>
        <v>0</v>
      </c>
      <c r="F64" s="26">
        <v>63441.147802734289</v>
      </c>
      <c r="G64" s="26">
        <v>63441.147802734289</v>
      </c>
      <c r="H64" s="23">
        <f t="shared" si="1"/>
        <v>0</v>
      </c>
      <c r="I64" s="19"/>
      <c r="J64" s="18" t="s">
        <v>61</v>
      </c>
      <c r="K64" s="24">
        <v>63441.147802734289</v>
      </c>
      <c r="L64" s="25">
        <v>51885342.730466239</v>
      </c>
      <c r="M64" s="21" t="str">
        <f t="shared" si="2"/>
        <v>Ok</v>
      </c>
      <c r="N64" s="14"/>
    </row>
    <row r="65" spans="1:14" x14ac:dyDescent="0.35">
      <c r="A65" s="1"/>
      <c r="B65" s="9">
        <v>59</v>
      </c>
      <c r="C65" s="10" t="s">
        <v>62</v>
      </c>
      <c r="D65" s="7">
        <f>F65*$C$3</f>
        <v>35455430.5910585</v>
      </c>
      <c r="E65" s="22">
        <f t="shared" si="0"/>
        <v>0</v>
      </c>
      <c r="F65" s="26">
        <v>43351.996809999997</v>
      </c>
      <c r="G65" s="26">
        <v>43351.996809999997</v>
      </c>
      <c r="H65" s="23">
        <f t="shared" si="1"/>
        <v>0</v>
      </c>
      <c r="I65" s="19"/>
      <c r="J65" s="18" t="s">
        <v>62</v>
      </c>
      <c r="K65" s="24">
        <v>43351.996809999997</v>
      </c>
      <c r="L65" s="25">
        <v>35455430.5910585</v>
      </c>
      <c r="M65" s="21" t="str">
        <f t="shared" si="2"/>
        <v>Ok</v>
      </c>
      <c r="N65" s="14"/>
    </row>
    <row r="66" spans="1:14" x14ac:dyDescent="0.35">
      <c r="A66" s="1"/>
      <c r="B66" s="9">
        <v>60</v>
      </c>
      <c r="C66" s="10" t="s">
        <v>63</v>
      </c>
      <c r="D66" s="7">
        <f>F66*$C$3</f>
        <v>31792504.328425858</v>
      </c>
      <c r="E66" s="22">
        <f t="shared" si="0"/>
        <v>0</v>
      </c>
      <c r="F66" s="26">
        <v>38873.270561136953</v>
      </c>
      <c r="G66" s="26">
        <v>38873.270561136953</v>
      </c>
      <c r="H66" s="23">
        <f t="shared" si="1"/>
        <v>0</v>
      </c>
      <c r="I66" s="19"/>
      <c r="J66" s="18" t="s">
        <v>63</v>
      </c>
      <c r="K66" s="24">
        <v>38873.270561136953</v>
      </c>
      <c r="L66" s="25">
        <v>31792504.328425858</v>
      </c>
      <c r="M66" s="21" t="str">
        <f t="shared" si="2"/>
        <v>Ok</v>
      </c>
      <c r="N66" s="14"/>
    </row>
    <row r="67" spans="1:14" x14ac:dyDescent="0.35">
      <c r="A67" s="1"/>
      <c r="B67" s="9">
        <v>61</v>
      </c>
      <c r="C67" s="10" t="s">
        <v>64</v>
      </c>
      <c r="D67" s="7">
        <f>F67*$C$3</f>
        <v>29703601.39854227</v>
      </c>
      <c r="E67" s="22">
        <f t="shared" si="0"/>
        <v>0</v>
      </c>
      <c r="F67" s="26">
        <v>36319.131134734082</v>
      </c>
      <c r="G67" s="26">
        <v>36319.131134734082</v>
      </c>
      <c r="H67" s="23">
        <f t="shared" si="1"/>
        <v>0</v>
      </c>
      <c r="I67" s="19"/>
      <c r="J67" s="18" t="s">
        <v>64</v>
      </c>
      <c r="K67" s="24">
        <v>36319.131134734082</v>
      </c>
      <c r="L67" s="25">
        <v>29703601.39854227</v>
      </c>
      <c r="M67" s="21" t="str">
        <f t="shared" si="2"/>
        <v>Ok</v>
      </c>
      <c r="N67" s="14"/>
    </row>
    <row r="68" spans="1:14" x14ac:dyDescent="0.35">
      <c r="A68" s="1"/>
      <c r="B68" s="9">
        <v>62</v>
      </c>
      <c r="C68" s="10" t="s">
        <v>65</v>
      </c>
      <c r="D68" s="7">
        <f>F68*$C$3</f>
        <v>19135605.162133351</v>
      </c>
      <c r="E68" s="22">
        <f t="shared" si="0"/>
        <v>0</v>
      </c>
      <c r="F68" s="26">
        <v>23397.450831000002</v>
      </c>
      <c r="G68" s="26">
        <v>23397.450831000002</v>
      </c>
      <c r="H68" s="23">
        <f t="shared" si="1"/>
        <v>0</v>
      </c>
      <c r="I68" s="19"/>
      <c r="J68" s="18" t="s">
        <v>65</v>
      </c>
      <c r="K68" s="24">
        <v>23397.450831000002</v>
      </c>
      <c r="L68" s="25">
        <v>19135605.162133351</v>
      </c>
      <c r="M68" s="21" t="str">
        <f t="shared" si="2"/>
        <v>Ok</v>
      </c>
      <c r="N68" s="14"/>
    </row>
    <row r="69" spans="1:14" x14ac:dyDescent="0.35">
      <c r="A69" s="1"/>
      <c r="B69" s="9">
        <v>63</v>
      </c>
      <c r="C69" s="10" t="s">
        <v>66</v>
      </c>
      <c r="D69" s="7">
        <f>F69*$C$3</f>
        <v>14683973.749307847</v>
      </c>
      <c r="E69" s="22">
        <f t="shared" si="0"/>
        <v>0</v>
      </c>
      <c r="F69" s="26">
        <v>17954.360517586167</v>
      </c>
      <c r="G69" s="26">
        <v>17954.360517586167</v>
      </c>
      <c r="H69" s="23">
        <f t="shared" si="1"/>
        <v>0</v>
      </c>
      <c r="I69" s="19"/>
      <c r="J69" s="18" t="s">
        <v>66</v>
      </c>
      <c r="K69" s="24">
        <v>17954.360517586167</v>
      </c>
      <c r="L69" s="25">
        <v>14683973.749307847</v>
      </c>
      <c r="M69" s="21" t="str">
        <f t="shared" si="2"/>
        <v>Ok</v>
      </c>
      <c r="N69" s="14"/>
    </row>
    <row r="70" spans="1:14" x14ac:dyDescent="0.35">
      <c r="A70" s="8" t="s">
        <v>79</v>
      </c>
      <c r="B70" s="9">
        <v>64</v>
      </c>
      <c r="C70" s="10" t="s">
        <v>67</v>
      </c>
      <c r="D70" s="7">
        <f>F70*$C$3</f>
        <v>0</v>
      </c>
      <c r="E70" s="22">
        <f t="shared" si="0"/>
        <v>-12670362.717512758</v>
      </c>
      <c r="F70" s="26">
        <v>0</v>
      </c>
      <c r="G70" s="26">
        <v>15492.281857935755</v>
      </c>
      <c r="H70" s="23">
        <f t="shared" si="1"/>
        <v>0</v>
      </c>
      <c r="I70" s="19"/>
      <c r="J70" s="18" t="s">
        <v>67</v>
      </c>
      <c r="K70" s="24">
        <v>15492.281857935755</v>
      </c>
      <c r="L70" s="25">
        <v>12670362.717512758</v>
      </c>
      <c r="M70" s="21" t="str">
        <f t="shared" si="2"/>
        <v>Ok</v>
      </c>
      <c r="N70" s="14"/>
    </row>
    <row r="71" spans="1:14" x14ac:dyDescent="0.35">
      <c r="A71" s="1"/>
      <c r="B71" s="9">
        <v>65</v>
      </c>
      <c r="C71" s="10" t="s">
        <v>68</v>
      </c>
      <c r="D71" s="7">
        <f>F71*$C$3</f>
        <v>11624747.486766087</v>
      </c>
      <c r="E71" s="22">
        <f t="shared" si="0"/>
        <v>0</v>
      </c>
      <c r="F71" s="26">
        <v>14213.789187217812</v>
      </c>
      <c r="G71" s="26">
        <v>14213.789187217812</v>
      </c>
      <c r="H71" s="23">
        <f t="shared" si="1"/>
        <v>0</v>
      </c>
      <c r="I71" s="19"/>
      <c r="J71" s="18" t="s">
        <v>68</v>
      </c>
      <c r="K71" s="24">
        <v>14213.789187217812</v>
      </c>
      <c r="L71" s="25">
        <v>11624747.486766087</v>
      </c>
      <c r="M71" s="21" t="str">
        <f t="shared" si="2"/>
        <v>Ok</v>
      </c>
      <c r="N71" s="14"/>
    </row>
    <row r="72" spans="1:14" x14ac:dyDescent="0.35">
      <c r="A72" s="1"/>
      <c r="B72" s="9">
        <v>66</v>
      </c>
      <c r="C72" s="10" t="s">
        <v>69</v>
      </c>
      <c r="D72" s="7">
        <f>F72*$C$3</f>
        <v>5590300.461089327</v>
      </c>
      <c r="E72" s="22">
        <f t="shared" ref="E72:E76" si="3">D72-L72</f>
        <v>0</v>
      </c>
      <c r="F72" s="26">
        <v>6835.3615713019826</v>
      </c>
      <c r="G72" s="26">
        <v>6835.3615713019826</v>
      </c>
      <c r="H72" s="23">
        <f t="shared" ref="H72:H76" si="4">+G72-K72</f>
        <v>0</v>
      </c>
      <c r="I72" s="19"/>
      <c r="J72" s="18" t="s">
        <v>69</v>
      </c>
      <c r="K72" s="24">
        <v>6835.3615713019826</v>
      </c>
      <c r="L72" s="25">
        <v>5590300.461089327</v>
      </c>
      <c r="M72" s="21" t="str">
        <f t="shared" ref="M72:M76" si="5">IF(J72=C72,"Ok","-")</f>
        <v>Ok</v>
      </c>
      <c r="N72" s="14"/>
    </row>
    <row r="73" spans="1:14" x14ac:dyDescent="0.35">
      <c r="A73" s="1"/>
      <c r="B73" s="9">
        <v>67</v>
      </c>
      <c r="C73" s="10" t="s">
        <v>70</v>
      </c>
      <c r="D73" s="7">
        <f>F73*$C$3</f>
        <v>5564784.7978413412</v>
      </c>
      <c r="E73" s="22">
        <f t="shared" si="3"/>
        <v>0</v>
      </c>
      <c r="F73" s="26">
        <v>6804.1631079554209</v>
      </c>
      <c r="G73" s="26">
        <v>6804.1631079554209</v>
      </c>
      <c r="H73" s="23">
        <f t="shared" si="4"/>
        <v>0</v>
      </c>
      <c r="I73" s="19"/>
      <c r="J73" s="18" t="s">
        <v>70</v>
      </c>
      <c r="K73" s="24">
        <v>6804.1631079554209</v>
      </c>
      <c r="L73" s="25">
        <v>5564784.7978413412</v>
      </c>
      <c r="M73" s="21" t="str">
        <f t="shared" si="5"/>
        <v>Ok</v>
      </c>
      <c r="N73" s="14"/>
    </row>
    <row r="74" spans="1:14" x14ac:dyDescent="0.35">
      <c r="A74" s="8"/>
      <c r="B74" s="9">
        <v>68</v>
      </c>
      <c r="C74" s="10" t="s">
        <v>71</v>
      </c>
      <c r="D74" s="7">
        <f>F74*$C$3</f>
        <v>0</v>
      </c>
      <c r="E74" s="22">
        <f t="shared" si="3"/>
        <v>-5452119.169911826</v>
      </c>
      <c r="F74" s="26">
        <v>0</v>
      </c>
      <c r="G74" s="26">
        <v>6666.4048051743302</v>
      </c>
      <c r="H74" s="23">
        <f t="shared" si="4"/>
        <v>0</v>
      </c>
      <c r="I74" s="19"/>
      <c r="J74" s="18" t="s">
        <v>71</v>
      </c>
      <c r="K74" s="24">
        <v>6666.4048051743302</v>
      </c>
      <c r="L74" s="25">
        <v>5452119.169911826</v>
      </c>
      <c r="M74" s="21" t="str">
        <f t="shared" si="5"/>
        <v>Ok</v>
      </c>
      <c r="N74" s="14"/>
    </row>
    <row r="75" spans="1:14" x14ac:dyDescent="0.35">
      <c r="A75" s="1"/>
      <c r="B75" s="9">
        <v>69</v>
      </c>
      <c r="C75" s="10" t="s">
        <v>72</v>
      </c>
      <c r="D75" s="7">
        <f>F75*$C$3</f>
        <v>5274266.1165506579</v>
      </c>
      <c r="E75" s="22">
        <f t="shared" si="3"/>
        <v>0</v>
      </c>
      <c r="F75" s="26">
        <v>6448.9406572729204</v>
      </c>
      <c r="G75" s="26">
        <v>6448.9406572729204</v>
      </c>
      <c r="H75" s="23">
        <f t="shared" si="4"/>
        <v>0</v>
      </c>
      <c r="I75" s="19"/>
      <c r="J75" s="18" t="s">
        <v>72</v>
      </c>
      <c r="K75" s="24">
        <v>6448.9406572729204</v>
      </c>
      <c r="L75" s="25">
        <v>5274266.1165506579</v>
      </c>
      <c r="M75" s="21" t="str">
        <f t="shared" si="5"/>
        <v>Ok</v>
      </c>
      <c r="N75" s="14"/>
    </row>
    <row r="76" spans="1:14" x14ac:dyDescent="0.35">
      <c r="A76" s="1"/>
      <c r="B76" s="9">
        <v>70</v>
      </c>
      <c r="C76" s="10" t="s">
        <v>73</v>
      </c>
      <c r="D76" s="7">
        <f>F76*$C$3</f>
        <v>4006191.0904074153</v>
      </c>
      <c r="E76" s="22">
        <f t="shared" si="3"/>
        <v>0</v>
      </c>
      <c r="F76" s="26">
        <v>4898.4423676803999</v>
      </c>
      <c r="G76" s="26">
        <v>4898.4423676803999</v>
      </c>
      <c r="H76" s="23">
        <f t="shared" si="4"/>
        <v>0</v>
      </c>
      <c r="I76" s="19"/>
      <c r="J76" s="18" t="s">
        <v>73</v>
      </c>
      <c r="K76" s="24">
        <v>4898.4423676803999</v>
      </c>
      <c r="L76" s="25">
        <v>4006191.0904074153</v>
      </c>
      <c r="M76" s="21" t="str">
        <f t="shared" si="5"/>
        <v>Ok</v>
      </c>
      <c r="N76" s="14"/>
    </row>
  </sheetData>
  <autoFilter ref="B6:E76" xr:uid="{2A5140F8-CF68-4464-A5ED-CECC04B0EAB7}"/>
  <conditionalFormatting sqref="B7:D7">
    <cfRule type="expression" dxfId="34" priority="35">
      <formula>$E7&lt;0</formula>
    </cfRule>
  </conditionalFormatting>
  <conditionalFormatting sqref="B8:D8">
    <cfRule type="expression" dxfId="33" priority="34">
      <formula>$E8&lt;0</formula>
    </cfRule>
  </conditionalFormatting>
  <conditionalFormatting sqref="B9:D9">
    <cfRule type="expression" dxfId="32" priority="33">
      <formula>$E9&lt;0</formula>
    </cfRule>
  </conditionalFormatting>
  <conditionalFormatting sqref="B10:D10">
    <cfRule type="expression" dxfId="31" priority="32">
      <formula>$E10&lt;0</formula>
    </cfRule>
  </conditionalFormatting>
  <conditionalFormatting sqref="B11:D11">
    <cfRule type="expression" dxfId="30" priority="31">
      <formula>$E11&lt;0</formula>
    </cfRule>
  </conditionalFormatting>
  <conditionalFormatting sqref="B12:D12">
    <cfRule type="expression" dxfId="29" priority="30">
      <formula>$E12&lt;0</formula>
    </cfRule>
  </conditionalFormatting>
  <conditionalFormatting sqref="B13:D13">
    <cfRule type="expression" dxfId="28" priority="29">
      <formula>$E13&lt;0</formula>
    </cfRule>
  </conditionalFormatting>
  <conditionalFormatting sqref="B14:D14">
    <cfRule type="expression" dxfId="27" priority="28">
      <formula>$E14&lt;0</formula>
    </cfRule>
  </conditionalFormatting>
  <conditionalFormatting sqref="B15:D15">
    <cfRule type="expression" dxfId="26" priority="27">
      <formula>$E15&lt;0</formula>
    </cfRule>
  </conditionalFormatting>
  <conditionalFormatting sqref="B16:D16">
    <cfRule type="expression" dxfId="25" priority="26">
      <formula>$E16&lt;0</formula>
    </cfRule>
  </conditionalFormatting>
  <conditionalFormatting sqref="B17:D17">
    <cfRule type="expression" dxfId="24" priority="25">
      <formula>$E17&lt;0</formula>
    </cfRule>
  </conditionalFormatting>
  <conditionalFormatting sqref="B18:D18">
    <cfRule type="expression" dxfId="23" priority="24">
      <formula>$E18&lt;0</formula>
    </cfRule>
  </conditionalFormatting>
  <conditionalFormatting sqref="B19:D19">
    <cfRule type="expression" dxfId="22" priority="23">
      <formula>$E19&lt;0</formula>
    </cfRule>
  </conditionalFormatting>
  <conditionalFormatting sqref="B20:D20">
    <cfRule type="expression" dxfId="21" priority="22">
      <formula>$E20&lt;0</formula>
    </cfRule>
  </conditionalFormatting>
  <conditionalFormatting sqref="B21:D21">
    <cfRule type="expression" dxfId="20" priority="21">
      <formula>$E21&lt;0</formula>
    </cfRule>
  </conditionalFormatting>
  <conditionalFormatting sqref="B22:D22">
    <cfRule type="expression" dxfId="19" priority="20">
      <formula>$E22&lt;0</formula>
    </cfRule>
  </conditionalFormatting>
  <conditionalFormatting sqref="B23:D23">
    <cfRule type="expression" dxfId="18" priority="19">
      <formula>$E23&lt;0</formula>
    </cfRule>
  </conditionalFormatting>
  <conditionalFormatting sqref="B24:D24">
    <cfRule type="expression" dxfId="17" priority="18">
      <formula>$E24&lt;0</formula>
    </cfRule>
  </conditionalFormatting>
  <conditionalFormatting sqref="B26:D26">
    <cfRule type="expression" dxfId="16" priority="17">
      <formula>$E26&lt;0</formula>
    </cfRule>
  </conditionalFormatting>
  <conditionalFormatting sqref="B25:D25">
    <cfRule type="expression" dxfId="15" priority="16">
      <formula>$E25&lt;0</formula>
    </cfRule>
  </conditionalFormatting>
  <conditionalFormatting sqref="B27:D27">
    <cfRule type="expression" dxfId="14" priority="15">
      <formula>$E27&lt;0</formula>
    </cfRule>
  </conditionalFormatting>
  <conditionalFormatting sqref="B28:D28">
    <cfRule type="expression" dxfId="13" priority="14">
      <formula>$E28&lt;0</formula>
    </cfRule>
  </conditionalFormatting>
  <conditionalFormatting sqref="B29:D29">
    <cfRule type="expression" dxfId="12" priority="13">
      <formula>$E29&lt;0</formula>
    </cfRule>
  </conditionalFormatting>
  <conditionalFormatting sqref="B30:D30">
    <cfRule type="expression" dxfId="11" priority="12">
      <formula>$E30&lt;0</formula>
    </cfRule>
  </conditionalFormatting>
  <conditionalFormatting sqref="B31:D31">
    <cfRule type="expression" dxfId="10" priority="11">
      <formula>$E31&lt;0</formula>
    </cfRule>
  </conditionalFormatting>
  <conditionalFormatting sqref="B32:D32">
    <cfRule type="expression" dxfId="9" priority="10">
      <formula>$E32&lt;0</formula>
    </cfRule>
  </conditionalFormatting>
  <conditionalFormatting sqref="B33:D33">
    <cfRule type="expression" dxfId="8" priority="9">
      <formula>$E33&lt;0</formula>
    </cfRule>
  </conditionalFormatting>
  <conditionalFormatting sqref="B34:D34">
    <cfRule type="expression" dxfId="7" priority="8">
      <formula>$E34&lt;0</formula>
    </cfRule>
  </conditionalFormatting>
  <conditionalFormatting sqref="B35:D35">
    <cfRule type="expression" dxfId="6" priority="7">
      <formula>$E35&lt;0</formula>
    </cfRule>
  </conditionalFormatting>
  <conditionalFormatting sqref="B36:D36">
    <cfRule type="expression" dxfId="5" priority="6">
      <formula>$E36&lt;0</formula>
    </cfRule>
  </conditionalFormatting>
  <conditionalFormatting sqref="B37:D37">
    <cfRule type="expression" dxfId="4" priority="5">
      <formula>$E37&lt;0</formula>
    </cfRule>
  </conditionalFormatting>
  <conditionalFormatting sqref="B38:D38">
    <cfRule type="expression" dxfId="3" priority="4">
      <formula>$E38&lt;0</formula>
    </cfRule>
  </conditionalFormatting>
  <conditionalFormatting sqref="B39:D39">
    <cfRule type="expression" dxfId="2" priority="3">
      <formula>$E39&lt;0</formula>
    </cfRule>
  </conditionalFormatting>
  <conditionalFormatting sqref="B40:D40">
    <cfRule type="expression" dxfId="1" priority="2">
      <formula>$E40&lt;0</formula>
    </cfRule>
  </conditionalFormatting>
  <conditionalFormatting sqref="B41:D76">
    <cfRule type="expression" dxfId="0" priority="1">
      <formula>$E41&lt;0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Garantias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Rubio Sekul</dc:creator>
  <cp:lastModifiedBy>Marcelo Rubio Sekul</cp:lastModifiedBy>
  <dcterms:created xsi:type="dcterms:W3CDTF">2022-05-23T19:38:17Z</dcterms:created>
  <dcterms:modified xsi:type="dcterms:W3CDTF">2022-05-23T23:48:45Z</dcterms:modified>
</cp:coreProperties>
</file>