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dec365-my.sharepoint.com/personal/javier_urbina_coordinadorelectrico_cl/Documents/Garantias/"/>
    </mc:Choice>
  </mc:AlternateContent>
  <xr:revisionPtr revIDLastSave="0" documentId="8_{A080DE59-5DE0-4C66-8776-04D7CFFEF88A}" xr6:coauthVersionLast="47" xr6:coauthVersionMax="47" xr10:uidLastSave="{00000000-0000-0000-0000-000000000000}"/>
  <bookViews>
    <workbookView xWindow="28680" yWindow="-120" windowWidth="29040" windowHeight="15990" firstSheet="2" activeTab="7" xr2:uid="{14765C98-295A-4D91-9E54-B9C94FA1FDB9}"/>
  </bookViews>
  <sheets>
    <sheet name="Procedimiento" sheetId="12" r:id="rId1"/>
    <sheet name="IDEMpresas" sheetId="10" r:id="rId2"/>
    <sheet name="2" sheetId="3" r:id="rId3"/>
    <sheet name="4" sheetId="2" r:id="rId4"/>
    <sheet name="7" sheetId="1" r:id="rId5"/>
    <sheet name="CompraVenta" sheetId="9" r:id="rId6"/>
    <sheet name="MontoEmpresas" sheetId="6" r:id="rId7"/>
    <sheet name="Resumen" sheetId="7" r:id="rId8"/>
    <sheet name="TablaMontosCLP" sheetId="11" r:id="rId9"/>
  </sheets>
  <definedNames>
    <definedName name="_xlnm._FilterDatabase" localSheetId="2" hidden="1">'2'!$A$1:$P$501</definedName>
    <definedName name="_xlnm._FilterDatabase" localSheetId="5" hidden="1">CompraVenta!$C$4:$AM$504</definedName>
    <definedName name="_xlnm._FilterDatabase" localSheetId="6" hidden="1">MontoEmpresas!$A$1:$AK$502</definedName>
    <definedName name="_xlnm._FilterDatabase" localSheetId="7" hidden="1">Resumen!$E$1:$J$57</definedName>
    <definedName name="_xlnm._FilterDatabase" localSheetId="8" hidden="1">TablaMontosCLP!$D$2:$H$2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" i="6" l="1"/>
  <c r="AA4" i="6"/>
  <c r="AB4" i="6"/>
  <c r="AC4" i="6"/>
  <c r="AD4" i="6"/>
  <c r="AE4" i="6"/>
  <c r="AF4" i="6"/>
  <c r="AG4" i="6"/>
  <c r="AH4" i="6"/>
  <c r="AI4" i="6"/>
  <c r="AJ4" i="6"/>
  <c r="AK4" i="6"/>
  <c r="Z5" i="6"/>
  <c r="AA5" i="6"/>
  <c r="AB5" i="6"/>
  <c r="AC5" i="6"/>
  <c r="AD5" i="6"/>
  <c r="AE5" i="6"/>
  <c r="AF5" i="6"/>
  <c r="AG5" i="6"/>
  <c r="AH5" i="6"/>
  <c r="AI5" i="6"/>
  <c r="AJ5" i="6"/>
  <c r="AK5" i="6"/>
  <c r="Z6" i="6"/>
  <c r="AA6" i="6"/>
  <c r="AB6" i="6"/>
  <c r="AC6" i="6"/>
  <c r="AD6" i="6"/>
  <c r="AE6" i="6"/>
  <c r="AF6" i="6"/>
  <c r="AG6" i="6"/>
  <c r="AH6" i="6"/>
  <c r="AI6" i="6"/>
  <c r="AJ6" i="6"/>
  <c r="AK6" i="6"/>
  <c r="Z7" i="6"/>
  <c r="AA7" i="6"/>
  <c r="AB7" i="6"/>
  <c r="AC7" i="6"/>
  <c r="AD7" i="6"/>
  <c r="AE7" i="6"/>
  <c r="AF7" i="6"/>
  <c r="AG7" i="6"/>
  <c r="AH7" i="6"/>
  <c r="AI7" i="6"/>
  <c r="AJ7" i="6"/>
  <c r="AK7" i="6"/>
  <c r="Z8" i="6"/>
  <c r="AA8" i="6"/>
  <c r="AB8" i="6"/>
  <c r="AC8" i="6"/>
  <c r="AD8" i="6"/>
  <c r="AE8" i="6"/>
  <c r="AF8" i="6"/>
  <c r="AG8" i="6"/>
  <c r="AH8" i="6"/>
  <c r="AI8" i="6"/>
  <c r="AJ8" i="6"/>
  <c r="AK8" i="6"/>
  <c r="Z9" i="6"/>
  <c r="AA9" i="6"/>
  <c r="AB9" i="6"/>
  <c r="AC9" i="6"/>
  <c r="AD9" i="6"/>
  <c r="AE9" i="6"/>
  <c r="AF9" i="6"/>
  <c r="AG9" i="6"/>
  <c r="AH9" i="6"/>
  <c r="AI9" i="6"/>
  <c r="AJ9" i="6"/>
  <c r="AK9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Z67" i="6"/>
  <c r="AA67" i="6"/>
  <c r="AB67" i="6"/>
  <c r="AC67" i="6"/>
  <c r="AD67" i="6"/>
  <c r="AE67" i="6"/>
  <c r="AF67" i="6"/>
  <c r="AG67" i="6"/>
  <c r="AH67" i="6"/>
  <c r="AI67" i="6"/>
  <c r="AJ67" i="6"/>
  <c r="AK67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Z88" i="6"/>
  <c r="AA88" i="6"/>
  <c r="AB88" i="6"/>
  <c r="AC88" i="6"/>
  <c r="AD88" i="6"/>
  <c r="AE88" i="6"/>
  <c r="AF88" i="6"/>
  <c r="AG88" i="6"/>
  <c r="AH88" i="6"/>
  <c r="AI88" i="6"/>
  <c r="AJ88" i="6"/>
  <c r="AK88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Z95" i="6"/>
  <c r="AA95" i="6"/>
  <c r="AB95" i="6"/>
  <c r="AC95" i="6"/>
  <c r="AD95" i="6"/>
  <c r="AE95" i="6"/>
  <c r="AF95" i="6"/>
  <c r="AG95" i="6"/>
  <c r="AH95" i="6"/>
  <c r="AI95" i="6"/>
  <c r="AJ95" i="6"/>
  <c r="AK95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Z97" i="6"/>
  <c r="AA97" i="6"/>
  <c r="AB97" i="6"/>
  <c r="AC97" i="6"/>
  <c r="AD97" i="6"/>
  <c r="AE97" i="6"/>
  <c r="AF97" i="6"/>
  <c r="AG97" i="6"/>
  <c r="AH97" i="6"/>
  <c r="AI97" i="6"/>
  <c r="AJ97" i="6"/>
  <c r="AK97" i="6"/>
  <c r="Z98" i="6"/>
  <c r="AA98" i="6"/>
  <c r="AB98" i="6"/>
  <c r="AC98" i="6"/>
  <c r="AD98" i="6"/>
  <c r="AE98" i="6"/>
  <c r="AF98" i="6"/>
  <c r="AG98" i="6"/>
  <c r="AH98" i="6"/>
  <c r="AI98" i="6"/>
  <c r="AJ98" i="6"/>
  <c r="AK98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Z100" i="6"/>
  <c r="AA100" i="6"/>
  <c r="AB100" i="6"/>
  <c r="AC100" i="6"/>
  <c r="AD100" i="6"/>
  <c r="AE100" i="6"/>
  <c r="AF100" i="6"/>
  <c r="AG100" i="6"/>
  <c r="AH100" i="6"/>
  <c r="AI100" i="6"/>
  <c r="AJ100" i="6"/>
  <c r="AK100" i="6"/>
  <c r="Z101" i="6"/>
  <c r="AA101" i="6"/>
  <c r="AB101" i="6"/>
  <c r="AC101" i="6"/>
  <c r="AD101" i="6"/>
  <c r="AE101" i="6"/>
  <c r="AF101" i="6"/>
  <c r="AG101" i="6"/>
  <c r="AH101" i="6"/>
  <c r="AI101" i="6"/>
  <c r="AJ101" i="6"/>
  <c r="AK101" i="6"/>
  <c r="Z102" i="6"/>
  <c r="AA102" i="6"/>
  <c r="AB102" i="6"/>
  <c r="AC102" i="6"/>
  <c r="AD102" i="6"/>
  <c r="AE102" i="6"/>
  <c r="AF102" i="6"/>
  <c r="AG102" i="6"/>
  <c r="AH102" i="6"/>
  <c r="AI102" i="6"/>
  <c r="AJ102" i="6"/>
  <c r="AK102" i="6"/>
  <c r="Z103" i="6"/>
  <c r="AA103" i="6"/>
  <c r="AB103" i="6"/>
  <c r="AC103" i="6"/>
  <c r="AD103" i="6"/>
  <c r="AE103" i="6"/>
  <c r="AF103" i="6"/>
  <c r="AG103" i="6"/>
  <c r="AH103" i="6"/>
  <c r="AI103" i="6"/>
  <c r="AJ103" i="6"/>
  <c r="AK103" i="6"/>
  <c r="Z104" i="6"/>
  <c r="AA104" i="6"/>
  <c r="AB104" i="6"/>
  <c r="AC104" i="6"/>
  <c r="AD104" i="6"/>
  <c r="AE104" i="6"/>
  <c r="AF104" i="6"/>
  <c r="AG104" i="6"/>
  <c r="AH104" i="6"/>
  <c r="AI104" i="6"/>
  <c r="AJ104" i="6"/>
  <c r="AK104" i="6"/>
  <c r="Z105" i="6"/>
  <c r="AA105" i="6"/>
  <c r="AB105" i="6"/>
  <c r="AC105" i="6"/>
  <c r="AD105" i="6"/>
  <c r="AE105" i="6"/>
  <c r="AF105" i="6"/>
  <c r="AG105" i="6"/>
  <c r="AH105" i="6"/>
  <c r="AI105" i="6"/>
  <c r="AJ105" i="6"/>
  <c r="AK105" i="6"/>
  <c r="Z106" i="6"/>
  <c r="AA106" i="6"/>
  <c r="AB106" i="6"/>
  <c r="AC106" i="6"/>
  <c r="AD106" i="6"/>
  <c r="AE106" i="6"/>
  <c r="AF106" i="6"/>
  <c r="AG106" i="6"/>
  <c r="AH106" i="6"/>
  <c r="AI106" i="6"/>
  <c r="AJ106" i="6"/>
  <c r="AK106" i="6"/>
  <c r="Z107" i="6"/>
  <c r="AA107" i="6"/>
  <c r="AB107" i="6"/>
  <c r="AC107" i="6"/>
  <c r="AD107" i="6"/>
  <c r="AE107" i="6"/>
  <c r="AF107" i="6"/>
  <c r="AG107" i="6"/>
  <c r="AH107" i="6"/>
  <c r="AI107" i="6"/>
  <c r="AJ107" i="6"/>
  <c r="AK107" i="6"/>
  <c r="Z108" i="6"/>
  <c r="AA108" i="6"/>
  <c r="AB108" i="6"/>
  <c r="AC108" i="6"/>
  <c r="AD108" i="6"/>
  <c r="AE108" i="6"/>
  <c r="AF108" i="6"/>
  <c r="AG108" i="6"/>
  <c r="AH108" i="6"/>
  <c r="AI108" i="6"/>
  <c r="AJ108" i="6"/>
  <c r="AK108" i="6"/>
  <c r="Z109" i="6"/>
  <c r="AA109" i="6"/>
  <c r="AB109" i="6"/>
  <c r="AC109" i="6"/>
  <c r="AD109" i="6"/>
  <c r="AE109" i="6"/>
  <c r="AF109" i="6"/>
  <c r="AG109" i="6"/>
  <c r="AH109" i="6"/>
  <c r="AI109" i="6"/>
  <c r="AJ109" i="6"/>
  <c r="AK109" i="6"/>
  <c r="Z110" i="6"/>
  <c r="AA110" i="6"/>
  <c r="AB110" i="6"/>
  <c r="AC110" i="6"/>
  <c r="AD110" i="6"/>
  <c r="AE110" i="6"/>
  <c r="AF110" i="6"/>
  <c r="AG110" i="6"/>
  <c r="AH110" i="6"/>
  <c r="AI110" i="6"/>
  <c r="AJ110" i="6"/>
  <c r="AK110" i="6"/>
  <c r="Z111" i="6"/>
  <c r="AA111" i="6"/>
  <c r="AB111" i="6"/>
  <c r="AC111" i="6"/>
  <c r="AD111" i="6"/>
  <c r="AE111" i="6"/>
  <c r="AF111" i="6"/>
  <c r="AG111" i="6"/>
  <c r="AH111" i="6"/>
  <c r="AI111" i="6"/>
  <c r="AJ111" i="6"/>
  <c r="AK111" i="6"/>
  <c r="Z112" i="6"/>
  <c r="AA112" i="6"/>
  <c r="AB112" i="6"/>
  <c r="AC112" i="6"/>
  <c r="AD112" i="6"/>
  <c r="AE112" i="6"/>
  <c r="AF112" i="6"/>
  <c r="AG112" i="6"/>
  <c r="AH112" i="6"/>
  <c r="AI112" i="6"/>
  <c r="AJ112" i="6"/>
  <c r="AK112" i="6"/>
  <c r="Z113" i="6"/>
  <c r="AA113" i="6"/>
  <c r="AB113" i="6"/>
  <c r="AC113" i="6"/>
  <c r="AD113" i="6"/>
  <c r="AE113" i="6"/>
  <c r="AF113" i="6"/>
  <c r="AG113" i="6"/>
  <c r="AH113" i="6"/>
  <c r="AI113" i="6"/>
  <c r="AJ113" i="6"/>
  <c r="AK113" i="6"/>
  <c r="Z114" i="6"/>
  <c r="AA114" i="6"/>
  <c r="AB114" i="6"/>
  <c r="AC114" i="6"/>
  <c r="AD114" i="6"/>
  <c r="AE114" i="6"/>
  <c r="AF114" i="6"/>
  <c r="AG114" i="6"/>
  <c r="AH114" i="6"/>
  <c r="AI114" i="6"/>
  <c r="AJ114" i="6"/>
  <c r="AK114" i="6"/>
  <c r="Z115" i="6"/>
  <c r="AA115" i="6"/>
  <c r="AB115" i="6"/>
  <c r="AC115" i="6"/>
  <c r="AD115" i="6"/>
  <c r="AE115" i="6"/>
  <c r="AF115" i="6"/>
  <c r="AG115" i="6"/>
  <c r="AH115" i="6"/>
  <c r="AI115" i="6"/>
  <c r="AJ115" i="6"/>
  <c r="AK115" i="6"/>
  <c r="Z116" i="6"/>
  <c r="AA116" i="6"/>
  <c r="AB116" i="6"/>
  <c r="AC116" i="6"/>
  <c r="AD116" i="6"/>
  <c r="AE116" i="6"/>
  <c r="AF116" i="6"/>
  <c r="AG116" i="6"/>
  <c r="AH116" i="6"/>
  <c r="AI116" i="6"/>
  <c r="AJ116" i="6"/>
  <c r="AK116" i="6"/>
  <c r="Z117" i="6"/>
  <c r="AA117" i="6"/>
  <c r="AB117" i="6"/>
  <c r="AC117" i="6"/>
  <c r="AD117" i="6"/>
  <c r="AE117" i="6"/>
  <c r="AF117" i="6"/>
  <c r="AG117" i="6"/>
  <c r="AH117" i="6"/>
  <c r="AI117" i="6"/>
  <c r="AJ117" i="6"/>
  <c r="AK117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Z119" i="6"/>
  <c r="AA119" i="6"/>
  <c r="AB119" i="6"/>
  <c r="AC119" i="6"/>
  <c r="AD119" i="6"/>
  <c r="AE119" i="6"/>
  <c r="AF119" i="6"/>
  <c r="AG119" i="6"/>
  <c r="AH119" i="6"/>
  <c r="AI119" i="6"/>
  <c r="AJ119" i="6"/>
  <c r="AK119" i="6"/>
  <c r="Z120" i="6"/>
  <c r="AA120" i="6"/>
  <c r="AB120" i="6"/>
  <c r="AC120" i="6"/>
  <c r="AD120" i="6"/>
  <c r="AE120" i="6"/>
  <c r="AF120" i="6"/>
  <c r="AG120" i="6"/>
  <c r="AH120" i="6"/>
  <c r="AI120" i="6"/>
  <c r="AJ120" i="6"/>
  <c r="AK120" i="6"/>
  <c r="Z121" i="6"/>
  <c r="AA121" i="6"/>
  <c r="AB121" i="6"/>
  <c r="AC121" i="6"/>
  <c r="AD121" i="6"/>
  <c r="AE121" i="6"/>
  <c r="AF121" i="6"/>
  <c r="AG121" i="6"/>
  <c r="AH121" i="6"/>
  <c r="AI121" i="6"/>
  <c r="AJ121" i="6"/>
  <c r="AK121" i="6"/>
  <c r="Z122" i="6"/>
  <c r="AA122" i="6"/>
  <c r="AB122" i="6"/>
  <c r="AC122" i="6"/>
  <c r="AD122" i="6"/>
  <c r="AE122" i="6"/>
  <c r="AF122" i="6"/>
  <c r="AG122" i="6"/>
  <c r="AH122" i="6"/>
  <c r="AI122" i="6"/>
  <c r="AJ122" i="6"/>
  <c r="AK122" i="6"/>
  <c r="Z123" i="6"/>
  <c r="AA123" i="6"/>
  <c r="AB123" i="6"/>
  <c r="AC123" i="6"/>
  <c r="AD123" i="6"/>
  <c r="AE123" i="6"/>
  <c r="AF123" i="6"/>
  <c r="AG123" i="6"/>
  <c r="AH123" i="6"/>
  <c r="AI123" i="6"/>
  <c r="AJ123" i="6"/>
  <c r="AK123" i="6"/>
  <c r="Z124" i="6"/>
  <c r="AA124" i="6"/>
  <c r="AB124" i="6"/>
  <c r="AC124" i="6"/>
  <c r="AD124" i="6"/>
  <c r="AE124" i="6"/>
  <c r="AF124" i="6"/>
  <c r="AG124" i="6"/>
  <c r="AH124" i="6"/>
  <c r="AI124" i="6"/>
  <c r="AJ124" i="6"/>
  <c r="AK124" i="6"/>
  <c r="Z125" i="6"/>
  <c r="AA125" i="6"/>
  <c r="AB125" i="6"/>
  <c r="AC125" i="6"/>
  <c r="AD125" i="6"/>
  <c r="AE125" i="6"/>
  <c r="AF125" i="6"/>
  <c r="AG125" i="6"/>
  <c r="AH125" i="6"/>
  <c r="AI125" i="6"/>
  <c r="AJ125" i="6"/>
  <c r="AK125" i="6"/>
  <c r="Z126" i="6"/>
  <c r="AA126" i="6"/>
  <c r="AB126" i="6"/>
  <c r="AC126" i="6"/>
  <c r="AD126" i="6"/>
  <c r="AE126" i="6"/>
  <c r="AF126" i="6"/>
  <c r="AG126" i="6"/>
  <c r="AH126" i="6"/>
  <c r="AI126" i="6"/>
  <c r="AJ126" i="6"/>
  <c r="AK126" i="6"/>
  <c r="Z127" i="6"/>
  <c r="AA127" i="6"/>
  <c r="AB127" i="6"/>
  <c r="AC127" i="6"/>
  <c r="AD127" i="6"/>
  <c r="AE127" i="6"/>
  <c r="AF127" i="6"/>
  <c r="AG127" i="6"/>
  <c r="AH127" i="6"/>
  <c r="AI127" i="6"/>
  <c r="AJ127" i="6"/>
  <c r="AK127" i="6"/>
  <c r="Z128" i="6"/>
  <c r="AA128" i="6"/>
  <c r="AB128" i="6"/>
  <c r="AC128" i="6"/>
  <c r="AD128" i="6"/>
  <c r="AE128" i="6"/>
  <c r="AF128" i="6"/>
  <c r="AG128" i="6"/>
  <c r="AH128" i="6"/>
  <c r="AI128" i="6"/>
  <c r="AJ128" i="6"/>
  <c r="AK128" i="6"/>
  <c r="Z129" i="6"/>
  <c r="AA129" i="6"/>
  <c r="AB129" i="6"/>
  <c r="AC129" i="6"/>
  <c r="AD129" i="6"/>
  <c r="AE129" i="6"/>
  <c r="AF129" i="6"/>
  <c r="AG129" i="6"/>
  <c r="AH129" i="6"/>
  <c r="AI129" i="6"/>
  <c r="AJ129" i="6"/>
  <c r="AK129" i="6"/>
  <c r="Z130" i="6"/>
  <c r="AA130" i="6"/>
  <c r="AB130" i="6"/>
  <c r="AC130" i="6"/>
  <c r="AD130" i="6"/>
  <c r="AE130" i="6"/>
  <c r="AF130" i="6"/>
  <c r="AG130" i="6"/>
  <c r="AH130" i="6"/>
  <c r="AI130" i="6"/>
  <c r="AJ130" i="6"/>
  <c r="AK130" i="6"/>
  <c r="Z131" i="6"/>
  <c r="AA131" i="6"/>
  <c r="AB131" i="6"/>
  <c r="AC131" i="6"/>
  <c r="AD131" i="6"/>
  <c r="AE131" i="6"/>
  <c r="AF131" i="6"/>
  <c r="AG131" i="6"/>
  <c r="AH131" i="6"/>
  <c r="AI131" i="6"/>
  <c r="AJ131" i="6"/>
  <c r="AK131" i="6"/>
  <c r="Z132" i="6"/>
  <c r="AA132" i="6"/>
  <c r="AB132" i="6"/>
  <c r="AC132" i="6"/>
  <c r="AD132" i="6"/>
  <c r="AE132" i="6"/>
  <c r="AF132" i="6"/>
  <c r="AG132" i="6"/>
  <c r="AH132" i="6"/>
  <c r="AI132" i="6"/>
  <c r="AJ132" i="6"/>
  <c r="AK132" i="6"/>
  <c r="Z133" i="6"/>
  <c r="AA133" i="6"/>
  <c r="AB133" i="6"/>
  <c r="AC133" i="6"/>
  <c r="AD133" i="6"/>
  <c r="AE133" i="6"/>
  <c r="AF133" i="6"/>
  <c r="AG133" i="6"/>
  <c r="AH133" i="6"/>
  <c r="AI133" i="6"/>
  <c r="AJ133" i="6"/>
  <c r="AK133" i="6"/>
  <c r="Z134" i="6"/>
  <c r="AA134" i="6"/>
  <c r="AB134" i="6"/>
  <c r="AC134" i="6"/>
  <c r="AD134" i="6"/>
  <c r="AE134" i="6"/>
  <c r="AF134" i="6"/>
  <c r="AG134" i="6"/>
  <c r="AH134" i="6"/>
  <c r="AI134" i="6"/>
  <c r="AJ134" i="6"/>
  <c r="AK134" i="6"/>
  <c r="Z135" i="6"/>
  <c r="AA135" i="6"/>
  <c r="AB135" i="6"/>
  <c r="AC135" i="6"/>
  <c r="AD135" i="6"/>
  <c r="AE135" i="6"/>
  <c r="AF135" i="6"/>
  <c r="AG135" i="6"/>
  <c r="AH135" i="6"/>
  <c r="AI135" i="6"/>
  <c r="AJ135" i="6"/>
  <c r="AK135" i="6"/>
  <c r="Z136" i="6"/>
  <c r="AA136" i="6"/>
  <c r="AB136" i="6"/>
  <c r="AC136" i="6"/>
  <c r="AD136" i="6"/>
  <c r="AE136" i="6"/>
  <c r="AF136" i="6"/>
  <c r="AG136" i="6"/>
  <c r="AH136" i="6"/>
  <c r="AI136" i="6"/>
  <c r="AJ136" i="6"/>
  <c r="AK136" i="6"/>
  <c r="Z137" i="6"/>
  <c r="AA137" i="6"/>
  <c r="AB137" i="6"/>
  <c r="AC137" i="6"/>
  <c r="AD137" i="6"/>
  <c r="AE137" i="6"/>
  <c r="AF137" i="6"/>
  <c r="AG137" i="6"/>
  <c r="AH137" i="6"/>
  <c r="AI137" i="6"/>
  <c r="AJ137" i="6"/>
  <c r="AK137" i="6"/>
  <c r="Z138" i="6"/>
  <c r="AA138" i="6"/>
  <c r="AB138" i="6"/>
  <c r="AC138" i="6"/>
  <c r="AD138" i="6"/>
  <c r="AE138" i="6"/>
  <c r="AF138" i="6"/>
  <c r="AG138" i="6"/>
  <c r="AH138" i="6"/>
  <c r="AI138" i="6"/>
  <c r="AJ138" i="6"/>
  <c r="AK138" i="6"/>
  <c r="Z139" i="6"/>
  <c r="AA139" i="6"/>
  <c r="AB139" i="6"/>
  <c r="AC139" i="6"/>
  <c r="AD139" i="6"/>
  <c r="AE139" i="6"/>
  <c r="AF139" i="6"/>
  <c r="AG139" i="6"/>
  <c r="AH139" i="6"/>
  <c r="AI139" i="6"/>
  <c r="AJ139" i="6"/>
  <c r="AK139" i="6"/>
  <c r="Z140" i="6"/>
  <c r="AA140" i="6"/>
  <c r="AB140" i="6"/>
  <c r="AC140" i="6"/>
  <c r="AD140" i="6"/>
  <c r="AE140" i="6"/>
  <c r="AF140" i="6"/>
  <c r="AG140" i="6"/>
  <c r="AH140" i="6"/>
  <c r="AI140" i="6"/>
  <c r="AJ140" i="6"/>
  <c r="AK140" i="6"/>
  <c r="Z141" i="6"/>
  <c r="AA141" i="6"/>
  <c r="AB141" i="6"/>
  <c r="AC141" i="6"/>
  <c r="AD141" i="6"/>
  <c r="AE141" i="6"/>
  <c r="AF141" i="6"/>
  <c r="AG141" i="6"/>
  <c r="AH141" i="6"/>
  <c r="AI141" i="6"/>
  <c r="AJ141" i="6"/>
  <c r="AK141" i="6"/>
  <c r="Z142" i="6"/>
  <c r="AA142" i="6"/>
  <c r="AB142" i="6"/>
  <c r="AC142" i="6"/>
  <c r="AD142" i="6"/>
  <c r="AE142" i="6"/>
  <c r="AF142" i="6"/>
  <c r="AG142" i="6"/>
  <c r="AH142" i="6"/>
  <c r="AI142" i="6"/>
  <c r="AJ142" i="6"/>
  <c r="AK142" i="6"/>
  <c r="Z143" i="6"/>
  <c r="AA143" i="6"/>
  <c r="AB143" i="6"/>
  <c r="AC143" i="6"/>
  <c r="AD143" i="6"/>
  <c r="AE143" i="6"/>
  <c r="AF143" i="6"/>
  <c r="AG143" i="6"/>
  <c r="AH143" i="6"/>
  <c r="AI143" i="6"/>
  <c r="AJ143" i="6"/>
  <c r="AK143" i="6"/>
  <c r="Z144" i="6"/>
  <c r="AA144" i="6"/>
  <c r="AB144" i="6"/>
  <c r="AC144" i="6"/>
  <c r="AD144" i="6"/>
  <c r="AE144" i="6"/>
  <c r="AF144" i="6"/>
  <c r="AG144" i="6"/>
  <c r="AH144" i="6"/>
  <c r="AI144" i="6"/>
  <c r="AJ144" i="6"/>
  <c r="AK144" i="6"/>
  <c r="Z145" i="6"/>
  <c r="AA145" i="6"/>
  <c r="AB145" i="6"/>
  <c r="AC145" i="6"/>
  <c r="AD145" i="6"/>
  <c r="AE145" i="6"/>
  <c r="AF145" i="6"/>
  <c r="AG145" i="6"/>
  <c r="AH145" i="6"/>
  <c r="AI145" i="6"/>
  <c r="AJ145" i="6"/>
  <c r="AK145" i="6"/>
  <c r="Z146" i="6"/>
  <c r="AA146" i="6"/>
  <c r="AB146" i="6"/>
  <c r="AC146" i="6"/>
  <c r="AD146" i="6"/>
  <c r="AE146" i="6"/>
  <c r="AF146" i="6"/>
  <c r="AG146" i="6"/>
  <c r="AH146" i="6"/>
  <c r="AI146" i="6"/>
  <c r="AJ146" i="6"/>
  <c r="AK146" i="6"/>
  <c r="Z147" i="6"/>
  <c r="AA147" i="6"/>
  <c r="AB147" i="6"/>
  <c r="AC147" i="6"/>
  <c r="AD147" i="6"/>
  <c r="AE147" i="6"/>
  <c r="AF147" i="6"/>
  <c r="AG147" i="6"/>
  <c r="AH147" i="6"/>
  <c r="AI147" i="6"/>
  <c r="AJ147" i="6"/>
  <c r="AK147" i="6"/>
  <c r="Z148" i="6"/>
  <c r="AA148" i="6"/>
  <c r="AB148" i="6"/>
  <c r="AC148" i="6"/>
  <c r="AD148" i="6"/>
  <c r="AE148" i="6"/>
  <c r="AF148" i="6"/>
  <c r="AG148" i="6"/>
  <c r="AH148" i="6"/>
  <c r="AI148" i="6"/>
  <c r="AJ148" i="6"/>
  <c r="AK148" i="6"/>
  <c r="Z149" i="6"/>
  <c r="AA149" i="6"/>
  <c r="AB149" i="6"/>
  <c r="AC149" i="6"/>
  <c r="AD149" i="6"/>
  <c r="AE149" i="6"/>
  <c r="AF149" i="6"/>
  <c r="AG149" i="6"/>
  <c r="AH149" i="6"/>
  <c r="AI149" i="6"/>
  <c r="AJ149" i="6"/>
  <c r="AK149" i="6"/>
  <c r="Z150" i="6"/>
  <c r="AA150" i="6"/>
  <c r="AB150" i="6"/>
  <c r="AC150" i="6"/>
  <c r="AD150" i="6"/>
  <c r="AE150" i="6"/>
  <c r="AF150" i="6"/>
  <c r="AG150" i="6"/>
  <c r="AH150" i="6"/>
  <c r="AI150" i="6"/>
  <c r="AJ150" i="6"/>
  <c r="AK150" i="6"/>
  <c r="Z151" i="6"/>
  <c r="AA151" i="6"/>
  <c r="AB151" i="6"/>
  <c r="AC151" i="6"/>
  <c r="AD151" i="6"/>
  <c r="AE151" i="6"/>
  <c r="AF151" i="6"/>
  <c r="AG151" i="6"/>
  <c r="AH151" i="6"/>
  <c r="AI151" i="6"/>
  <c r="AJ151" i="6"/>
  <c r="AK151" i="6"/>
  <c r="Z152" i="6"/>
  <c r="AA152" i="6"/>
  <c r="AB152" i="6"/>
  <c r="AC152" i="6"/>
  <c r="AD152" i="6"/>
  <c r="AE152" i="6"/>
  <c r="AF152" i="6"/>
  <c r="AG152" i="6"/>
  <c r="AH152" i="6"/>
  <c r="AI152" i="6"/>
  <c r="AJ152" i="6"/>
  <c r="AK152" i="6"/>
  <c r="Z153" i="6"/>
  <c r="AA153" i="6"/>
  <c r="AB153" i="6"/>
  <c r="AC153" i="6"/>
  <c r="AD153" i="6"/>
  <c r="AE153" i="6"/>
  <c r="AF153" i="6"/>
  <c r="AG153" i="6"/>
  <c r="AH153" i="6"/>
  <c r="AI153" i="6"/>
  <c r="AJ153" i="6"/>
  <c r="AK153" i="6"/>
  <c r="Z154" i="6"/>
  <c r="AA154" i="6"/>
  <c r="AB154" i="6"/>
  <c r="AC154" i="6"/>
  <c r="AD154" i="6"/>
  <c r="AE154" i="6"/>
  <c r="AF154" i="6"/>
  <c r="AG154" i="6"/>
  <c r="AH154" i="6"/>
  <c r="AI154" i="6"/>
  <c r="AJ154" i="6"/>
  <c r="AK154" i="6"/>
  <c r="Z155" i="6"/>
  <c r="AA155" i="6"/>
  <c r="AB155" i="6"/>
  <c r="AC155" i="6"/>
  <c r="AD155" i="6"/>
  <c r="AE155" i="6"/>
  <c r="AF155" i="6"/>
  <c r="AG155" i="6"/>
  <c r="AH155" i="6"/>
  <c r="AI155" i="6"/>
  <c r="AJ155" i="6"/>
  <c r="AK155" i="6"/>
  <c r="Z156" i="6"/>
  <c r="AA156" i="6"/>
  <c r="AB156" i="6"/>
  <c r="AC156" i="6"/>
  <c r="AD156" i="6"/>
  <c r="AE156" i="6"/>
  <c r="AF156" i="6"/>
  <c r="AG156" i="6"/>
  <c r="AH156" i="6"/>
  <c r="AI156" i="6"/>
  <c r="AJ156" i="6"/>
  <c r="AK156" i="6"/>
  <c r="Z157" i="6"/>
  <c r="AA157" i="6"/>
  <c r="AB157" i="6"/>
  <c r="AC157" i="6"/>
  <c r="AD157" i="6"/>
  <c r="AE157" i="6"/>
  <c r="AF157" i="6"/>
  <c r="AG157" i="6"/>
  <c r="AH157" i="6"/>
  <c r="AI157" i="6"/>
  <c r="AJ157" i="6"/>
  <c r="AK157" i="6"/>
  <c r="Z158" i="6"/>
  <c r="AA158" i="6"/>
  <c r="AB158" i="6"/>
  <c r="AC158" i="6"/>
  <c r="AD158" i="6"/>
  <c r="AE158" i="6"/>
  <c r="AF158" i="6"/>
  <c r="AG158" i="6"/>
  <c r="AH158" i="6"/>
  <c r="AI158" i="6"/>
  <c r="AJ158" i="6"/>
  <c r="AK158" i="6"/>
  <c r="Z159" i="6"/>
  <c r="AA159" i="6"/>
  <c r="AB159" i="6"/>
  <c r="AC159" i="6"/>
  <c r="AD159" i="6"/>
  <c r="AE159" i="6"/>
  <c r="AF159" i="6"/>
  <c r="AG159" i="6"/>
  <c r="AH159" i="6"/>
  <c r="AI159" i="6"/>
  <c r="AJ159" i="6"/>
  <c r="AK159" i="6"/>
  <c r="Z160" i="6"/>
  <c r="AA160" i="6"/>
  <c r="AB160" i="6"/>
  <c r="AC160" i="6"/>
  <c r="AD160" i="6"/>
  <c r="AE160" i="6"/>
  <c r="AF160" i="6"/>
  <c r="AG160" i="6"/>
  <c r="AH160" i="6"/>
  <c r="AI160" i="6"/>
  <c r="AJ160" i="6"/>
  <c r="AK160" i="6"/>
  <c r="Z161" i="6"/>
  <c r="AA161" i="6"/>
  <c r="AB161" i="6"/>
  <c r="AC161" i="6"/>
  <c r="AD161" i="6"/>
  <c r="AE161" i="6"/>
  <c r="AF161" i="6"/>
  <c r="AG161" i="6"/>
  <c r="AH161" i="6"/>
  <c r="AI161" i="6"/>
  <c r="AJ161" i="6"/>
  <c r="AK161" i="6"/>
  <c r="Z162" i="6"/>
  <c r="AA162" i="6"/>
  <c r="AB162" i="6"/>
  <c r="AC162" i="6"/>
  <c r="AD162" i="6"/>
  <c r="AE162" i="6"/>
  <c r="AF162" i="6"/>
  <c r="AG162" i="6"/>
  <c r="AH162" i="6"/>
  <c r="AI162" i="6"/>
  <c r="AJ162" i="6"/>
  <c r="AK162" i="6"/>
  <c r="Z163" i="6"/>
  <c r="AA163" i="6"/>
  <c r="AB163" i="6"/>
  <c r="AC163" i="6"/>
  <c r="AD163" i="6"/>
  <c r="AE163" i="6"/>
  <c r="AF163" i="6"/>
  <c r="AG163" i="6"/>
  <c r="AH163" i="6"/>
  <c r="AI163" i="6"/>
  <c r="AJ163" i="6"/>
  <c r="AK163" i="6"/>
  <c r="Z164" i="6"/>
  <c r="AA164" i="6"/>
  <c r="AB164" i="6"/>
  <c r="AC164" i="6"/>
  <c r="AD164" i="6"/>
  <c r="AE164" i="6"/>
  <c r="AF164" i="6"/>
  <c r="AG164" i="6"/>
  <c r="AH164" i="6"/>
  <c r="AI164" i="6"/>
  <c r="AJ164" i="6"/>
  <c r="AK164" i="6"/>
  <c r="Z165" i="6"/>
  <c r="AA165" i="6"/>
  <c r="AB165" i="6"/>
  <c r="AC165" i="6"/>
  <c r="AD165" i="6"/>
  <c r="AE165" i="6"/>
  <c r="AF165" i="6"/>
  <c r="AG165" i="6"/>
  <c r="AH165" i="6"/>
  <c r="AI165" i="6"/>
  <c r="AJ165" i="6"/>
  <c r="AK165" i="6"/>
  <c r="Z166" i="6"/>
  <c r="AA166" i="6"/>
  <c r="AB166" i="6"/>
  <c r="AC166" i="6"/>
  <c r="AD166" i="6"/>
  <c r="AE166" i="6"/>
  <c r="AF166" i="6"/>
  <c r="AG166" i="6"/>
  <c r="AH166" i="6"/>
  <c r="AI166" i="6"/>
  <c r="AJ166" i="6"/>
  <c r="AK166" i="6"/>
  <c r="Z167" i="6"/>
  <c r="AA167" i="6"/>
  <c r="AB167" i="6"/>
  <c r="AC167" i="6"/>
  <c r="AD167" i="6"/>
  <c r="AE167" i="6"/>
  <c r="AF167" i="6"/>
  <c r="AG167" i="6"/>
  <c r="AH167" i="6"/>
  <c r="AI167" i="6"/>
  <c r="AJ167" i="6"/>
  <c r="AK167" i="6"/>
  <c r="Z168" i="6"/>
  <c r="AA168" i="6"/>
  <c r="AB168" i="6"/>
  <c r="AC168" i="6"/>
  <c r="AD168" i="6"/>
  <c r="AE168" i="6"/>
  <c r="AF168" i="6"/>
  <c r="AG168" i="6"/>
  <c r="AH168" i="6"/>
  <c r="AI168" i="6"/>
  <c r="AJ168" i="6"/>
  <c r="AK168" i="6"/>
  <c r="Z169" i="6"/>
  <c r="AA169" i="6"/>
  <c r="AB169" i="6"/>
  <c r="AC169" i="6"/>
  <c r="AD169" i="6"/>
  <c r="AE169" i="6"/>
  <c r="AF169" i="6"/>
  <c r="AG169" i="6"/>
  <c r="AH169" i="6"/>
  <c r="AI169" i="6"/>
  <c r="AJ169" i="6"/>
  <c r="AK169" i="6"/>
  <c r="Z170" i="6"/>
  <c r="AA170" i="6"/>
  <c r="AB170" i="6"/>
  <c r="AC170" i="6"/>
  <c r="AD170" i="6"/>
  <c r="AE170" i="6"/>
  <c r="AF170" i="6"/>
  <c r="AG170" i="6"/>
  <c r="AH170" i="6"/>
  <c r="AI170" i="6"/>
  <c r="AJ170" i="6"/>
  <c r="AK170" i="6"/>
  <c r="Z171" i="6"/>
  <c r="AA171" i="6"/>
  <c r="AB171" i="6"/>
  <c r="AC171" i="6"/>
  <c r="AD171" i="6"/>
  <c r="AE171" i="6"/>
  <c r="AF171" i="6"/>
  <c r="AG171" i="6"/>
  <c r="AH171" i="6"/>
  <c r="AI171" i="6"/>
  <c r="AJ171" i="6"/>
  <c r="AK171" i="6"/>
  <c r="Z172" i="6"/>
  <c r="AA172" i="6"/>
  <c r="AB172" i="6"/>
  <c r="AC172" i="6"/>
  <c r="AD172" i="6"/>
  <c r="AE172" i="6"/>
  <c r="AF172" i="6"/>
  <c r="AG172" i="6"/>
  <c r="AH172" i="6"/>
  <c r="AI172" i="6"/>
  <c r="AJ172" i="6"/>
  <c r="AK172" i="6"/>
  <c r="Z173" i="6"/>
  <c r="AA173" i="6"/>
  <c r="AB173" i="6"/>
  <c r="AC173" i="6"/>
  <c r="AD173" i="6"/>
  <c r="AE173" i="6"/>
  <c r="AF173" i="6"/>
  <c r="AG173" i="6"/>
  <c r="AH173" i="6"/>
  <c r="AI173" i="6"/>
  <c r="AJ173" i="6"/>
  <c r="AK173" i="6"/>
  <c r="Z174" i="6"/>
  <c r="AA174" i="6"/>
  <c r="AB174" i="6"/>
  <c r="AC174" i="6"/>
  <c r="AD174" i="6"/>
  <c r="AE174" i="6"/>
  <c r="AF174" i="6"/>
  <c r="AG174" i="6"/>
  <c r="AH174" i="6"/>
  <c r="AI174" i="6"/>
  <c r="AJ174" i="6"/>
  <c r="AK174" i="6"/>
  <c r="Z175" i="6"/>
  <c r="AA175" i="6"/>
  <c r="AB175" i="6"/>
  <c r="AC175" i="6"/>
  <c r="AD175" i="6"/>
  <c r="AE175" i="6"/>
  <c r="AF175" i="6"/>
  <c r="AG175" i="6"/>
  <c r="AH175" i="6"/>
  <c r="AI175" i="6"/>
  <c r="AJ175" i="6"/>
  <c r="AK175" i="6"/>
  <c r="Z176" i="6"/>
  <c r="AA176" i="6"/>
  <c r="AB176" i="6"/>
  <c r="AC176" i="6"/>
  <c r="AD176" i="6"/>
  <c r="AE176" i="6"/>
  <c r="AF176" i="6"/>
  <c r="AG176" i="6"/>
  <c r="AH176" i="6"/>
  <c r="AI176" i="6"/>
  <c r="AJ176" i="6"/>
  <c r="AK176" i="6"/>
  <c r="Z177" i="6"/>
  <c r="AA177" i="6"/>
  <c r="AB177" i="6"/>
  <c r="AC177" i="6"/>
  <c r="AD177" i="6"/>
  <c r="AE177" i="6"/>
  <c r="AF177" i="6"/>
  <c r="AG177" i="6"/>
  <c r="AH177" i="6"/>
  <c r="AI177" i="6"/>
  <c r="AJ177" i="6"/>
  <c r="AK177" i="6"/>
  <c r="Z178" i="6"/>
  <c r="AA178" i="6"/>
  <c r="AB178" i="6"/>
  <c r="AC178" i="6"/>
  <c r="AD178" i="6"/>
  <c r="AE178" i="6"/>
  <c r="AF178" i="6"/>
  <c r="AG178" i="6"/>
  <c r="AH178" i="6"/>
  <c r="AI178" i="6"/>
  <c r="AJ178" i="6"/>
  <c r="AK178" i="6"/>
  <c r="Z179" i="6"/>
  <c r="AA179" i="6"/>
  <c r="AB179" i="6"/>
  <c r="AC179" i="6"/>
  <c r="AD179" i="6"/>
  <c r="AE179" i="6"/>
  <c r="AF179" i="6"/>
  <c r="AG179" i="6"/>
  <c r="AH179" i="6"/>
  <c r="AI179" i="6"/>
  <c r="AJ179" i="6"/>
  <c r="AK179" i="6"/>
  <c r="Z180" i="6"/>
  <c r="AA180" i="6"/>
  <c r="AB180" i="6"/>
  <c r="AC180" i="6"/>
  <c r="AD180" i="6"/>
  <c r="AE180" i="6"/>
  <c r="AF180" i="6"/>
  <c r="AG180" i="6"/>
  <c r="AH180" i="6"/>
  <c r="AI180" i="6"/>
  <c r="AJ180" i="6"/>
  <c r="AK180" i="6"/>
  <c r="Z181" i="6"/>
  <c r="AA181" i="6"/>
  <c r="AB181" i="6"/>
  <c r="AC181" i="6"/>
  <c r="AD181" i="6"/>
  <c r="AE181" i="6"/>
  <c r="AF181" i="6"/>
  <c r="AG181" i="6"/>
  <c r="AH181" i="6"/>
  <c r="AI181" i="6"/>
  <c r="AJ181" i="6"/>
  <c r="AK181" i="6"/>
  <c r="Z182" i="6"/>
  <c r="AA182" i="6"/>
  <c r="AB182" i="6"/>
  <c r="AC182" i="6"/>
  <c r="AD182" i="6"/>
  <c r="AE182" i="6"/>
  <c r="AF182" i="6"/>
  <c r="AG182" i="6"/>
  <c r="AH182" i="6"/>
  <c r="AI182" i="6"/>
  <c r="AJ182" i="6"/>
  <c r="AK182" i="6"/>
  <c r="Z183" i="6"/>
  <c r="AA183" i="6"/>
  <c r="AB183" i="6"/>
  <c r="AC183" i="6"/>
  <c r="AD183" i="6"/>
  <c r="AE183" i="6"/>
  <c r="AF183" i="6"/>
  <c r="AG183" i="6"/>
  <c r="AH183" i="6"/>
  <c r="AI183" i="6"/>
  <c r="AJ183" i="6"/>
  <c r="AK183" i="6"/>
  <c r="Z184" i="6"/>
  <c r="AA184" i="6"/>
  <c r="AB184" i="6"/>
  <c r="AC184" i="6"/>
  <c r="AD184" i="6"/>
  <c r="AE184" i="6"/>
  <c r="AF184" i="6"/>
  <c r="AG184" i="6"/>
  <c r="AH184" i="6"/>
  <c r="AI184" i="6"/>
  <c r="AJ184" i="6"/>
  <c r="AK184" i="6"/>
  <c r="Z185" i="6"/>
  <c r="AA185" i="6"/>
  <c r="AB185" i="6"/>
  <c r="AC185" i="6"/>
  <c r="AD185" i="6"/>
  <c r="AE185" i="6"/>
  <c r="AF185" i="6"/>
  <c r="AG185" i="6"/>
  <c r="AH185" i="6"/>
  <c r="AI185" i="6"/>
  <c r="AJ185" i="6"/>
  <c r="AK185" i="6"/>
  <c r="Z186" i="6"/>
  <c r="AA186" i="6"/>
  <c r="AB186" i="6"/>
  <c r="AC186" i="6"/>
  <c r="AD186" i="6"/>
  <c r="AE186" i="6"/>
  <c r="AF186" i="6"/>
  <c r="AG186" i="6"/>
  <c r="AH186" i="6"/>
  <c r="AI186" i="6"/>
  <c r="AJ186" i="6"/>
  <c r="AK186" i="6"/>
  <c r="Z187" i="6"/>
  <c r="AA187" i="6"/>
  <c r="AB187" i="6"/>
  <c r="AC187" i="6"/>
  <c r="AD187" i="6"/>
  <c r="AE187" i="6"/>
  <c r="AF187" i="6"/>
  <c r="AG187" i="6"/>
  <c r="AH187" i="6"/>
  <c r="AI187" i="6"/>
  <c r="AJ187" i="6"/>
  <c r="AK187" i="6"/>
  <c r="Z188" i="6"/>
  <c r="AA188" i="6"/>
  <c r="AB188" i="6"/>
  <c r="AC188" i="6"/>
  <c r="AD188" i="6"/>
  <c r="AE188" i="6"/>
  <c r="AF188" i="6"/>
  <c r="AG188" i="6"/>
  <c r="AH188" i="6"/>
  <c r="AI188" i="6"/>
  <c r="AJ188" i="6"/>
  <c r="AK188" i="6"/>
  <c r="Z189" i="6"/>
  <c r="AA189" i="6"/>
  <c r="AB189" i="6"/>
  <c r="AC189" i="6"/>
  <c r="AD189" i="6"/>
  <c r="AE189" i="6"/>
  <c r="AF189" i="6"/>
  <c r="AG189" i="6"/>
  <c r="AH189" i="6"/>
  <c r="AI189" i="6"/>
  <c r="AJ189" i="6"/>
  <c r="AK189" i="6"/>
  <c r="Z190" i="6"/>
  <c r="AA190" i="6"/>
  <c r="AB190" i="6"/>
  <c r="AC190" i="6"/>
  <c r="AD190" i="6"/>
  <c r="AE190" i="6"/>
  <c r="AF190" i="6"/>
  <c r="AG190" i="6"/>
  <c r="AH190" i="6"/>
  <c r="AI190" i="6"/>
  <c r="AJ190" i="6"/>
  <c r="AK190" i="6"/>
  <c r="Z191" i="6"/>
  <c r="AA191" i="6"/>
  <c r="AB191" i="6"/>
  <c r="AC191" i="6"/>
  <c r="AD191" i="6"/>
  <c r="AE191" i="6"/>
  <c r="AF191" i="6"/>
  <c r="AG191" i="6"/>
  <c r="AH191" i="6"/>
  <c r="AI191" i="6"/>
  <c r="AJ191" i="6"/>
  <c r="AK191" i="6"/>
  <c r="Z192" i="6"/>
  <c r="AA192" i="6"/>
  <c r="AB192" i="6"/>
  <c r="AC192" i="6"/>
  <c r="AD192" i="6"/>
  <c r="AE192" i="6"/>
  <c r="AF192" i="6"/>
  <c r="AG192" i="6"/>
  <c r="AH192" i="6"/>
  <c r="AI192" i="6"/>
  <c r="AJ192" i="6"/>
  <c r="AK192" i="6"/>
  <c r="Z193" i="6"/>
  <c r="AA193" i="6"/>
  <c r="AB193" i="6"/>
  <c r="AC193" i="6"/>
  <c r="AD193" i="6"/>
  <c r="AE193" i="6"/>
  <c r="AF193" i="6"/>
  <c r="AG193" i="6"/>
  <c r="AH193" i="6"/>
  <c r="AI193" i="6"/>
  <c r="AJ193" i="6"/>
  <c r="AK193" i="6"/>
  <c r="Z194" i="6"/>
  <c r="AA194" i="6"/>
  <c r="AB194" i="6"/>
  <c r="AC194" i="6"/>
  <c r="AD194" i="6"/>
  <c r="AE194" i="6"/>
  <c r="AF194" i="6"/>
  <c r="AG194" i="6"/>
  <c r="AH194" i="6"/>
  <c r="AI194" i="6"/>
  <c r="AJ194" i="6"/>
  <c r="AK194" i="6"/>
  <c r="Z195" i="6"/>
  <c r="AA195" i="6"/>
  <c r="AB195" i="6"/>
  <c r="AC195" i="6"/>
  <c r="AD195" i="6"/>
  <c r="AE195" i="6"/>
  <c r="AF195" i="6"/>
  <c r="AG195" i="6"/>
  <c r="AH195" i="6"/>
  <c r="AI195" i="6"/>
  <c r="AJ195" i="6"/>
  <c r="AK195" i="6"/>
  <c r="Z196" i="6"/>
  <c r="AA196" i="6"/>
  <c r="AB196" i="6"/>
  <c r="AC196" i="6"/>
  <c r="AD196" i="6"/>
  <c r="AE196" i="6"/>
  <c r="AF196" i="6"/>
  <c r="AG196" i="6"/>
  <c r="AH196" i="6"/>
  <c r="AI196" i="6"/>
  <c r="AJ196" i="6"/>
  <c r="AK196" i="6"/>
  <c r="Z197" i="6"/>
  <c r="AA197" i="6"/>
  <c r="AB197" i="6"/>
  <c r="AC197" i="6"/>
  <c r="AD197" i="6"/>
  <c r="AE197" i="6"/>
  <c r="AF197" i="6"/>
  <c r="AG197" i="6"/>
  <c r="AH197" i="6"/>
  <c r="AI197" i="6"/>
  <c r="AJ197" i="6"/>
  <c r="AK197" i="6"/>
  <c r="Z198" i="6"/>
  <c r="AA198" i="6"/>
  <c r="AB198" i="6"/>
  <c r="AC198" i="6"/>
  <c r="AD198" i="6"/>
  <c r="AE198" i="6"/>
  <c r="AF198" i="6"/>
  <c r="AG198" i="6"/>
  <c r="AH198" i="6"/>
  <c r="AI198" i="6"/>
  <c r="AJ198" i="6"/>
  <c r="AK198" i="6"/>
  <c r="Z199" i="6"/>
  <c r="AA199" i="6"/>
  <c r="AB199" i="6"/>
  <c r="AC199" i="6"/>
  <c r="AD199" i="6"/>
  <c r="AE199" i="6"/>
  <c r="AF199" i="6"/>
  <c r="AG199" i="6"/>
  <c r="AH199" i="6"/>
  <c r="AI199" i="6"/>
  <c r="AJ199" i="6"/>
  <c r="AK199" i="6"/>
  <c r="Z200" i="6"/>
  <c r="AA200" i="6"/>
  <c r="AB200" i="6"/>
  <c r="AC200" i="6"/>
  <c r="AD200" i="6"/>
  <c r="AE200" i="6"/>
  <c r="AF200" i="6"/>
  <c r="AG200" i="6"/>
  <c r="AH200" i="6"/>
  <c r="AI200" i="6"/>
  <c r="AJ200" i="6"/>
  <c r="AK200" i="6"/>
  <c r="Z201" i="6"/>
  <c r="AA201" i="6"/>
  <c r="AB201" i="6"/>
  <c r="AC201" i="6"/>
  <c r="AD201" i="6"/>
  <c r="AE201" i="6"/>
  <c r="AF201" i="6"/>
  <c r="AG201" i="6"/>
  <c r="AH201" i="6"/>
  <c r="AI201" i="6"/>
  <c r="AJ201" i="6"/>
  <c r="AK201" i="6"/>
  <c r="Z202" i="6"/>
  <c r="AA202" i="6"/>
  <c r="AB202" i="6"/>
  <c r="AC202" i="6"/>
  <c r="AD202" i="6"/>
  <c r="AE202" i="6"/>
  <c r="AF202" i="6"/>
  <c r="AG202" i="6"/>
  <c r="AH202" i="6"/>
  <c r="AI202" i="6"/>
  <c r="AJ202" i="6"/>
  <c r="AK202" i="6"/>
  <c r="Z203" i="6"/>
  <c r="AA203" i="6"/>
  <c r="AB203" i="6"/>
  <c r="AC203" i="6"/>
  <c r="AD203" i="6"/>
  <c r="AE203" i="6"/>
  <c r="AF203" i="6"/>
  <c r="AG203" i="6"/>
  <c r="AH203" i="6"/>
  <c r="AI203" i="6"/>
  <c r="AJ203" i="6"/>
  <c r="AK203" i="6"/>
  <c r="Z204" i="6"/>
  <c r="AA204" i="6"/>
  <c r="AB204" i="6"/>
  <c r="AC204" i="6"/>
  <c r="AD204" i="6"/>
  <c r="AE204" i="6"/>
  <c r="AF204" i="6"/>
  <c r="AG204" i="6"/>
  <c r="AH204" i="6"/>
  <c r="AI204" i="6"/>
  <c r="AJ204" i="6"/>
  <c r="AK204" i="6"/>
  <c r="Z205" i="6"/>
  <c r="AA205" i="6"/>
  <c r="AB205" i="6"/>
  <c r="AC205" i="6"/>
  <c r="AD205" i="6"/>
  <c r="AE205" i="6"/>
  <c r="AF205" i="6"/>
  <c r="AG205" i="6"/>
  <c r="AH205" i="6"/>
  <c r="AI205" i="6"/>
  <c r="AJ205" i="6"/>
  <c r="AK205" i="6"/>
  <c r="Z206" i="6"/>
  <c r="AA206" i="6"/>
  <c r="AB206" i="6"/>
  <c r="AC206" i="6"/>
  <c r="AD206" i="6"/>
  <c r="AE206" i="6"/>
  <c r="AF206" i="6"/>
  <c r="AG206" i="6"/>
  <c r="AH206" i="6"/>
  <c r="AI206" i="6"/>
  <c r="AJ206" i="6"/>
  <c r="AK206" i="6"/>
  <c r="Z207" i="6"/>
  <c r="AA207" i="6"/>
  <c r="AB207" i="6"/>
  <c r="AC207" i="6"/>
  <c r="AD207" i="6"/>
  <c r="AE207" i="6"/>
  <c r="AF207" i="6"/>
  <c r="AG207" i="6"/>
  <c r="AH207" i="6"/>
  <c r="AI207" i="6"/>
  <c r="AJ207" i="6"/>
  <c r="AK207" i="6"/>
  <c r="Z208" i="6"/>
  <c r="AA208" i="6"/>
  <c r="AB208" i="6"/>
  <c r="AC208" i="6"/>
  <c r="AD208" i="6"/>
  <c r="AE208" i="6"/>
  <c r="AF208" i="6"/>
  <c r="AG208" i="6"/>
  <c r="AH208" i="6"/>
  <c r="AI208" i="6"/>
  <c r="AJ208" i="6"/>
  <c r="AK208" i="6"/>
  <c r="Z209" i="6"/>
  <c r="AA209" i="6"/>
  <c r="AB209" i="6"/>
  <c r="AC209" i="6"/>
  <c r="AD209" i="6"/>
  <c r="AE209" i="6"/>
  <c r="AF209" i="6"/>
  <c r="AG209" i="6"/>
  <c r="AH209" i="6"/>
  <c r="AI209" i="6"/>
  <c r="AJ209" i="6"/>
  <c r="AK209" i="6"/>
  <c r="Z210" i="6"/>
  <c r="AA210" i="6"/>
  <c r="AB210" i="6"/>
  <c r="AC210" i="6"/>
  <c r="AD210" i="6"/>
  <c r="AE210" i="6"/>
  <c r="AF210" i="6"/>
  <c r="AG210" i="6"/>
  <c r="AH210" i="6"/>
  <c r="AI210" i="6"/>
  <c r="AJ210" i="6"/>
  <c r="AK210" i="6"/>
  <c r="Z211" i="6"/>
  <c r="AA211" i="6"/>
  <c r="AB211" i="6"/>
  <c r="AC211" i="6"/>
  <c r="AD211" i="6"/>
  <c r="AE211" i="6"/>
  <c r="AF211" i="6"/>
  <c r="AG211" i="6"/>
  <c r="AH211" i="6"/>
  <c r="AI211" i="6"/>
  <c r="AJ211" i="6"/>
  <c r="AK211" i="6"/>
  <c r="Z212" i="6"/>
  <c r="AA212" i="6"/>
  <c r="AB212" i="6"/>
  <c r="AC212" i="6"/>
  <c r="AD212" i="6"/>
  <c r="AE212" i="6"/>
  <c r="AF212" i="6"/>
  <c r="AG212" i="6"/>
  <c r="AH212" i="6"/>
  <c r="AI212" i="6"/>
  <c r="AJ212" i="6"/>
  <c r="AK212" i="6"/>
  <c r="Z213" i="6"/>
  <c r="AA213" i="6"/>
  <c r="AB213" i="6"/>
  <c r="AC213" i="6"/>
  <c r="AD213" i="6"/>
  <c r="AE213" i="6"/>
  <c r="AF213" i="6"/>
  <c r="AG213" i="6"/>
  <c r="AH213" i="6"/>
  <c r="AI213" i="6"/>
  <c r="AJ213" i="6"/>
  <c r="AK213" i="6"/>
  <c r="Z214" i="6"/>
  <c r="AA214" i="6"/>
  <c r="AB214" i="6"/>
  <c r="AC214" i="6"/>
  <c r="AD214" i="6"/>
  <c r="AE214" i="6"/>
  <c r="AF214" i="6"/>
  <c r="AG214" i="6"/>
  <c r="AH214" i="6"/>
  <c r="AI214" i="6"/>
  <c r="AJ214" i="6"/>
  <c r="AK214" i="6"/>
  <c r="Z215" i="6"/>
  <c r="AA215" i="6"/>
  <c r="AB215" i="6"/>
  <c r="AC215" i="6"/>
  <c r="AD215" i="6"/>
  <c r="AE215" i="6"/>
  <c r="AF215" i="6"/>
  <c r="AG215" i="6"/>
  <c r="AH215" i="6"/>
  <c r="AI215" i="6"/>
  <c r="AJ215" i="6"/>
  <c r="AK215" i="6"/>
  <c r="Z216" i="6"/>
  <c r="AA216" i="6"/>
  <c r="AB216" i="6"/>
  <c r="AC216" i="6"/>
  <c r="AD216" i="6"/>
  <c r="AE216" i="6"/>
  <c r="AF216" i="6"/>
  <c r="AG216" i="6"/>
  <c r="AH216" i="6"/>
  <c r="AI216" i="6"/>
  <c r="AJ216" i="6"/>
  <c r="AK216" i="6"/>
  <c r="Z217" i="6"/>
  <c r="AA217" i="6"/>
  <c r="AB217" i="6"/>
  <c r="AC217" i="6"/>
  <c r="AD217" i="6"/>
  <c r="AE217" i="6"/>
  <c r="AF217" i="6"/>
  <c r="AG217" i="6"/>
  <c r="AH217" i="6"/>
  <c r="AI217" i="6"/>
  <c r="AJ217" i="6"/>
  <c r="AK217" i="6"/>
  <c r="Z218" i="6"/>
  <c r="AA218" i="6"/>
  <c r="AB218" i="6"/>
  <c r="AC218" i="6"/>
  <c r="AD218" i="6"/>
  <c r="AE218" i="6"/>
  <c r="AF218" i="6"/>
  <c r="AG218" i="6"/>
  <c r="AH218" i="6"/>
  <c r="AI218" i="6"/>
  <c r="AJ218" i="6"/>
  <c r="AK218" i="6"/>
  <c r="Z219" i="6"/>
  <c r="AA219" i="6"/>
  <c r="AB219" i="6"/>
  <c r="AC219" i="6"/>
  <c r="AD219" i="6"/>
  <c r="AE219" i="6"/>
  <c r="AF219" i="6"/>
  <c r="AG219" i="6"/>
  <c r="AH219" i="6"/>
  <c r="AI219" i="6"/>
  <c r="AJ219" i="6"/>
  <c r="AK219" i="6"/>
  <c r="Z220" i="6"/>
  <c r="AA220" i="6"/>
  <c r="AB220" i="6"/>
  <c r="AC220" i="6"/>
  <c r="AD220" i="6"/>
  <c r="AE220" i="6"/>
  <c r="AF220" i="6"/>
  <c r="AG220" i="6"/>
  <c r="AH220" i="6"/>
  <c r="AI220" i="6"/>
  <c r="AJ220" i="6"/>
  <c r="AK220" i="6"/>
  <c r="Z221" i="6"/>
  <c r="AA221" i="6"/>
  <c r="AB221" i="6"/>
  <c r="AC221" i="6"/>
  <c r="AD221" i="6"/>
  <c r="AE221" i="6"/>
  <c r="AF221" i="6"/>
  <c r="AG221" i="6"/>
  <c r="AH221" i="6"/>
  <c r="AI221" i="6"/>
  <c r="AJ221" i="6"/>
  <c r="AK221" i="6"/>
  <c r="Z222" i="6"/>
  <c r="AA222" i="6"/>
  <c r="AB222" i="6"/>
  <c r="AC222" i="6"/>
  <c r="AD222" i="6"/>
  <c r="AE222" i="6"/>
  <c r="AF222" i="6"/>
  <c r="AG222" i="6"/>
  <c r="AH222" i="6"/>
  <c r="AI222" i="6"/>
  <c r="AJ222" i="6"/>
  <c r="AK222" i="6"/>
  <c r="Z223" i="6"/>
  <c r="AA223" i="6"/>
  <c r="AB223" i="6"/>
  <c r="AC223" i="6"/>
  <c r="AD223" i="6"/>
  <c r="AE223" i="6"/>
  <c r="AF223" i="6"/>
  <c r="AG223" i="6"/>
  <c r="AH223" i="6"/>
  <c r="AI223" i="6"/>
  <c r="AJ223" i="6"/>
  <c r="AK223" i="6"/>
  <c r="Z224" i="6"/>
  <c r="AA224" i="6"/>
  <c r="AB224" i="6"/>
  <c r="AC224" i="6"/>
  <c r="AD224" i="6"/>
  <c r="AE224" i="6"/>
  <c r="AF224" i="6"/>
  <c r="AG224" i="6"/>
  <c r="AH224" i="6"/>
  <c r="AI224" i="6"/>
  <c r="AJ224" i="6"/>
  <c r="AK224" i="6"/>
  <c r="Z225" i="6"/>
  <c r="AA225" i="6"/>
  <c r="AB225" i="6"/>
  <c r="AC225" i="6"/>
  <c r="AD225" i="6"/>
  <c r="AE225" i="6"/>
  <c r="AF225" i="6"/>
  <c r="AG225" i="6"/>
  <c r="AH225" i="6"/>
  <c r="AI225" i="6"/>
  <c r="AJ225" i="6"/>
  <c r="AK225" i="6"/>
  <c r="Z226" i="6"/>
  <c r="AA226" i="6"/>
  <c r="AB226" i="6"/>
  <c r="AC226" i="6"/>
  <c r="AD226" i="6"/>
  <c r="AE226" i="6"/>
  <c r="AF226" i="6"/>
  <c r="AG226" i="6"/>
  <c r="AH226" i="6"/>
  <c r="AI226" i="6"/>
  <c r="AJ226" i="6"/>
  <c r="AK226" i="6"/>
  <c r="Z227" i="6"/>
  <c r="AA227" i="6"/>
  <c r="AB227" i="6"/>
  <c r="AC227" i="6"/>
  <c r="AD227" i="6"/>
  <c r="AE227" i="6"/>
  <c r="AF227" i="6"/>
  <c r="AG227" i="6"/>
  <c r="AH227" i="6"/>
  <c r="AI227" i="6"/>
  <c r="AJ227" i="6"/>
  <c r="AK227" i="6"/>
  <c r="Z228" i="6"/>
  <c r="AA228" i="6"/>
  <c r="AB228" i="6"/>
  <c r="AC228" i="6"/>
  <c r="AD228" i="6"/>
  <c r="AE228" i="6"/>
  <c r="AF228" i="6"/>
  <c r="AG228" i="6"/>
  <c r="AH228" i="6"/>
  <c r="AI228" i="6"/>
  <c r="AJ228" i="6"/>
  <c r="AK228" i="6"/>
  <c r="Z229" i="6"/>
  <c r="AA229" i="6"/>
  <c r="AB229" i="6"/>
  <c r="AC229" i="6"/>
  <c r="AD229" i="6"/>
  <c r="AE229" i="6"/>
  <c r="AF229" i="6"/>
  <c r="AG229" i="6"/>
  <c r="AH229" i="6"/>
  <c r="AI229" i="6"/>
  <c r="AJ229" i="6"/>
  <c r="AK229" i="6"/>
  <c r="Z230" i="6"/>
  <c r="AA230" i="6"/>
  <c r="AB230" i="6"/>
  <c r="AC230" i="6"/>
  <c r="AD230" i="6"/>
  <c r="AE230" i="6"/>
  <c r="AF230" i="6"/>
  <c r="AG230" i="6"/>
  <c r="AH230" i="6"/>
  <c r="AI230" i="6"/>
  <c r="AJ230" i="6"/>
  <c r="AK230" i="6"/>
  <c r="Z231" i="6"/>
  <c r="AA231" i="6"/>
  <c r="AB231" i="6"/>
  <c r="AC231" i="6"/>
  <c r="AD231" i="6"/>
  <c r="AE231" i="6"/>
  <c r="AF231" i="6"/>
  <c r="AG231" i="6"/>
  <c r="AH231" i="6"/>
  <c r="AI231" i="6"/>
  <c r="AJ231" i="6"/>
  <c r="AK231" i="6"/>
  <c r="Z232" i="6"/>
  <c r="AA232" i="6"/>
  <c r="AB232" i="6"/>
  <c r="AC232" i="6"/>
  <c r="AD232" i="6"/>
  <c r="AE232" i="6"/>
  <c r="AF232" i="6"/>
  <c r="AG232" i="6"/>
  <c r="AH232" i="6"/>
  <c r="AI232" i="6"/>
  <c r="AJ232" i="6"/>
  <c r="AK232" i="6"/>
  <c r="Z233" i="6"/>
  <c r="AA233" i="6"/>
  <c r="AB233" i="6"/>
  <c r="AC233" i="6"/>
  <c r="AD233" i="6"/>
  <c r="AE233" i="6"/>
  <c r="AF233" i="6"/>
  <c r="AG233" i="6"/>
  <c r="AH233" i="6"/>
  <c r="AI233" i="6"/>
  <c r="AJ233" i="6"/>
  <c r="AK233" i="6"/>
  <c r="Z234" i="6"/>
  <c r="AA234" i="6"/>
  <c r="AB234" i="6"/>
  <c r="AC234" i="6"/>
  <c r="AD234" i="6"/>
  <c r="AE234" i="6"/>
  <c r="AF234" i="6"/>
  <c r="AG234" i="6"/>
  <c r="AH234" i="6"/>
  <c r="AI234" i="6"/>
  <c r="AJ234" i="6"/>
  <c r="AK234" i="6"/>
  <c r="Z235" i="6"/>
  <c r="AA235" i="6"/>
  <c r="AB235" i="6"/>
  <c r="AC235" i="6"/>
  <c r="AD235" i="6"/>
  <c r="AE235" i="6"/>
  <c r="AF235" i="6"/>
  <c r="AG235" i="6"/>
  <c r="AH235" i="6"/>
  <c r="AI235" i="6"/>
  <c r="AJ235" i="6"/>
  <c r="AK235" i="6"/>
  <c r="Z236" i="6"/>
  <c r="AA236" i="6"/>
  <c r="AB236" i="6"/>
  <c r="AC236" i="6"/>
  <c r="AD236" i="6"/>
  <c r="AE236" i="6"/>
  <c r="AF236" i="6"/>
  <c r="AG236" i="6"/>
  <c r="AH236" i="6"/>
  <c r="AI236" i="6"/>
  <c r="AJ236" i="6"/>
  <c r="AK236" i="6"/>
  <c r="Z237" i="6"/>
  <c r="AA237" i="6"/>
  <c r="AB237" i="6"/>
  <c r="AC237" i="6"/>
  <c r="AD237" i="6"/>
  <c r="AE237" i="6"/>
  <c r="AF237" i="6"/>
  <c r="AG237" i="6"/>
  <c r="AH237" i="6"/>
  <c r="AI237" i="6"/>
  <c r="AJ237" i="6"/>
  <c r="AK237" i="6"/>
  <c r="Z238" i="6"/>
  <c r="AA238" i="6"/>
  <c r="AB238" i="6"/>
  <c r="AC238" i="6"/>
  <c r="AD238" i="6"/>
  <c r="AE238" i="6"/>
  <c r="AF238" i="6"/>
  <c r="AG238" i="6"/>
  <c r="AH238" i="6"/>
  <c r="AI238" i="6"/>
  <c r="AJ238" i="6"/>
  <c r="AK238" i="6"/>
  <c r="Z239" i="6"/>
  <c r="AA239" i="6"/>
  <c r="AB239" i="6"/>
  <c r="AC239" i="6"/>
  <c r="AD239" i="6"/>
  <c r="AE239" i="6"/>
  <c r="AF239" i="6"/>
  <c r="AG239" i="6"/>
  <c r="AH239" i="6"/>
  <c r="AI239" i="6"/>
  <c r="AJ239" i="6"/>
  <c r="AK239" i="6"/>
  <c r="Z240" i="6"/>
  <c r="AA240" i="6"/>
  <c r="AB240" i="6"/>
  <c r="AC240" i="6"/>
  <c r="AD240" i="6"/>
  <c r="AE240" i="6"/>
  <c r="AF240" i="6"/>
  <c r="AG240" i="6"/>
  <c r="AH240" i="6"/>
  <c r="AI240" i="6"/>
  <c r="AJ240" i="6"/>
  <c r="AK240" i="6"/>
  <c r="Z241" i="6"/>
  <c r="AA241" i="6"/>
  <c r="AB241" i="6"/>
  <c r="AC241" i="6"/>
  <c r="AD241" i="6"/>
  <c r="AE241" i="6"/>
  <c r="AF241" i="6"/>
  <c r="AG241" i="6"/>
  <c r="AH241" i="6"/>
  <c r="AI241" i="6"/>
  <c r="AJ241" i="6"/>
  <c r="AK241" i="6"/>
  <c r="Z242" i="6"/>
  <c r="AA242" i="6"/>
  <c r="AB242" i="6"/>
  <c r="AC242" i="6"/>
  <c r="AD242" i="6"/>
  <c r="AE242" i="6"/>
  <c r="AF242" i="6"/>
  <c r="AG242" i="6"/>
  <c r="AH242" i="6"/>
  <c r="AI242" i="6"/>
  <c r="AJ242" i="6"/>
  <c r="AK242" i="6"/>
  <c r="Z243" i="6"/>
  <c r="AA243" i="6"/>
  <c r="AB243" i="6"/>
  <c r="AC243" i="6"/>
  <c r="AD243" i="6"/>
  <c r="AE243" i="6"/>
  <c r="AF243" i="6"/>
  <c r="AG243" i="6"/>
  <c r="AH243" i="6"/>
  <c r="AI243" i="6"/>
  <c r="AJ243" i="6"/>
  <c r="AK243" i="6"/>
  <c r="Z244" i="6"/>
  <c r="AA244" i="6"/>
  <c r="AB244" i="6"/>
  <c r="AC244" i="6"/>
  <c r="AD244" i="6"/>
  <c r="AE244" i="6"/>
  <c r="AF244" i="6"/>
  <c r="AG244" i="6"/>
  <c r="AH244" i="6"/>
  <c r="AI244" i="6"/>
  <c r="AJ244" i="6"/>
  <c r="AK244" i="6"/>
  <c r="Z245" i="6"/>
  <c r="AA245" i="6"/>
  <c r="AB245" i="6"/>
  <c r="AC245" i="6"/>
  <c r="AD245" i="6"/>
  <c r="AE245" i="6"/>
  <c r="AF245" i="6"/>
  <c r="AG245" i="6"/>
  <c r="AH245" i="6"/>
  <c r="AI245" i="6"/>
  <c r="AJ245" i="6"/>
  <c r="AK245" i="6"/>
  <c r="Z246" i="6"/>
  <c r="AA246" i="6"/>
  <c r="AB246" i="6"/>
  <c r="AC246" i="6"/>
  <c r="AD246" i="6"/>
  <c r="AE246" i="6"/>
  <c r="AF246" i="6"/>
  <c r="AG246" i="6"/>
  <c r="AH246" i="6"/>
  <c r="AI246" i="6"/>
  <c r="AJ246" i="6"/>
  <c r="AK246" i="6"/>
  <c r="Z247" i="6"/>
  <c r="AA247" i="6"/>
  <c r="AB247" i="6"/>
  <c r="AC247" i="6"/>
  <c r="AD247" i="6"/>
  <c r="AE247" i="6"/>
  <c r="AF247" i="6"/>
  <c r="AG247" i="6"/>
  <c r="AH247" i="6"/>
  <c r="AI247" i="6"/>
  <c r="AJ247" i="6"/>
  <c r="AK247" i="6"/>
  <c r="Z248" i="6"/>
  <c r="AA248" i="6"/>
  <c r="AB248" i="6"/>
  <c r="AC248" i="6"/>
  <c r="AD248" i="6"/>
  <c r="AE248" i="6"/>
  <c r="AF248" i="6"/>
  <c r="AG248" i="6"/>
  <c r="AH248" i="6"/>
  <c r="AI248" i="6"/>
  <c r="AJ248" i="6"/>
  <c r="AK248" i="6"/>
  <c r="Z249" i="6"/>
  <c r="AA249" i="6"/>
  <c r="AB249" i="6"/>
  <c r="AC249" i="6"/>
  <c r="AD249" i="6"/>
  <c r="AE249" i="6"/>
  <c r="AF249" i="6"/>
  <c r="AG249" i="6"/>
  <c r="AH249" i="6"/>
  <c r="AI249" i="6"/>
  <c r="AJ249" i="6"/>
  <c r="AK249" i="6"/>
  <c r="Z250" i="6"/>
  <c r="AA250" i="6"/>
  <c r="AB250" i="6"/>
  <c r="AC250" i="6"/>
  <c r="AD250" i="6"/>
  <c r="AE250" i="6"/>
  <c r="AF250" i="6"/>
  <c r="AG250" i="6"/>
  <c r="AH250" i="6"/>
  <c r="AI250" i="6"/>
  <c r="AJ250" i="6"/>
  <c r="AK250" i="6"/>
  <c r="Z251" i="6"/>
  <c r="AA251" i="6"/>
  <c r="AB251" i="6"/>
  <c r="AC251" i="6"/>
  <c r="AD251" i="6"/>
  <c r="AE251" i="6"/>
  <c r="AF251" i="6"/>
  <c r="AG251" i="6"/>
  <c r="AH251" i="6"/>
  <c r="AI251" i="6"/>
  <c r="AJ251" i="6"/>
  <c r="AK251" i="6"/>
  <c r="Z252" i="6"/>
  <c r="AA252" i="6"/>
  <c r="AB252" i="6"/>
  <c r="AC252" i="6"/>
  <c r="AD252" i="6"/>
  <c r="AE252" i="6"/>
  <c r="AF252" i="6"/>
  <c r="AG252" i="6"/>
  <c r="AH252" i="6"/>
  <c r="AI252" i="6"/>
  <c r="AJ252" i="6"/>
  <c r="AK252" i="6"/>
  <c r="Z253" i="6"/>
  <c r="AA253" i="6"/>
  <c r="AB253" i="6"/>
  <c r="AC253" i="6"/>
  <c r="AD253" i="6"/>
  <c r="AE253" i="6"/>
  <c r="AF253" i="6"/>
  <c r="AG253" i="6"/>
  <c r="AH253" i="6"/>
  <c r="AI253" i="6"/>
  <c r="AJ253" i="6"/>
  <c r="AK253" i="6"/>
  <c r="Z254" i="6"/>
  <c r="AA254" i="6"/>
  <c r="AB254" i="6"/>
  <c r="AC254" i="6"/>
  <c r="AD254" i="6"/>
  <c r="AE254" i="6"/>
  <c r="AF254" i="6"/>
  <c r="AG254" i="6"/>
  <c r="AH254" i="6"/>
  <c r="AI254" i="6"/>
  <c r="AJ254" i="6"/>
  <c r="AK254" i="6"/>
  <c r="Z255" i="6"/>
  <c r="AA255" i="6"/>
  <c r="AB255" i="6"/>
  <c r="AC255" i="6"/>
  <c r="AD255" i="6"/>
  <c r="AE255" i="6"/>
  <c r="AF255" i="6"/>
  <c r="AG255" i="6"/>
  <c r="AH255" i="6"/>
  <c r="AI255" i="6"/>
  <c r="AJ255" i="6"/>
  <c r="AK255" i="6"/>
  <c r="Z256" i="6"/>
  <c r="AA256" i="6"/>
  <c r="AB256" i="6"/>
  <c r="AC256" i="6"/>
  <c r="AD256" i="6"/>
  <c r="AE256" i="6"/>
  <c r="AF256" i="6"/>
  <c r="AG256" i="6"/>
  <c r="AH256" i="6"/>
  <c r="AI256" i="6"/>
  <c r="AJ256" i="6"/>
  <c r="AK256" i="6"/>
  <c r="Z257" i="6"/>
  <c r="AA257" i="6"/>
  <c r="AB257" i="6"/>
  <c r="AC257" i="6"/>
  <c r="AD257" i="6"/>
  <c r="AE257" i="6"/>
  <c r="AF257" i="6"/>
  <c r="AG257" i="6"/>
  <c r="AH257" i="6"/>
  <c r="AI257" i="6"/>
  <c r="AJ257" i="6"/>
  <c r="AK257" i="6"/>
  <c r="Z258" i="6"/>
  <c r="AA258" i="6"/>
  <c r="AB258" i="6"/>
  <c r="AC258" i="6"/>
  <c r="AD258" i="6"/>
  <c r="AE258" i="6"/>
  <c r="AF258" i="6"/>
  <c r="AG258" i="6"/>
  <c r="AH258" i="6"/>
  <c r="AI258" i="6"/>
  <c r="AJ258" i="6"/>
  <c r="AK258" i="6"/>
  <c r="Z259" i="6"/>
  <c r="AA259" i="6"/>
  <c r="AB259" i="6"/>
  <c r="AC259" i="6"/>
  <c r="AD259" i="6"/>
  <c r="AE259" i="6"/>
  <c r="AF259" i="6"/>
  <c r="AG259" i="6"/>
  <c r="AH259" i="6"/>
  <c r="AI259" i="6"/>
  <c r="AJ259" i="6"/>
  <c r="AK259" i="6"/>
  <c r="Z260" i="6"/>
  <c r="AA260" i="6"/>
  <c r="AB260" i="6"/>
  <c r="AC260" i="6"/>
  <c r="AD260" i="6"/>
  <c r="AE260" i="6"/>
  <c r="AF260" i="6"/>
  <c r="AG260" i="6"/>
  <c r="AH260" i="6"/>
  <c r="AI260" i="6"/>
  <c r="AJ260" i="6"/>
  <c r="AK260" i="6"/>
  <c r="Z261" i="6"/>
  <c r="AA261" i="6"/>
  <c r="AB261" i="6"/>
  <c r="AC261" i="6"/>
  <c r="AD261" i="6"/>
  <c r="AE261" i="6"/>
  <c r="AF261" i="6"/>
  <c r="AG261" i="6"/>
  <c r="AH261" i="6"/>
  <c r="AI261" i="6"/>
  <c r="AJ261" i="6"/>
  <c r="AK261" i="6"/>
  <c r="Z262" i="6"/>
  <c r="AA262" i="6"/>
  <c r="AB262" i="6"/>
  <c r="AC262" i="6"/>
  <c r="AD262" i="6"/>
  <c r="AE262" i="6"/>
  <c r="AF262" i="6"/>
  <c r="AG262" i="6"/>
  <c r="AH262" i="6"/>
  <c r="AI262" i="6"/>
  <c r="AJ262" i="6"/>
  <c r="AK262" i="6"/>
  <c r="Z263" i="6"/>
  <c r="AA263" i="6"/>
  <c r="AB263" i="6"/>
  <c r="AC263" i="6"/>
  <c r="AD263" i="6"/>
  <c r="AE263" i="6"/>
  <c r="AF263" i="6"/>
  <c r="AG263" i="6"/>
  <c r="AH263" i="6"/>
  <c r="AI263" i="6"/>
  <c r="AJ263" i="6"/>
  <c r="AK263" i="6"/>
  <c r="Z264" i="6"/>
  <c r="AA264" i="6"/>
  <c r="AB264" i="6"/>
  <c r="AC264" i="6"/>
  <c r="AD264" i="6"/>
  <c r="AE264" i="6"/>
  <c r="AF264" i="6"/>
  <c r="AG264" i="6"/>
  <c r="AH264" i="6"/>
  <c r="AI264" i="6"/>
  <c r="AJ264" i="6"/>
  <c r="AK264" i="6"/>
  <c r="Z265" i="6"/>
  <c r="AA265" i="6"/>
  <c r="AB265" i="6"/>
  <c r="AC265" i="6"/>
  <c r="AD265" i="6"/>
  <c r="AE265" i="6"/>
  <c r="AF265" i="6"/>
  <c r="AG265" i="6"/>
  <c r="AH265" i="6"/>
  <c r="AI265" i="6"/>
  <c r="AJ265" i="6"/>
  <c r="AK265" i="6"/>
  <c r="Z266" i="6"/>
  <c r="AA266" i="6"/>
  <c r="AB266" i="6"/>
  <c r="AC266" i="6"/>
  <c r="AD266" i="6"/>
  <c r="AE266" i="6"/>
  <c r="AF266" i="6"/>
  <c r="AG266" i="6"/>
  <c r="AH266" i="6"/>
  <c r="AI266" i="6"/>
  <c r="AJ266" i="6"/>
  <c r="AK266" i="6"/>
  <c r="Z267" i="6"/>
  <c r="AA267" i="6"/>
  <c r="AB267" i="6"/>
  <c r="AC267" i="6"/>
  <c r="AD267" i="6"/>
  <c r="AE267" i="6"/>
  <c r="AF267" i="6"/>
  <c r="AG267" i="6"/>
  <c r="AH267" i="6"/>
  <c r="AI267" i="6"/>
  <c r="AJ267" i="6"/>
  <c r="AK267" i="6"/>
  <c r="Z268" i="6"/>
  <c r="AA268" i="6"/>
  <c r="AB268" i="6"/>
  <c r="AC268" i="6"/>
  <c r="AD268" i="6"/>
  <c r="AE268" i="6"/>
  <c r="AF268" i="6"/>
  <c r="AG268" i="6"/>
  <c r="AH268" i="6"/>
  <c r="AI268" i="6"/>
  <c r="AJ268" i="6"/>
  <c r="AK268" i="6"/>
  <c r="Z269" i="6"/>
  <c r="AA269" i="6"/>
  <c r="AB269" i="6"/>
  <c r="AC269" i="6"/>
  <c r="AD269" i="6"/>
  <c r="AE269" i="6"/>
  <c r="AF269" i="6"/>
  <c r="AG269" i="6"/>
  <c r="AH269" i="6"/>
  <c r="AI269" i="6"/>
  <c r="AJ269" i="6"/>
  <c r="AK269" i="6"/>
  <c r="Z270" i="6"/>
  <c r="AA270" i="6"/>
  <c r="AB270" i="6"/>
  <c r="AC270" i="6"/>
  <c r="AD270" i="6"/>
  <c r="AE270" i="6"/>
  <c r="AF270" i="6"/>
  <c r="AG270" i="6"/>
  <c r="AH270" i="6"/>
  <c r="AI270" i="6"/>
  <c r="AJ270" i="6"/>
  <c r="AK270" i="6"/>
  <c r="Z271" i="6"/>
  <c r="AA271" i="6"/>
  <c r="AB271" i="6"/>
  <c r="AC271" i="6"/>
  <c r="AD271" i="6"/>
  <c r="AE271" i="6"/>
  <c r="AF271" i="6"/>
  <c r="AG271" i="6"/>
  <c r="AH271" i="6"/>
  <c r="AI271" i="6"/>
  <c r="AJ271" i="6"/>
  <c r="AK271" i="6"/>
  <c r="Z272" i="6"/>
  <c r="AA272" i="6"/>
  <c r="AB272" i="6"/>
  <c r="AC272" i="6"/>
  <c r="AD272" i="6"/>
  <c r="AE272" i="6"/>
  <c r="AF272" i="6"/>
  <c r="AG272" i="6"/>
  <c r="AH272" i="6"/>
  <c r="AI272" i="6"/>
  <c r="AJ272" i="6"/>
  <c r="AK272" i="6"/>
  <c r="Z273" i="6"/>
  <c r="AA273" i="6"/>
  <c r="AB273" i="6"/>
  <c r="AC273" i="6"/>
  <c r="AD273" i="6"/>
  <c r="AE273" i="6"/>
  <c r="AF273" i="6"/>
  <c r="AG273" i="6"/>
  <c r="AH273" i="6"/>
  <c r="AI273" i="6"/>
  <c r="AJ273" i="6"/>
  <c r="AK273" i="6"/>
  <c r="Z274" i="6"/>
  <c r="AA274" i="6"/>
  <c r="AB274" i="6"/>
  <c r="AC274" i="6"/>
  <c r="AD274" i="6"/>
  <c r="AE274" i="6"/>
  <c r="AF274" i="6"/>
  <c r="AG274" i="6"/>
  <c r="AH274" i="6"/>
  <c r="AI274" i="6"/>
  <c r="AJ274" i="6"/>
  <c r="AK274" i="6"/>
  <c r="Z275" i="6"/>
  <c r="AA275" i="6"/>
  <c r="AB275" i="6"/>
  <c r="AC275" i="6"/>
  <c r="AD275" i="6"/>
  <c r="AE275" i="6"/>
  <c r="AF275" i="6"/>
  <c r="AG275" i="6"/>
  <c r="AH275" i="6"/>
  <c r="AI275" i="6"/>
  <c r="AJ275" i="6"/>
  <c r="AK275" i="6"/>
  <c r="Z276" i="6"/>
  <c r="AA276" i="6"/>
  <c r="AB276" i="6"/>
  <c r="AC276" i="6"/>
  <c r="AD276" i="6"/>
  <c r="AE276" i="6"/>
  <c r="AF276" i="6"/>
  <c r="AG276" i="6"/>
  <c r="AH276" i="6"/>
  <c r="AI276" i="6"/>
  <c r="AJ276" i="6"/>
  <c r="AK276" i="6"/>
  <c r="Z277" i="6"/>
  <c r="AA277" i="6"/>
  <c r="AB277" i="6"/>
  <c r="AC277" i="6"/>
  <c r="AD277" i="6"/>
  <c r="AE277" i="6"/>
  <c r="AF277" i="6"/>
  <c r="AG277" i="6"/>
  <c r="AH277" i="6"/>
  <c r="AI277" i="6"/>
  <c r="AJ277" i="6"/>
  <c r="AK277" i="6"/>
  <c r="Z278" i="6"/>
  <c r="AA278" i="6"/>
  <c r="AB278" i="6"/>
  <c r="AC278" i="6"/>
  <c r="AD278" i="6"/>
  <c r="AE278" i="6"/>
  <c r="AF278" i="6"/>
  <c r="AG278" i="6"/>
  <c r="AH278" i="6"/>
  <c r="AI278" i="6"/>
  <c r="AJ278" i="6"/>
  <c r="AK278" i="6"/>
  <c r="Z279" i="6"/>
  <c r="AA279" i="6"/>
  <c r="AB279" i="6"/>
  <c r="AC279" i="6"/>
  <c r="AD279" i="6"/>
  <c r="AE279" i="6"/>
  <c r="AF279" i="6"/>
  <c r="AG279" i="6"/>
  <c r="AH279" i="6"/>
  <c r="AI279" i="6"/>
  <c r="AJ279" i="6"/>
  <c r="AK279" i="6"/>
  <c r="Z280" i="6"/>
  <c r="AA280" i="6"/>
  <c r="AB280" i="6"/>
  <c r="AC280" i="6"/>
  <c r="AD280" i="6"/>
  <c r="AE280" i="6"/>
  <c r="AF280" i="6"/>
  <c r="AG280" i="6"/>
  <c r="AH280" i="6"/>
  <c r="AI280" i="6"/>
  <c r="AJ280" i="6"/>
  <c r="AK280" i="6"/>
  <c r="Z281" i="6"/>
  <c r="AA281" i="6"/>
  <c r="AB281" i="6"/>
  <c r="AC281" i="6"/>
  <c r="AD281" i="6"/>
  <c r="AE281" i="6"/>
  <c r="AF281" i="6"/>
  <c r="AG281" i="6"/>
  <c r="AH281" i="6"/>
  <c r="AI281" i="6"/>
  <c r="AJ281" i="6"/>
  <c r="AK281" i="6"/>
  <c r="Z282" i="6"/>
  <c r="AA282" i="6"/>
  <c r="AB282" i="6"/>
  <c r="AC282" i="6"/>
  <c r="AD282" i="6"/>
  <c r="AE282" i="6"/>
  <c r="AF282" i="6"/>
  <c r="AG282" i="6"/>
  <c r="AH282" i="6"/>
  <c r="AI282" i="6"/>
  <c r="AJ282" i="6"/>
  <c r="AK282" i="6"/>
  <c r="Z283" i="6"/>
  <c r="AA283" i="6"/>
  <c r="AB283" i="6"/>
  <c r="AC283" i="6"/>
  <c r="AD283" i="6"/>
  <c r="AE283" i="6"/>
  <c r="AF283" i="6"/>
  <c r="AG283" i="6"/>
  <c r="AH283" i="6"/>
  <c r="AI283" i="6"/>
  <c r="AJ283" i="6"/>
  <c r="AK283" i="6"/>
  <c r="Z284" i="6"/>
  <c r="AA284" i="6"/>
  <c r="AB284" i="6"/>
  <c r="AC284" i="6"/>
  <c r="AD284" i="6"/>
  <c r="AE284" i="6"/>
  <c r="AF284" i="6"/>
  <c r="AG284" i="6"/>
  <c r="AH284" i="6"/>
  <c r="AI284" i="6"/>
  <c r="AJ284" i="6"/>
  <c r="AK284" i="6"/>
  <c r="Z285" i="6"/>
  <c r="AA285" i="6"/>
  <c r="AB285" i="6"/>
  <c r="AC285" i="6"/>
  <c r="AD285" i="6"/>
  <c r="AE285" i="6"/>
  <c r="AF285" i="6"/>
  <c r="AG285" i="6"/>
  <c r="AH285" i="6"/>
  <c r="AI285" i="6"/>
  <c r="AJ285" i="6"/>
  <c r="AK285" i="6"/>
  <c r="Z286" i="6"/>
  <c r="AA286" i="6"/>
  <c r="AB286" i="6"/>
  <c r="AC286" i="6"/>
  <c r="AD286" i="6"/>
  <c r="AE286" i="6"/>
  <c r="AF286" i="6"/>
  <c r="AG286" i="6"/>
  <c r="AH286" i="6"/>
  <c r="AI286" i="6"/>
  <c r="AJ286" i="6"/>
  <c r="AK286" i="6"/>
  <c r="Z287" i="6"/>
  <c r="AA287" i="6"/>
  <c r="AB287" i="6"/>
  <c r="AC287" i="6"/>
  <c r="AD287" i="6"/>
  <c r="AE287" i="6"/>
  <c r="AF287" i="6"/>
  <c r="AG287" i="6"/>
  <c r="AH287" i="6"/>
  <c r="AI287" i="6"/>
  <c r="AJ287" i="6"/>
  <c r="AK287" i="6"/>
  <c r="Z288" i="6"/>
  <c r="AA288" i="6"/>
  <c r="AB288" i="6"/>
  <c r="AC288" i="6"/>
  <c r="AD288" i="6"/>
  <c r="AE288" i="6"/>
  <c r="AF288" i="6"/>
  <c r="AG288" i="6"/>
  <c r="AH288" i="6"/>
  <c r="AI288" i="6"/>
  <c r="AJ288" i="6"/>
  <c r="AK288" i="6"/>
  <c r="Z289" i="6"/>
  <c r="AA289" i="6"/>
  <c r="AB289" i="6"/>
  <c r="AC289" i="6"/>
  <c r="AD289" i="6"/>
  <c r="AE289" i="6"/>
  <c r="AF289" i="6"/>
  <c r="AG289" i="6"/>
  <c r="AH289" i="6"/>
  <c r="AI289" i="6"/>
  <c r="AJ289" i="6"/>
  <c r="AK289" i="6"/>
  <c r="Z290" i="6"/>
  <c r="AA290" i="6"/>
  <c r="AB290" i="6"/>
  <c r="AC290" i="6"/>
  <c r="AD290" i="6"/>
  <c r="AE290" i="6"/>
  <c r="AF290" i="6"/>
  <c r="AG290" i="6"/>
  <c r="AH290" i="6"/>
  <c r="AI290" i="6"/>
  <c r="AJ290" i="6"/>
  <c r="AK290" i="6"/>
  <c r="Z291" i="6"/>
  <c r="AA291" i="6"/>
  <c r="AB291" i="6"/>
  <c r="AC291" i="6"/>
  <c r="AD291" i="6"/>
  <c r="AE291" i="6"/>
  <c r="AF291" i="6"/>
  <c r="AG291" i="6"/>
  <c r="AH291" i="6"/>
  <c r="AI291" i="6"/>
  <c r="AJ291" i="6"/>
  <c r="AK291" i="6"/>
  <c r="Z292" i="6"/>
  <c r="AA292" i="6"/>
  <c r="AB292" i="6"/>
  <c r="AC292" i="6"/>
  <c r="AD292" i="6"/>
  <c r="AE292" i="6"/>
  <c r="AF292" i="6"/>
  <c r="AG292" i="6"/>
  <c r="AH292" i="6"/>
  <c r="AI292" i="6"/>
  <c r="AJ292" i="6"/>
  <c r="AK292" i="6"/>
  <c r="Z293" i="6"/>
  <c r="AA293" i="6"/>
  <c r="AB293" i="6"/>
  <c r="AC293" i="6"/>
  <c r="AD293" i="6"/>
  <c r="AE293" i="6"/>
  <c r="AF293" i="6"/>
  <c r="AG293" i="6"/>
  <c r="AH293" i="6"/>
  <c r="AI293" i="6"/>
  <c r="AJ293" i="6"/>
  <c r="AK293" i="6"/>
  <c r="Z294" i="6"/>
  <c r="AA294" i="6"/>
  <c r="AB294" i="6"/>
  <c r="AC294" i="6"/>
  <c r="AD294" i="6"/>
  <c r="AE294" i="6"/>
  <c r="AF294" i="6"/>
  <c r="AG294" i="6"/>
  <c r="AH294" i="6"/>
  <c r="AI294" i="6"/>
  <c r="AJ294" i="6"/>
  <c r="AK294" i="6"/>
  <c r="Z295" i="6"/>
  <c r="AA295" i="6"/>
  <c r="AB295" i="6"/>
  <c r="AC295" i="6"/>
  <c r="AD295" i="6"/>
  <c r="AE295" i="6"/>
  <c r="AF295" i="6"/>
  <c r="AG295" i="6"/>
  <c r="AH295" i="6"/>
  <c r="AI295" i="6"/>
  <c r="AJ295" i="6"/>
  <c r="AK295" i="6"/>
  <c r="Z296" i="6"/>
  <c r="AA296" i="6"/>
  <c r="AB296" i="6"/>
  <c r="AC296" i="6"/>
  <c r="AD296" i="6"/>
  <c r="AE296" i="6"/>
  <c r="AF296" i="6"/>
  <c r="AG296" i="6"/>
  <c r="AH296" i="6"/>
  <c r="AI296" i="6"/>
  <c r="AJ296" i="6"/>
  <c r="AK296" i="6"/>
  <c r="Z297" i="6"/>
  <c r="AA297" i="6"/>
  <c r="AB297" i="6"/>
  <c r="AC297" i="6"/>
  <c r="AD297" i="6"/>
  <c r="AE297" i="6"/>
  <c r="AF297" i="6"/>
  <c r="AG297" i="6"/>
  <c r="AH297" i="6"/>
  <c r="AI297" i="6"/>
  <c r="AJ297" i="6"/>
  <c r="AK297" i="6"/>
  <c r="Z298" i="6"/>
  <c r="AA298" i="6"/>
  <c r="AB298" i="6"/>
  <c r="AC298" i="6"/>
  <c r="AD298" i="6"/>
  <c r="AE298" i="6"/>
  <c r="AF298" i="6"/>
  <c r="AG298" i="6"/>
  <c r="AH298" i="6"/>
  <c r="AI298" i="6"/>
  <c r="AJ298" i="6"/>
  <c r="AK298" i="6"/>
  <c r="Z299" i="6"/>
  <c r="AA299" i="6"/>
  <c r="AB299" i="6"/>
  <c r="AC299" i="6"/>
  <c r="AD299" i="6"/>
  <c r="AE299" i="6"/>
  <c r="AF299" i="6"/>
  <c r="AG299" i="6"/>
  <c r="AH299" i="6"/>
  <c r="AI299" i="6"/>
  <c r="AJ299" i="6"/>
  <c r="AK299" i="6"/>
  <c r="Z300" i="6"/>
  <c r="AA300" i="6"/>
  <c r="AB300" i="6"/>
  <c r="AC300" i="6"/>
  <c r="AD300" i="6"/>
  <c r="AE300" i="6"/>
  <c r="AF300" i="6"/>
  <c r="AG300" i="6"/>
  <c r="AH300" i="6"/>
  <c r="AI300" i="6"/>
  <c r="AJ300" i="6"/>
  <c r="AK300" i="6"/>
  <c r="Z301" i="6"/>
  <c r="AA301" i="6"/>
  <c r="AB301" i="6"/>
  <c r="AC301" i="6"/>
  <c r="AD301" i="6"/>
  <c r="AE301" i="6"/>
  <c r="AF301" i="6"/>
  <c r="AG301" i="6"/>
  <c r="AH301" i="6"/>
  <c r="AI301" i="6"/>
  <c r="AJ301" i="6"/>
  <c r="AK301" i="6"/>
  <c r="Z302" i="6"/>
  <c r="AA302" i="6"/>
  <c r="AB302" i="6"/>
  <c r="AC302" i="6"/>
  <c r="AD302" i="6"/>
  <c r="AE302" i="6"/>
  <c r="AF302" i="6"/>
  <c r="AG302" i="6"/>
  <c r="AH302" i="6"/>
  <c r="AI302" i="6"/>
  <c r="AJ302" i="6"/>
  <c r="AK302" i="6"/>
  <c r="Z303" i="6"/>
  <c r="AA303" i="6"/>
  <c r="AB303" i="6"/>
  <c r="AC303" i="6"/>
  <c r="AD303" i="6"/>
  <c r="AE303" i="6"/>
  <c r="AF303" i="6"/>
  <c r="AG303" i="6"/>
  <c r="AH303" i="6"/>
  <c r="AI303" i="6"/>
  <c r="AJ303" i="6"/>
  <c r="AK303" i="6"/>
  <c r="Z304" i="6"/>
  <c r="AA304" i="6"/>
  <c r="AB304" i="6"/>
  <c r="AC304" i="6"/>
  <c r="AD304" i="6"/>
  <c r="AE304" i="6"/>
  <c r="AF304" i="6"/>
  <c r="AG304" i="6"/>
  <c r="AH304" i="6"/>
  <c r="AI304" i="6"/>
  <c r="AJ304" i="6"/>
  <c r="AK304" i="6"/>
  <c r="Z305" i="6"/>
  <c r="AA305" i="6"/>
  <c r="AB305" i="6"/>
  <c r="AC305" i="6"/>
  <c r="AD305" i="6"/>
  <c r="AE305" i="6"/>
  <c r="AF305" i="6"/>
  <c r="AG305" i="6"/>
  <c r="AH305" i="6"/>
  <c r="AI305" i="6"/>
  <c r="AJ305" i="6"/>
  <c r="AK305" i="6"/>
  <c r="Z306" i="6"/>
  <c r="AA306" i="6"/>
  <c r="AB306" i="6"/>
  <c r="AC306" i="6"/>
  <c r="AD306" i="6"/>
  <c r="AE306" i="6"/>
  <c r="AF306" i="6"/>
  <c r="AG306" i="6"/>
  <c r="AH306" i="6"/>
  <c r="AI306" i="6"/>
  <c r="AJ306" i="6"/>
  <c r="AK306" i="6"/>
  <c r="Z307" i="6"/>
  <c r="AA307" i="6"/>
  <c r="AB307" i="6"/>
  <c r="AC307" i="6"/>
  <c r="AD307" i="6"/>
  <c r="AE307" i="6"/>
  <c r="AF307" i="6"/>
  <c r="AG307" i="6"/>
  <c r="AH307" i="6"/>
  <c r="AI307" i="6"/>
  <c r="AJ307" i="6"/>
  <c r="AK307" i="6"/>
  <c r="Z308" i="6"/>
  <c r="AA308" i="6"/>
  <c r="AB308" i="6"/>
  <c r="AC308" i="6"/>
  <c r="AD308" i="6"/>
  <c r="AE308" i="6"/>
  <c r="AF308" i="6"/>
  <c r="AG308" i="6"/>
  <c r="AH308" i="6"/>
  <c r="AI308" i="6"/>
  <c r="AJ308" i="6"/>
  <c r="AK308" i="6"/>
  <c r="Z309" i="6"/>
  <c r="AA309" i="6"/>
  <c r="AB309" i="6"/>
  <c r="AC309" i="6"/>
  <c r="AD309" i="6"/>
  <c r="AE309" i="6"/>
  <c r="AF309" i="6"/>
  <c r="AG309" i="6"/>
  <c r="AH309" i="6"/>
  <c r="AI309" i="6"/>
  <c r="AJ309" i="6"/>
  <c r="AK309" i="6"/>
  <c r="Z310" i="6"/>
  <c r="AA310" i="6"/>
  <c r="AB310" i="6"/>
  <c r="AC310" i="6"/>
  <c r="AD310" i="6"/>
  <c r="AE310" i="6"/>
  <c r="AF310" i="6"/>
  <c r="AG310" i="6"/>
  <c r="AH310" i="6"/>
  <c r="AI310" i="6"/>
  <c r="AJ310" i="6"/>
  <c r="AK310" i="6"/>
  <c r="Z311" i="6"/>
  <c r="AA311" i="6"/>
  <c r="AB311" i="6"/>
  <c r="AC311" i="6"/>
  <c r="AD311" i="6"/>
  <c r="AE311" i="6"/>
  <c r="AF311" i="6"/>
  <c r="AG311" i="6"/>
  <c r="AH311" i="6"/>
  <c r="AI311" i="6"/>
  <c r="AJ311" i="6"/>
  <c r="AK311" i="6"/>
  <c r="Z312" i="6"/>
  <c r="AA312" i="6"/>
  <c r="AB312" i="6"/>
  <c r="AC312" i="6"/>
  <c r="AD312" i="6"/>
  <c r="AE312" i="6"/>
  <c r="AF312" i="6"/>
  <c r="AG312" i="6"/>
  <c r="AH312" i="6"/>
  <c r="AI312" i="6"/>
  <c r="AJ312" i="6"/>
  <c r="AK312" i="6"/>
  <c r="Z313" i="6"/>
  <c r="AA313" i="6"/>
  <c r="AB313" i="6"/>
  <c r="AC313" i="6"/>
  <c r="AD313" i="6"/>
  <c r="AE313" i="6"/>
  <c r="AF313" i="6"/>
  <c r="AG313" i="6"/>
  <c r="AH313" i="6"/>
  <c r="AI313" i="6"/>
  <c r="AJ313" i="6"/>
  <c r="AK313" i="6"/>
  <c r="Z314" i="6"/>
  <c r="AA314" i="6"/>
  <c r="AB314" i="6"/>
  <c r="AC314" i="6"/>
  <c r="AD314" i="6"/>
  <c r="AE314" i="6"/>
  <c r="AF314" i="6"/>
  <c r="AG314" i="6"/>
  <c r="AH314" i="6"/>
  <c r="AI314" i="6"/>
  <c r="AJ314" i="6"/>
  <c r="AK314" i="6"/>
  <c r="Z315" i="6"/>
  <c r="AA315" i="6"/>
  <c r="AB315" i="6"/>
  <c r="AC315" i="6"/>
  <c r="AD315" i="6"/>
  <c r="AE315" i="6"/>
  <c r="AF315" i="6"/>
  <c r="AG315" i="6"/>
  <c r="AH315" i="6"/>
  <c r="AI315" i="6"/>
  <c r="AJ315" i="6"/>
  <c r="AK315" i="6"/>
  <c r="Z316" i="6"/>
  <c r="AA316" i="6"/>
  <c r="AB316" i="6"/>
  <c r="AC316" i="6"/>
  <c r="AD316" i="6"/>
  <c r="AE316" i="6"/>
  <c r="AF316" i="6"/>
  <c r="AG316" i="6"/>
  <c r="AH316" i="6"/>
  <c r="AI316" i="6"/>
  <c r="AJ316" i="6"/>
  <c r="AK316" i="6"/>
  <c r="Z317" i="6"/>
  <c r="AA317" i="6"/>
  <c r="AB317" i="6"/>
  <c r="AC317" i="6"/>
  <c r="AD317" i="6"/>
  <c r="AE317" i="6"/>
  <c r="AF317" i="6"/>
  <c r="AG317" i="6"/>
  <c r="AH317" i="6"/>
  <c r="AI317" i="6"/>
  <c r="AJ317" i="6"/>
  <c r="AK317" i="6"/>
  <c r="Z318" i="6"/>
  <c r="AA318" i="6"/>
  <c r="AB318" i="6"/>
  <c r="AC318" i="6"/>
  <c r="AD318" i="6"/>
  <c r="AE318" i="6"/>
  <c r="AF318" i="6"/>
  <c r="AG318" i="6"/>
  <c r="AH318" i="6"/>
  <c r="AI318" i="6"/>
  <c r="AJ318" i="6"/>
  <c r="AK318" i="6"/>
  <c r="Z319" i="6"/>
  <c r="AA319" i="6"/>
  <c r="AB319" i="6"/>
  <c r="AC319" i="6"/>
  <c r="AD319" i="6"/>
  <c r="AE319" i="6"/>
  <c r="AF319" i="6"/>
  <c r="AG319" i="6"/>
  <c r="AH319" i="6"/>
  <c r="AI319" i="6"/>
  <c r="AJ319" i="6"/>
  <c r="AK319" i="6"/>
  <c r="Z320" i="6"/>
  <c r="AA320" i="6"/>
  <c r="AB320" i="6"/>
  <c r="AC320" i="6"/>
  <c r="AD320" i="6"/>
  <c r="AE320" i="6"/>
  <c r="AF320" i="6"/>
  <c r="AG320" i="6"/>
  <c r="AH320" i="6"/>
  <c r="AI320" i="6"/>
  <c r="AJ320" i="6"/>
  <c r="AK320" i="6"/>
  <c r="Z321" i="6"/>
  <c r="AA321" i="6"/>
  <c r="AB321" i="6"/>
  <c r="AC321" i="6"/>
  <c r="AD321" i="6"/>
  <c r="AE321" i="6"/>
  <c r="AF321" i="6"/>
  <c r="AG321" i="6"/>
  <c r="AH321" i="6"/>
  <c r="AI321" i="6"/>
  <c r="AJ321" i="6"/>
  <c r="AK321" i="6"/>
  <c r="Z322" i="6"/>
  <c r="AA322" i="6"/>
  <c r="AB322" i="6"/>
  <c r="AC322" i="6"/>
  <c r="AD322" i="6"/>
  <c r="AE322" i="6"/>
  <c r="AF322" i="6"/>
  <c r="AG322" i="6"/>
  <c r="AH322" i="6"/>
  <c r="AI322" i="6"/>
  <c r="AJ322" i="6"/>
  <c r="AK322" i="6"/>
  <c r="Z323" i="6"/>
  <c r="AA323" i="6"/>
  <c r="AB323" i="6"/>
  <c r="AC323" i="6"/>
  <c r="AD323" i="6"/>
  <c r="AE323" i="6"/>
  <c r="AF323" i="6"/>
  <c r="AG323" i="6"/>
  <c r="AH323" i="6"/>
  <c r="AI323" i="6"/>
  <c r="AJ323" i="6"/>
  <c r="AK323" i="6"/>
  <c r="Z324" i="6"/>
  <c r="AA324" i="6"/>
  <c r="AB324" i="6"/>
  <c r="AC324" i="6"/>
  <c r="AD324" i="6"/>
  <c r="AE324" i="6"/>
  <c r="AF324" i="6"/>
  <c r="AG324" i="6"/>
  <c r="AH324" i="6"/>
  <c r="AI324" i="6"/>
  <c r="AJ324" i="6"/>
  <c r="AK324" i="6"/>
  <c r="Z325" i="6"/>
  <c r="AA325" i="6"/>
  <c r="AB325" i="6"/>
  <c r="AC325" i="6"/>
  <c r="AD325" i="6"/>
  <c r="AE325" i="6"/>
  <c r="AF325" i="6"/>
  <c r="AG325" i="6"/>
  <c r="AH325" i="6"/>
  <c r="AI325" i="6"/>
  <c r="AJ325" i="6"/>
  <c r="AK325" i="6"/>
  <c r="Z326" i="6"/>
  <c r="AA326" i="6"/>
  <c r="AB326" i="6"/>
  <c r="AC326" i="6"/>
  <c r="AD326" i="6"/>
  <c r="AE326" i="6"/>
  <c r="AF326" i="6"/>
  <c r="AG326" i="6"/>
  <c r="AH326" i="6"/>
  <c r="AI326" i="6"/>
  <c r="AJ326" i="6"/>
  <c r="AK326" i="6"/>
  <c r="Z327" i="6"/>
  <c r="AA327" i="6"/>
  <c r="AB327" i="6"/>
  <c r="AC327" i="6"/>
  <c r="AD327" i="6"/>
  <c r="AE327" i="6"/>
  <c r="AF327" i="6"/>
  <c r="AG327" i="6"/>
  <c r="AH327" i="6"/>
  <c r="AI327" i="6"/>
  <c r="AJ327" i="6"/>
  <c r="AK327" i="6"/>
  <c r="Z328" i="6"/>
  <c r="AA328" i="6"/>
  <c r="AB328" i="6"/>
  <c r="AC328" i="6"/>
  <c r="AD328" i="6"/>
  <c r="AE328" i="6"/>
  <c r="AF328" i="6"/>
  <c r="AG328" i="6"/>
  <c r="AH328" i="6"/>
  <c r="AI328" i="6"/>
  <c r="AJ328" i="6"/>
  <c r="AK328" i="6"/>
  <c r="Z329" i="6"/>
  <c r="AA329" i="6"/>
  <c r="AB329" i="6"/>
  <c r="AC329" i="6"/>
  <c r="AD329" i="6"/>
  <c r="AE329" i="6"/>
  <c r="AF329" i="6"/>
  <c r="AG329" i="6"/>
  <c r="AH329" i="6"/>
  <c r="AI329" i="6"/>
  <c r="AJ329" i="6"/>
  <c r="AK329" i="6"/>
  <c r="Z330" i="6"/>
  <c r="AA330" i="6"/>
  <c r="AB330" i="6"/>
  <c r="AC330" i="6"/>
  <c r="AD330" i="6"/>
  <c r="AE330" i="6"/>
  <c r="AF330" i="6"/>
  <c r="AG330" i="6"/>
  <c r="AH330" i="6"/>
  <c r="AI330" i="6"/>
  <c r="AJ330" i="6"/>
  <c r="AK330" i="6"/>
  <c r="Z331" i="6"/>
  <c r="AA331" i="6"/>
  <c r="AB331" i="6"/>
  <c r="AC331" i="6"/>
  <c r="AD331" i="6"/>
  <c r="AE331" i="6"/>
  <c r="AF331" i="6"/>
  <c r="AG331" i="6"/>
  <c r="AH331" i="6"/>
  <c r="AI331" i="6"/>
  <c r="AJ331" i="6"/>
  <c r="AK331" i="6"/>
  <c r="Z332" i="6"/>
  <c r="AA332" i="6"/>
  <c r="AB332" i="6"/>
  <c r="AC332" i="6"/>
  <c r="AD332" i="6"/>
  <c r="AE332" i="6"/>
  <c r="AF332" i="6"/>
  <c r="AG332" i="6"/>
  <c r="AH332" i="6"/>
  <c r="AI332" i="6"/>
  <c r="AJ332" i="6"/>
  <c r="AK332" i="6"/>
  <c r="Z333" i="6"/>
  <c r="AA333" i="6"/>
  <c r="AB333" i="6"/>
  <c r="AC333" i="6"/>
  <c r="AD333" i="6"/>
  <c r="AE333" i="6"/>
  <c r="AF333" i="6"/>
  <c r="AG333" i="6"/>
  <c r="AH333" i="6"/>
  <c r="AI333" i="6"/>
  <c r="AJ333" i="6"/>
  <c r="AK333" i="6"/>
  <c r="Z334" i="6"/>
  <c r="AA334" i="6"/>
  <c r="AB334" i="6"/>
  <c r="AC334" i="6"/>
  <c r="AD334" i="6"/>
  <c r="AE334" i="6"/>
  <c r="AF334" i="6"/>
  <c r="AG334" i="6"/>
  <c r="AH334" i="6"/>
  <c r="AI334" i="6"/>
  <c r="AJ334" i="6"/>
  <c r="AK334" i="6"/>
  <c r="Z335" i="6"/>
  <c r="AA335" i="6"/>
  <c r="AB335" i="6"/>
  <c r="AC335" i="6"/>
  <c r="AD335" i="6"/>
  <c r="AE335" i="6"/>
  <c r="AF335" i="6"/>
  <c r="AG335" i="6"/>
  <c r="AH335" i="6"/>
  <c r="AI335" i="6"/>
  <c r="AJ335" i="6"/>
  <c r="AK335" i="6"/>
  <c r="Z336" i="6"/>
  <c r="AA336" i="6"/>
  <c r="AB336" i="6"/>
  <c r="AC336" i="6"/>
  <c r="AD336" i="6"/>
  <c r="AE336" i="6"/>
  <c r="AF336" i="6"/>
  <c r="AG336" i="6"/>
  <c r="AH336" i="6"/>
  <c r="AI336" i="6"/>
  <c r="AJ336" i="6"/>
  <c r="AK336" i="6"/>
  <c r="Z337" i="6"/>
  <c r="AA337" i="6"/>
  <c r="AB337" i="6"/>
  <c r="AC337" i="6"/>
  <c r="AD337" i="6"/>
  <c r="AE337" i="6"/>
  <c r="AF337" i="6"/>
  <c r="AG337" i="6"/>
  <c r="AH337" i="6"/>
  <c r="AI337" i="6"/>
  <c r="AJ337" i="6"/>
  <c r="AK337" i="6"/>
  <c r="Z338" i="6"/>
  <c r="AA338" i="6"/>
  <c r="AB338" i="6"/>
  <c r="AC338" i="6"/>
  <c r="AD338" i="6"/>
  <c r="AE338" i="6"/>
  <c r="AF338" i="6"/>
  <c r="AG338" i="6"/>
  <c r="AH338" i="6"/>
  <c r="AI338" i="6"/>
  <c r="AJ338" i="6"/>
  <c r="AK338" i="6"/>
  <c r="Z339" i="6"/>
  <c r="AA339" i="6"/>
  <c r="AB339" i="6"/>
  <c r="AC339" i="6"/>
  <c r="AD339" i="6"/>
  <c r="AE339" i="6"/>
  <c r="AF339" i="6"/>
  <c r="AG339" i="6"/>
  <c r="AH339" i="6"/>
  <c r="AI339" i="6"/>
  <c r="AJ339" i="6"/>
  <c r="AK339" i="6"/>
  <c r="Z340" i="6"/>
  <c r="AA340" i="6"/>
  <c r="AB340" i="6"/>
  <c r="AC340" i="6"/>
  <c r="AD340" i="6"/>
  <c r="AE340" i="6"/>
  <c r="AF340" i="6"/>
  <c r="AG340" i="6"/>
  <c r="AH340" i="6"/>
  <c r="AI340" i="6"/>
  <c r="AJ340" i="6"/>
  <c r="AK340" i="6"/>
  <c r="Z341" i="6"/>
  <c r="AA341" i="6"/>
  <c r="AB341" i="6"/>
  <c r="AC341" i="6"/>
  <c r="AD341" i="6"/>
  <c r="AE341" i="6"/>
  <c r="AF341" i="6"/>
  <c r="AG341" i="6"/>
  <c r="AH341" i="6"/>
  <c r="AI341" i="6"/>
  <c r="AJ341" i="6"/>
  <c r="AK341" i="6"/>
  <c r="Z342" i="6"/>
  <c r="AA342" i="6"/>
  <c r="AB342" i="6"/>
  <c r="AC342" i="6"/>
  <c r="AD342" i="6"/>
  <c r="AE342" i="6"/>
  <c r="AF342" i="6"/>
  <c r="AG342" i="6"/>
  <c r="AH342" i="6"/>
  <c r="AI342" i="6"/>
  <c r="AJ342" i="6"/>
  <c r="AK342" i="6"/>
  <c r="Z343" i="6"/>
  <c r="AA343" i="6"/>
  <c r="AB343" i="6"/>
  <c r="AC343" i="6"/>
  <c r="AD343" i="6"/>
  <c r="AE343" i="6"/>
  <c r="AF343" i="6"/>
  <c r="AG343" i="6"/>
  <c r="AH343" i="6"/>
  <c r="AI343" i="6"/>
  <c r="AJ343" i="6"/>
  <c r="AK343" i="6"/>
  <c r="Z344" i="6"/>
  <c r="AA344" i="6"/>
  <c r="AB344" i="6"/>
  <c r="AC344" i="6"/>
  <c r="AD344" i="6"/>
  <c r="AE344" i="6"/>
  <c r="AF344" i="6"/>
  <c r="AG344" i="6"/>
  <c r="AH344" i="6"/>
  <c r="AI344" i="6"/>
  <c r="AJ344" i="6"/>
  <c r="AK344" i="6"/>
  <c r="Z345" i="6"/>
  <c r="AA345" i="6"/>
  <c r="AB345" i="6"/>
  <c r="AC345" i="6"/>
  <c r="AD345" i="6"/>
  <c r="AE345" i="6"/>
  <c r="AF345" i="6"/>
  <c r="AG345" i="6"/>
  <c r="AH345" i="6"/>
  <c r="AI345" i="6"/>
  <c r="AJ345" i="6"/>
  <c r="AK345" i="6"/>
  <c r="Z346" i="6"/>
  <c r="AA346" i="6"/>
  <c r="AB346" i="6"/>
  <c r="AC346" i="6"/>
  <c r="AD346" i="6"/>
  <c r="AE346" i="6"/>
  <c r="AF346" i="6"/>
  <c r="AG346" i="6"/>
  <c r="AH346" i="6"/>
  <c r="AI346" i="6"/>
  <c r="AJ346" i="6"/>
  <c r="AK346" i="6"/>
  <c r="Z347" i="6"/>
  <c r="AA347" i="6"/>
  <c r="AB347" i="6"/>
  <c r="AC347" i="6"/>
  <c r="AD347" i="6"/>
  <c r="AE347" i="6"/>
  <c r="AF347" i="6"/>
  <c r="AG347" i="6"/>
  <c r="AH347" i="6"/>
  <c r="AI347" i="6"/>
  <c r="AJ347" i="6"/>
  <c r="AK347" i="6"/>
  <c r="Z348" i="6"/>
  <c r="AA348" i="6"/>
  <c r="AB348" i="6"/>
  <c r="AC348" i="6"/>
  <c r="AD348" i="6"/>
  <c r="AE348" i="6"/>
  <c r="AF348" i="6"/>
  <c r="AG348" i="6"/>
  <c r="AH348" i="6"/>
  <c r="AI348" i="6"/>
  <c r="AJ348" i="6"/>
  <c r="AK348" i="6"/>
  <c r="Z349" i="6"/>
  <c r="AA349" i="6"/>
  <c r="AB349" i="6"/>
  <c r="AC349" i="6"/>
  <c r="AD349" i="6"/>
  <c r="AE349" i="6"/>
  <c r="AF349" i="6"/>
  <c r="AG349" i="6"/>
  <c r="AH349" i="6"/>
  <c r="AI349" i="6"/>
  <c r="AJ349" i="6"/>
  <c r="AK349" i="6"/>
  <c r="Z350" i="6"/>
  <c r="AA350" i="6"/>
  <c r="AB350" i="6"/>
  <c r="AC350" i="6"/>
  <c r="AD350" i="6"/>
  <c r="AE350" i="6"/>
  <c r="AF350" i="6"/>
  <c r="AG350" i="6"/>
  <c r="AH350" i="6"/>
  <c r="AI350" i="6"/>
  <c r="AJ350" i="6"/>
  <c r="AK350" i="6"/>
  <c r="Z351" i="6"/>
  <c r="AA351" i="6"/>
  <c r="AB351" i="6"/>
  <c r="AC351" i="6"/>
  <c r="AD351" i="6"/>
  <c r="AE351" i="6"/>
  <c r="AF351" i="6"/>
  <c r="AG351" i="6"/>
  <c r="AH351" i="6"/>
  <c r="AI351" i="6"/>
  <c r="AJ351" i="6"/>
  <c r="AK351" i="6"/>
  <c r="Z352" i="6"/>
  <c r="AA352" i="6"/>
  <c r="AB352" i="6"/>
  <c r="AC352" i="6"/>
  <c r="AD352" i="6"/>
  <c r="AE352" i="6"/>
  <c r="AF352" i="6"/>
  <c r="AG352" i="6"/>
  <c r="AH352" i="6"/>
  <c r="AI352" i="6"/>
  <c r="AJ352" i="6"/>
  <c r="AK352" i="6"/>
  <c r="Z353" i="6"/>
  <c r="AA353" i="6"/>
  <c r="AB353" i="6"/>
  <c r="AC353" i="6"/>
  <c r="AD353" i="6"/>
  <c r="AE353" i="6"/>
  <c r="AF353" i="6"/>
  <c r="AG353" i="6"/>
  <c r="AH353" i="6"/>
  <c r="AI353" i="6"/>
  <c r="AJ353" i="6"/>
  <c r="AK353" i="6"/>
  <c r="Z354" i="6"/>
  <c r="AA354" i="6"/>
  <c r="AB354" i="6"/>
  <c r="AC354" i="6"/>
  <c r="AD354" i="6"/>
  <c r="AE354" i="6"/>
  <c r="AF354" i="6"/>
  <c r="AG354" i="6"/>
  <c r="AH354" i="6"/>
  <c r="AI354" i="6"/>
  <c r="AJ354" i="6"/>
  <c r="AK354" i="6"/>
  <c r="Z355" i="6"/>
  <c r="AA355" i="6"/>
  <c r="AB355" i="6"/>
  <c r="AC355" i="6"/>
  <c r="AD355" i="6"/>
  <c r="AE355" i="6"/>
  <c r="AF355" i="6"/>
  <c r="AG355" i="6"/>
  <c r="AH355" i="6"/>
  <c r="AI355" i="6"/>
  <c r="AJ355" i="6"/>
  <c r="AK355" i="6"/>
  <c r="Z356" i="6"/>
  <c r="AA356" i="6"/>
  <c r="AB356" i="6"/>
  <c r="AC356" i="6"/>
  <c r="AD356" i="6"/>
  <c r="AE356" i="6"/>
  <c r="AF356" i="6"/>
  <c r="AG356" i="6"/>
  <c r="AH356" i="6"/>
  <c r="AI356" i="6"/>
  <c r="AJ356" i="6"/>
  <c r="AK356" i="6"/>
  <c r="Z357" i="6"/>
  <c r="AA357" i="6"/>
  <c r="AB357" i="6"/>
  <c r="AC357" i="6"/>
  <c r="AD357" i="6"/>
  <c r="AE357" i="6"/>
  <c r="AF357" i="6"/>
  <c r="AG357" i="6"/>
  <c r="AH357" i="6"/>
  <c r="AI357" i="6"/>
  <c r="AJ357" i="6"/>
  <c r="AK357" i="6"/>
  <c r="Z358" i="6"/>
  <c r="AA358" i="6"/>
  <c r="AB358" i="6"/>
  <c r="AC358" i="6"/>
  <c r="AD358" i="6"/>
  <c r="AE358" i="6"/>
  <c r="AF358" i="6"/>
  <c r="AG358" i="6"/>
  <c r="AH358" i="6"/>
  <c r="AI358" i="6"/>
  <c r="AJ358" i="6"/>
  <c r="AK358" i="6"/>
  <c r="Z359" i="6"/>
  <c r="AA359" i="6"/>
  <c r="AB359" i="6"/>
  <c r="AC359" i="6"/>
  <c r="AD359" i="6"/>
  <c r="AE359" i="6"/>
  <c r="AF359" i="6"/>
  <c r="AG359" i="6"/>
  <c r="AH359" i="6"/>
  <c r="AI359" i="6"/>
  <c r="AJ359" i="6"/>
  <c r="AK359" i="6"/>
  <c r="Z360" i="6"/>
  <c r="AA360" i="6"/>
  <c r="AB360" i="6"/>
  <c r="AC360" i="6"/>
  <c r="AD360" i="6"/>
  <c r="AE360" i="6"/>
  <c r="AF360" i="6"/>
  <c r="AG360" i="6"/>
  <c r="AH360" i="6"/>
  <c r="AI360" i="6"/>
  <c r="AJ360" i="6"/>
  <c r="AK360" i="6"/>
  <c r="Z361" i="6"/>
  <c r="AA361" i="6"/>
  <c r="AB361" i="6"/>
  <c r="AC361" i="6"/>
  <c r="AD361" i="6"/>
  <c r="AE361" i="6"/>
  <c r="AF361" i="6"/>
  <c r="AG361" i="6"/>
  <c r="AH361" i="6"/>
  <c r="AI361" i="6"/>
  <c r="AJ361" i="6"/>
  <c r="AK361" i="6"/>
  <c r="Z362" i="6"/>
  <c r="AA362" i="6"/>
  <c r="AB362" i="6"/>
  <c r="AC362" i="6"/>
  <c r="AD362" i="6"/>
  <c r="AE362" i="6"/>
  <c r="AF362" i="6"/>
  <c r="AG362" i="6"/>
  <c r="AH362" i="6"/>
  <c r="AI362" i="6"/>
  <c r="AJ362" i="6"/>
  <c r="AK362" i="6"/>
  <c r="Z363" i="6"/>
  <c r="AA363" i="6"/>
  <c r="AB363" i="6"/>
  <c r="AC363" i="6"/>
  <c r="AD363" i="6"/>
  <c r="AE363" i="6"/>
  <c r="AF363" i="6"/>
  <c r="AG363" i="6"/>
  <c r="AH363" i="6"/>
  <c r="AI363" i="6"/>
  <c r="AJ363" i="6"/>
  <c r="AK363" i="6"/>
  <c r="Z364" i="6"/>
  <c r="AA364" i="6"/>
  <c r="AB364" i="6"/>
  <c r="AC364" i="6"/>
  <c r="AD364" i="6"/>
  <c r="AE364" i="6"/>
  <c r="AF364" i="6"/>
  <c r="AG364" i="6"/>
  <c r="AH364" i="6"/>
  <c r="AI364" i="6"/>
  <c r="AJ364" i="6"/>
  <c r="AK364" i="6"/>
  <c r="Z365" i="6"/>
  <c r="AA365" i="6"/>
  <c r="AB365" i="6"/>
  <c r="AC365" i="6"/>
  <c r="AD365" i="6"/>
  <c r="AE365" i="6"/>
  <c r="AF365" i="6"/>
  <c r="AG365" i="6"/>
  <c r="AH365" i="6"/>
  <c r="AI365" i="6"/>
  <c r="AJ365" i="6"/>
  <c r="AK365" i="6"/>
  <c r="Z366" i="6"/>
  <c r="AA366" i="6"/>
  <c r="AB366" i="6"/>
  <c r="AC366" i="6"/>
  <c r="AD366" i="6"/>
  <c r="AE366" i="6"/>
  <c r="AF366" i="6"/>
  <c r="AG366" i="6"/>
  <c r="AH366" i="6"/>
  <c r="AI366" i="6"/>
  <c r="AJ366" i="6"/>
  <c r="AK366" i="6"/>
  <c r="Z367" i="6"/>
  <c r="AA367" i="6"/>
  <c r="AB367" i="6"/>
  <c r="AC367" i="6"/>
  <c r="AD367" i="6"/>
  <c r="AE367" i="6"/>
  <c r="AF367" i="6"/>
  <c r="AG367" i="6"/>
  <c r="AH367" i="6"/>
  <c r="AI367" i="6"/>
  <c r="AJ367" i="6"/>
  <c r="AK367" i="6"/>
  <c r="Z368" i="6"/>
  <c r="AA368" i="6"/>
  <c r="AB368" i="6"/>
  <c r="AC368" i="6"/>
  <c r="AD368" i="6"/>
  <c r="AE368" i="6"/>
  <c r="AF368" i="6"/>
  <c r="AG368" i="6"/>
  <c r="AH368" i="6"/>
  <c r="AI368" i="6"/>
  <c r="AJ368" i="6"/>
  <c r="AK368" i="6"/>
  <c r="Z369" i="6"/>
  <c r="AA369" i="6"/>
  <c r="AB369" i="6"/>
  <c r="AC369" i="6"/>
  <c r="AD369" i="6"/>
  <c r="AE369" i="6"/>
  <c r="AF369" i="6"/>
  <c r="AG369" i="6"/>
  <c r="AH369" i="6"/>
  <c r="AI369" i="6"/>
  <c r="AJ369" i="6"/>
  <c r="AK369" i="6"/>
  <c r="Z370" i="6"/>
  <c r="AA370" i="6"/>
  <c r="AB370" i="6"/>
  <c r="AC370" i="6"/>
  <c r="AD370" i="6"/>
  <c r="AE370" i="6"/>
  <c r="AF370" i="6"/>
  <c r="AG370" i="6"/>
  <c r="AH370" i="6"/>
  <c r="AI370" i="6"/>
  <c r="AJ370" i="6"/>
  <c r="AK370" i="6"/>
  <c r="Z371" i="6"/>
  <c r="AA371" i="6"/>
  <c r="AB371" i="6"/>
  <c r="AC371" i="6"/>
  <c r="AD371" i="6"/>
  <c r="AE371" i="6"/>
  <c r="AF371" i="6"/>
  <c r="AG371" i="6"/>
  <c r="AH371" i="6"/>
  <c r="AI371" i="6"/>
  <c r="AJ371" i="6"/>
  <c r="AK371" i="6"/>
  <c r="Z372" i="6"/>
  <c r="AA372" i="6"/>
  <c r="AB372" i="6"/>
  <c r="AC372" i="6"/>
  <c r="AD372" i="6"/>
  <c r="AE372" i="6"/>
  <c r="AF372" i="6"/>
  <c r="AG372" i="6"/>
  <c r="AH372" i="6"/>
  <c r="AI372" i="6"/>
  <c r="AJ372" i="6"/>
  <c r="AK372" i="6"/>
  <c r="Z373" i="6"/>
  <c r="AA373" i="6"/>
  <c r="AB373" i="6"/>
  <c r="AC373" i="6"/>
  <c r="AD373" i="6"/>
  <c r="AE373" i="6"/>
  <c r="AF373" i="6"/>
  <c r="AG373" i="6"/>
  <c r="AH373" i="6"/>
  <c r="AI373" i="6"/>
  <c r="AJ373" i="6"/>
  <c r="AK373" i="6"/>
  <c r="Z374" i="6"/>
  <c r="AA374" i="6"/>
  <c r="AB374" i="6"/>
  <c r="AC374" i="6"/>
  <c r="AD374" i="6"/>
  <c r="AE374" i="6"/>
  <c r="AF374" i="6"/>
  <c r="AG374" i="6"/>
  <c r="AH374" i="6"/>
  <c r="AI374" i="6"/>
  <c r="AJ374" i="6"/>
  <c r="AK374" i="6"/>
  <c r="Z375" i="6"/>
  <c r="AA375" i="6"/>
  <c r="AB375" i="6"/>
  <c r="AC375" i="6"/>
  <c r="AD375" i="6"/>
  <c r="AE375" i="6"/>
  <c r="AF375" i="6"/>
  <c r="AG375" i="6"/>
  <c r="AH375" i="6"/>
  <c r="AI375" i="6"/>
  <c r="AJ375" i="6"/>
  <c r="AK375" i="6"/>
  <c r="Z376" i="6"/>
  <c r="AA376" i="6"/>
  <c r="AB376" i="6"/>
  <c r="AC376" i="6"/>
  <c r="AD376" i="6"/>
  <c r="AE376" i="6"/>
  <c r="AF376" i="6"/>
  <c r="AG376" i="6"/>
  <c r="AH376" i="6"/>
  <c r="AI376" i="6"/>
  <c r="AJ376" i="6"/>
  <c r="AK376" i="6"/>
  <c r="Z377" i="6"/>
  <c r="AA377" i="6"/>
  <c r="AB377" i="6"/>
  <c r="AC377" i="6"/>
  <c r="AD377" i="6"/>
  <c r="AE377" i="6"/>
  <c r="AF377" i="6"/>
  <c r="AG377" i="6"/>
  <c r="AH377" i="6"/>
  <c r="AI377" i="6"/>
  <c r="AJ377" i="6"/>
  <c r="AK377" i="6"/>
  <c r="Z378" i="6"/>
  <c r="AA378" i="6"/>
  <c r="AB378" i="6"/>
  <c r="AC378" i="6"/>
  <c r="AD378" i="6"/>
  <c r="AE378" i="6"/>
  <c r="AF378" i="6"/>
  <c r="AG378" i="6"/>
  <c r="AH378" i="6"/>
  <c r="AI378" i="6"/>
  <c r="AJ378" i="6"/>
  <c r="AK378" i="6"/>
  <c r="Z379" i="6"/>
  <c r="AA379" i="6"/>
  <c r="AB379" i="6"/>
  <c r="AC379" i="6"/>
  <c r="AD379" i="6"/>
  <c r="AE379" i="6"/>
  <c r="AF379" i="6"/>
  <c r="AG379" i="6"/>
  <c r="AH379" i="6"/>
  <c r="AI379" i="6"/>
  <c r="AJ379" i="6"/>
  <c r="AK379" i="6"/>
  <c r="Z380" i="6"/>
  <c r="AA380" i="6"/>
  <c r="AB380" i="6"/>
  <c r="AC380" i="6"/>
  <c r="AD380" i="6"/>
  <c r="AE380" i="6"/>
  <c r="AF380" i="6"/>
  <c r="AG380" i="6"/>
  <c r="AH380" i="6"/>
  <c r="AI380" i="6"/>
  <c r="AJ380" i="6"/>
  <c r="AK380" i="6"/>
  <c r="Z381" i="6"/>
  <c r="AA381" i="6"/>
  <c r="AB381" i="6"/>
  <c r="AC381" i="6"/>
  <c r="AD381" i="6"/>
  <c r="AE381" i="6"/>
  <c r="AF381" i="6"/>
  <c r="AG381" i="6"/>
  <c r="AH381" i="6"/>
  <c r="AI381" i="6"/>
  <c r="AJ381" i="6"/>
  <c r="AK381" i="6"/>
  <c r="Z382" i="6"/>
  <c r="AA382" i="6"/>
  <c r="AB382" i="6"/>
  <c r="AC382" i="6"/>
  <c r="AD382" i="6"/>
  <c r="AE382" i="6"/>
  <c r="AF382" i="6"/>
  <c r="AG382" i="6"/>
  <c r="AH382" i="6"/>
  <c r="AI382" i="6"/>
  <c r="AJ382" i="6"/>
  <c r="AK382" i="6"/>
  <c r="Z383" i="6"/>
  <c r="AA383" i="6"/>
  <c r="AB383" i="6"/>
  <c r="AC383" i="6"/>
  <c r="AD383" i="6"/>
  <c r="AE383" i="6"/>
  <c r="AF383" i="6"/>
  <c r="AG383" i="6"/>
  <c r="AH383" i="6"/>
  <c r="AI383" i="6"/>
  <c r="AJ383" i="6"/>
  <c r="AK383" i="6"/>
  <c r="Z384" i="6"/>
  <c r="AA384" i="6"/>
  <c r="AB384" i="6"/>
  <c r="AC384" i="6"/>
  <c r="AD384" i="6"/>
  <c r="AE384" i="6"/>
  <c r="AF384" i="6"/>
  <c r="AG384" i="6"/>
  <c r="AH384" i="6"/>
  <c r="AI384" i="6"/>
  <c r="AJ384" i="6"/>
  <c r="AK384" i="6"/>
  <c r="Z385" i="6"/>
  <c r="AA385" i="6"/>
  <c r="AB385" i="6"/>
  <c r="AC385" i="6"/>
  <c r="AD385" i="6"/>
  <c r="AE385" i="6"/>
  <c r="AF385" i="6"/>
  <c r="AG385" i="6"/>
  <c r="AH385" i="6"/>
  <c r="AI385" i="6"/>
  <c r="AJ385" i="6"/>
  <c r="AK385" i="6"/>
  <c r="Z386" i="6"/>
  <c r="AA386" i="6"/>
  <c r="AB386" i="6"/>
  <c r="AC386" i="6"/>
  <c r="AD386" i="6"/>
  <c r="AE386" i="6"/>
  <c r="AF386" i="6"/>
  <c r="AG386" i="6"/>
  <c r="AH386" i="6"/>
  <c r="AI386" i="6"/>
  <c r="AJ386" i="6"/>
  <c r="AK386" i="6"/>
  <c r="Z387" i="6"/>
  <c r="AA387" i="6"/>
  <c r="AB387" i="6"/>
  <c r="AC387" i="6"/>
  <c r="AD387" i="6"/>
  <c r="AE387" i="6"/>
  <c r="AF387" i="6"/>
  <c r="AG387" i="6"/>
  <c r="AH387" i="6"/>
  <c r="AI387" i="6"/>
  <c r="AJ387" i="6"/>
  <c r="AK387" i="6"/>
  <c r="Z388" i="6"/>
  <c r="AA388" i="6"/>
  <c r="AB388" i="6"/>
  <c r="AC388" i="6"/>
  <c r="AD388" i="6"/>
  <c r="AE388" i="6"/>
  <c r="AF388" i="6"/>
  <c r="AG388" i="6"/>
  <c r="AH388" i="6"/>
  <c r="AI388" i="6"/>
  <c r="AJ388" i="6"/>
  <c r="AK388" i="6"/>
  <c r="Z389" i="6"/>
  <c r="AA389" i="6"/>
  <c r="AB389" i="6"/>
  <c r="AC389" i="6"/>
  <c r="AD389" i="6"/>
  <c r="AE389" i="6"/>
  <c r="AF389" i="6"/>
  <c r="AG389" i="6"/>
  <c r="AH389" i="6"/>
  <c r="AI389" i="6"/>
  <c r="AJ389" i="6"/>
  <c r="AK389" i="6"/>
  <c r="Z390" i="6"/>
  <c r="AA390" i="6"/>
  <c r="AB390" i="6"/>
  <c r="AC390" i="6"/>
  <c r="AD390" i="6"/>
  <c r="AE390" i="6"/>
  <c r="AF390" i="6"/>
  <c r="AG390" i="6"/>
  <c r="AH390" i="6"/>
  <c r="AI390" i="6"/>
  <c r="AJ390" i="6"/>
  <c r="AK390" i="6"/>
  <c r="Z391" i="6"/>
  <c r="AA391" i="6"/>
  <c r="AB391" i="6"/>
  <c r="AC391" i="6"/>
  <c r="AD391" i="6"/>
  <c r="AE391" i="6"/>
  <c r="AF391" i="6"/>
  <c r="AG391" i="6"/>
  <c r="AH391" i="6"/>
  <c r="AI391" i="6"/>
  <c r="AJ391" i="6"/>
  <c r="AK391" i="6"/>
  <c r="Z392" i="6"/>
  <c r="AA392" i="6"/>
  <c r="AB392" i="6"/>
  <c r="AC392" i="6"/>
  <c r="AD392" i="6"/>
  <c r="AE392" i="6"/>
  <c r="AF392" i="6"/>
  <c r="AG392" i="6"/>
  <c r="AH392" i="6"/>
  <c r="AI392" i="6"/>
  <c r="AJ392" i="6"/>
  <c r="AK392" i="6"/>
  <c r="Z393" i="6"/>
  <c r="AA393" i="6"/>
  <c r="AB393" i="6"/>
  <c r="AC393" i="6"/>
  <c r="AD393" i="6"/>
  <c r="AE393" i="6"/>
  <c r="AF393" i="6"/>
  <c r="AG393" i="6"/>
  <c r="AH393" i="6"/>
  <c r="AI393" i="6"/>
  <c r="AJ393" i="6"/>
  <c r="AK393" i="6"/>
  <c r="Z394" i="6"/>
  <c r="AA394" i="6"/>
  <c r="AB394" i="6"/>
  <c r="AC394" i="6"/>
  <c r="AD394" i="6"/>
  <c r="AE394" i="6"/>
  <c r="AF394" i="6"/>
  <c r="AG394" i="6"/>
  <c r="AH394" i="6"/>
  <c r="AI394" i="6"/>
  <c r="AJ394" i="6"/>
  <c r="AK394" i="6"/>
  <c r="Z395" i="6"/>
  <c r="AA395" i="6"/>
  <c r="AB395" i="6"/>
  <c r="AC395" i="6"/>
  <c r="AD395" i="6"/>
  <c r="AE395" i="6"/>
  <c r="AF395" i="6"/>
  <c r="AG395" i="6"/>
  <c r="AH395" i="6"/>
  <c r="AI395" i="6"/>
  <c r="AJ395" i="6"/>
  <c r="AK395" i="6"/>
  <c r="Z396" i="6"/>
  <c r="AA396" i="6"/>
  <c r="AB396" i="6"/>
  <c r="AC396" i="6"/>
  <c r="AD396" i="6"/>
  <c r="AE396" i="6"/>
  <c r="AF396" i="6"/>
  <c r="AG396" i="6"/>
  <c r="AH396" i="6"/>
  <c r="AI396" i="6"/>
  <c r="AJ396" i="6"/>
  <c r="AK396" i="6"/>
  <c r="Z397" i="6"/>
  <c r="AA397" i="6"/>
  <c r="AB397" i="6"/>
  <c r="AC397" i="6"/>
  <c r="AD397" i="6"/>
  <c r="AE397" i="6"/>
  <c r="AF397" i="6"/>
  <c r="AG397" i="6"/>
  <c r="AH397" i="6"/>
  <c r="AI397" i="6"/>
  <c r="AJ397" i="6"/>
  <c r="AK397" i="6"/>
  <c r="Z398" i="6"/>
  <c r="AA398" i="6"/>
  <c r="AB398" i="6"/>
  <c r="AC398" i="6"/>
  <c r="AD398" i="6"/>
  <c r="AE398" i="6"/>
  <c r="AF398" i="6"/>
  <c r="AG398" i="6"/>
  <c r="AH398" i="6"/>
  <c r="AI398" i="6"/>
  <c r="AJ398" i="6"/>
  <c r="AK398" i="6"/>
  <c r="Z399" i="6"/>
  <c r="AA399" i="6"/>
  <c r="AB399" i="6"/>
  <c r="AC399" i="6"/>
  <c r="AD399" i="6"/>
  <c r="AE399" i="6"/>
  <c r="AF399" i="6"/>
  <c r="AG399" i="6"/>
  <c r="AH399" i="6"/>
  <c r="AI399" i="6"/>
  <c r="AJ399" i="6"/>
  <c r="AK399" i="6"/>
  <c r="Z400" i="6"/>
  <c r="AA400" i="6"/>
  <c r="AB400" i="6"/>
  <c r="AC400" i="6"/>
  <c r="AD400" i="6"/>
  <c r="AE400" i="6"/>
  <c r="AF400" i="6"/>
  <c r="AG400" i="6"/>
  <c r="AH400" i="6"/>
  <c r="AI400" i="6"/>
  <c r="AJ400" i="6"/>
  <c r="AK400" i="6"/>
  <c r="Z401" i="6"/>
  <c r="AA401" i="6"/>
  <c r="AB401" i="6"/>
  <c r="AC401" i="6"/>
  <c r="AD401" i="6"/>
  <c r="AE401" i="6"/>
  <c r="AF401" i="6"/>
  <c r="AG401" i="6"/>
  <c r="AH401" i="6"/>
  <c r="AI401" i="6"/>
  <c r="AJ401" i="6"/>
  <c r="AK401" i="6"/>
  <c r="Z402" i="6"/>
  <c r="AA402" i="6"/>
  <c r="AB402" i="6"/>
  <c r="AC402" i="6"/>
  <c r="AD402" i="6"/>
  <c r="AE402" i="6"/>
  <c r="AF402" i="6"/>
  <c r="AG402" i="6"/>
  <c r="AH402" i="6"/>
  <c r="AI402" i="6"/>
  <c r="AJ402" i="6"/>
  <c r="AK402" i="6"/>
  <c r="Z403" i="6"/>
  <c r="AA403" i="6"/>
  <c r="AB403" i="6"/>
  <c r="AC403" i="6"/>
  <c r="AD403" i="6"/>
  <c r="AE403" i="6"/>
  <c r="AF403" i="6"/>
  <c r="AG403" i="6"/>
  <c r="AH403" i="6"/>
  <c r="AI403" i="6"/>
  <c r="AJ403" i="6"/>
  <c r="AK403" i="6"/>
  <c r="Z404" i="6"/>
  <c r="AA404" i="6"/>
  <c r="AB404" i="6"/>
  <c r="AC404" i="6"/>
  <c r="AD404" i="6"/>
  <c r="AE404" i="6"/>
  <c r="AF404" i="6"/>
  <c r="AG404" i="6"/>
  <c r="AH404" i="6"/>
  <c r="AI404" i="6"/>
  <c r="AJ404" i="6"/>
  <c r="AK404" i="6"/>
  <c r="Z405" i="6"/>
  <c r="AA405" i="6"/>
  <c r="AB405" i="6"/>
  <c r="AC405" i="6"/>
  <c r="AD405" i="6"/>
  <c r="AE405" i="6"/>
  <c r="AF405" i="6"/>
  <c r="AG405" i="6"/>
  <c r="AH405" i="6"/>
  <c r="AI405" i="6"/>
  <c r="AJ405" i="6"/>
  <c r="AK405" i="6"/>
  <c r="Z406" i="6"/>
  <c r="AA406" i="6"/>
  <c r="AB406" i="6"/>
  <c r="AC406" i="6"/>
  <c r="AD406" i="6"/>
  <c r="AE406" i="6"/>
  <c r="AF406" i="6"/>
  <c r="AG406" i="6"/>
  <c r="AH406" i="6"/>
  <c r="AI406" i="6"/>
  <c r="AJ406" i="6"/>
  <c r="AK406" i="6"/>
  <c r="Z407" i="6"/>
  <c r="AA407" i="6"/>
  <c r="AB407" i="6"/>
  <c r="AC407" i="6"/>
  <c r="AD407" i="6"/>
  <c r="AE407" i="6"/>
  <c r="AF407" i="6"/>
  <c r="AG407" i="6"/>
  <c r="AH407" i="6"/>
  <c r="AI407" i="6"/>
  <c r="AJ407" i="6"/>
  <c r="AK407" i="6"/>
  <c r="Z408" i="6"/>
  <c r="AA408" i="6"/>
  <c r="AB408" i="6"/>
  <c r="AC408" i="6"/>
  <c r="AD408" i="6"/>
  <c r="AE408" i="6"/>
  <c r="AF408" i="6"/>
  <c r="AG408" i="6"/>
  <c r="AH408" i="6"/>
  <c r="AI408" i="6"/>
  <c r="AJ408" i="6"/>
  <c r="AK408" i="6"/>
  <c r="Z409" i="6"/>
  <c r="AA409" i="6"/>
  <c r="AB409" i="6"/>
  <c r="AC409" i="6"/>
  <c r="AD409" i="6"/>
  <c r="AE409" i="6"/>
  <c r="AF409" i="6"/>
  <c r="AG409" i="6"/>
  <c r="AH409" i="6"/>
  <c r="AI409" i="6"/>
  <c r="AJ409" i="6"/>
  <c r="AK409" i="6"/>
  <c r="Z410" i="6"/>
  <c r="AA410" i="6"/>
  <c r="AB410" i="6"/>
  <c r="AC410" i="6"/>
  <c r="AD410" i="6"/>
  <c r="AE410" i="6"/>
  <c r="AF410" i="6"/>
  <c r="AG410" i="6"/>
  <c r="AH410" i="6"/>
  <c r="AI410" i="6"/>
  <c r="AJ410" i="6"/>
  <c r="AK410" i="6"/>
  <c r="Z411" i="6"/>
  <c r="AA411" i="6"/>
  <c r="AB411" i="6"/>
  <c r="AC411" i="6"/>
  <c r="AD411" i="6"/>
  <c r="AE411" i="6"/>
  <c r="AF411" i="6"/>
  <c r="AG411" i="6"/>
  <c r="AH411" i="6"/>
  <c r="AI411" i="6"/>
  <c r="AJ411" i="6"/>
  <c r="AK411" i="6"/>
  <c r="Z412" i="6"/>
  <c r="AA412" i="6"/>
  <c r="AB412" i="6"/>
  <c r="AC412" i="6"/>
  <c r="AD412" i="6"/>
  <c r="AE412" i="6"/>
  <c r="AF412" i="6"/>
  <c r="AG412" i="6"/>
  <c r="AH412" i="6"/>
  <c r="AI412" i="6"/>
  <c r="AJ412" i="6"/>
  <c r="AK412" i="6"/>
  <c r="Z413" i="6"/>
  <c r="AA413" i="6"/>
  <c r="AB413" i="6"/>
  <c r="AC413" i="6"/>
  <c r="AD413" i="6"/>
  <c r="AE413" i="6"/>
  <c r="AF413" i="6"/>
  <c r="AG413" i="6"/>
  <c r="AH413" i="6"/>
  <c r="AI413" i="6"/>
  <c r="AJ413" i="6"/>
  <c r="AK413" i="6"/>
  <c r="Z414" i="6"/>
  <c r="AA414" i="6"/>
  <c r="AB414" i="6"/>
  <c r="AC414" i="6"/>
  <c r="AD414" i="6"/>
  <c r="AE414" i="6"/>
  <c r="AF414" i="6"/>
  <c r="AG414" i="6"/>
  <c r="AH414" i="6"/>
  <c r="AI414" i="6"/>
  <c r="AJ414" i="6"/>
  <c r="AK414" i="6"/>
  <c r="Z415" i="6"/>
  <c r="AA415" i="6"/>
  <c r="AB415" i="6"/>
  <c r="AC415" i="6"/>
  <c r="AD415" i="6"/>
  <c r="AE415" i="6"/>
  <c r="AF415" i="6"/>
  <c r="AG415" i="6"/>
  <c r="AH415" i="6"/>
  <c r="AI415" i="6"/>
  <c r="AJ415" i="6"/>
  <c r="AK415" i="6"/>
  <c r="Z416" i="6"/>
  <c r="AA416" i="6"/>
  <c r="AB416" i="6"/>
  <c r="AC416" i="6"/>
  <c r="AD416" i="6"/>
  <c r="AE416" i="6"/>
  <c r="AF416" i="6"/>
  <c r="AG416" i="6"/>
  <c r="AH416" i="6"/>
  <c r="AI416" i="6"/>
  <c r="AJ416" i="6"/>
  <c r="AK416" i="6"/>
  <c r="Z417" i="6"/>
  <c r="AA417" i="6"/>
  <c r="AB417" i="6"/>
  <c r="AC417" i="6"/>
  <c r="AD417" i="6"/>
  <c r="AE417" i="6"/>
  <c r="AF417" i="6"/>
  <c r="AG417" i="6"/>
  <c r="AH417" i="6"/>
  <c r="AI417" i="6"/>
  <c r="AJ417" i="6"/>
  <c r="AK417" i="6"/>
  <c r="Z418" i="6"/>
  <c r="AA418" i="6"/>
  <c r="AB418" i="6"/>
  <c r="AC418" i="6"/>
  <c r="AD418" i="6"/>
  <c r="AE418" i="6"/>
  <c r="AF418" i="6"/>
  <c r="AG418" i="6"/>
  <c r="AH418" i="6"/>
  <c r="AI418" i="6"/>
  <c r="AJ418" i="6"/>
  <c r="AK418" i="6"/>
  <c r="Z419" i="6"/>
  <c r="AA419" i="6"/>
  <c r="AB419" i="6"/>
  <c r="AC419" i="6"/>
  <c r="AD419" i="6"/>
  <c r="AE419" i="6"/>
  <c r="AF419" i="6"/>
  <c r="AG419" i="6"/>
  <c r="AH419" i="6"/>
  <c r="AI419" i="6"/>
  <c r="AJ419" i="6"/>
  <c r="AK419" i="6"/>
  <c r="Z420" i="6"/>
  <c r="AA420" i="6"/>
  <c r="AB420" i="6"/>
  <c r="AC420" i="6"/>
  <c r="AD420" i="6"/>
  <c r="AE420" i="6"/>
  <c r="AF420" i="6"/>
  <c r="AG420" i="6"/>
  <c r="AH420" i="6"/>
  <c r="AI420" i="6"/>
  <c r="AJ420" i="6"/>
  <c r="AK420" i="6"/>
  <c r="Z421" i="6"/>
  <c r="AA421" i="6"/>
  <c r="AB421" i="6"/>
  <c r="AC421" i="6"/>
  <c r="AD421" i="6"/>
  <c r="AE421" i="6"/>
  <c r="AF421" i="6"/>
  <c r="AG421" i="6"/>
  <c r="AH421" i="6"/>
  <c r="AI421" i="6"/>
  <c r="AJ421" i="6"/>
  <c r="AK421" i="6"/>
  <c r="Z422" i="6"/>
  <c r="AA422" i="6"/>
  <c r="AB422" i="6"/>
  <c r="AC422" i="6"/>
  <c r="AD422" i="6"/>
  <c r="AE422" i="6"/>
  <c r="AF422" i="6"/>
  <c r="AG422" i="6"/>
  <c r="AH422" i="6"/>
  <c r="AI422" i="6"/>
  <c r="AJ422" i="6"/>
  <c r="AK422" i="6"/>
  <c r="Z423" i="6"/>
  <c r="AA423" i="6"/>
  <c r="AB423" i="6"/>
  <c r="AC423" i="6"/>
  <c r="AD423" i="6"/>
  <c r="AE423" i="6"/>
  <c r="AF423" i="6"/>
  <c r="AG423" i="6"/>
  <c r="AH423" i="6"/>
  <c r="AI423" i="6"/>
  <c r="AJ423" i="6"/>
  <c r="AK423" i="6"/>
  <c r="Z424" i="6"/>
  <c r="AA424" i="6"/>
  <c r="AB424" i="6"/>
  <c r="AC424" i="6"/>
  <c r="AD424" i="6"/>
  <c r="AE424" i="6"/>
  <c r="AF424" i="6"/>
  <c r="AG424" i="6"/>
  <c r="AH424" i="6"/>
  <c r="AI424" i="6"/>
  <c r="AJ424" i="6"/>
  <c r="AK424" i="6"/>
  <c r="Z425" i="6"/>
  <c r="AA425" i="6"/>
  <c r="AB425" i="6"/>
  <c r="AC425" i="6"/>
  <c r="AD425" i="6"/>
  <c r="AE425" i="6"/>
  <c r="AF425" i="6"/>
  <c r="AG425" i="6"/>
  <c r="AH425" i="6"/>
  <c r="AI425" i="6"/>
  <c r="AJ425" i="6"/>
  <c r="AK425" i="6"/>
  <c r="Z426" i="6"/>
  <c r="AA426" i="6"/>
  <c r="AB426" i="6"/>
  <c r="AC426" i="6"/>
  <c r="AD426" i="6"/>
  <c r="AE426" i="6"/>
  <c r="AF426" i="6"/>
  <c r="AG426" i="6"/>
  <c r="AH426" i="6"/>
  <c r="AI426" i="6"/>
  <c r="AJ426" i="6"/>
  <c r="AK426" i="6"/>
  <c r="Z427" i="6"/>
  <c r="AA427" i="6"/>
  <c r="AB427" i="6"/>
  <c r="AC427" i="6"/>
  <c r="AD427" i="6"/>
  <c r="AE427" i="6"/>
  <c r="AF427" i="6"/>
  <c r="AG427" i="6"/>
  <c r="AH427" i="6"/>
  <c r="AI427" i="6"/>
  <c r="AJ427" i="6"/>
  <c r="AK427" i="6"/>
  <c r="Z428" i="6"/>
  <c r="AA428" i="6"/>
  <c r="AB428" i="6"/>
  <c r="AC428" i="6"/>
  <c r="AD428" i="6"/>
  <c r="AE428" i="6"/>
  <c r="AF428" i="6"/>
  <c r="AG428" i="6"/>
  <c r="AH428" i="6"/>
  <c r="AI428" i="6"/>
  <c r="AJ428" i="6"/>
  <c r="AK428" i="6"/>
  <c r="Z429" i="6"/>
  <c r="AA429" i="6"/>
  <c r="AB429" i="6"/>
  <c r="AC429" i="6"/>
  <c r="AD429" i="6"/>
  <c r="AE429" i="6"/>
  <c r="AF429" i="6"/>
  <c r="AG429" i="6"/>
  <c r="AH429" i="6"/>
  <c r="AI429" i="6"/>
  <c r="AJ429" i="6"/>
  <c r="AK429" i="6"/>
  <c r="Z430" i="6"/>
  <c r="AA430" i="6"/>
  <c r="AB430" i="6"/>
  <c r="AC430" i="6"/>
  <c r="AD430" i="6"/>
  <c r="AE430" i="6"/>
  <c r="AF430" i="6"/>
  <c r="AG430" i="6"/>
  <c r="AH430" i="6"/>
  <c r="AI430" i="6"/>
  <c r="AJ430" i="6"/>
  <c r="AK430" i="6"/>
  <c r="Z431" i="6"/>
  <c r="AA431" i="6"/>
  <c r="AB431" i="6"/>
  <c r="AC431" i="6"/>
  <c r="AD431" i="6"/>
  <c r="AE431" i="6"/>
  <c r="AF431" i="6"/>
  <c r="AG431" i="6"/>
  <c r="AH431" i="6"/>
  <c r="AI431" i="6"/>
  <c r="AJ431" i="6"/>
  <c r="AK431" i="6"/>
  <c r="Z432" i="6"/>
  <c r="AA432" i="6"/>
  <c r="AB432" i="6"/>
  <c r="AC432" i="6"/>
  <c r="AD432" i="6"/>
  <c r="AE432" i="6"/>
  <c r="AF432" i="6"/>
  <c r="AG432" i="6"/>
  <c r="AH432" i="6"/>
  <c r="AI432" i="6"/>
  <c r="AJ432" i="6"/>
  <c r="AK432" i="6"/>
  <c r="Z433" i="6"/>
  <c r="AA433" i="6"/>
  <c r="AB433" i="6"/>
  <c r="AC433" i="6"/>
  <c r="AD433" i="6"/>
  <c r="AE433" i="6"/>
  <c r="AF433" i="6"/>
  <c r="AG433" i="6"/>
  <c r="AH433" i="6"/>
  <c r="AI433" i="6"/>
  <c r="AJ433" i="6"/>
  <c r="AK433" i="6"/>
  <c r="Z434" i="6"/>
  <c r="AA434" i="6"/>
  <c r="AB434" i="6"/>
  <c r="AC434" i="6"/>
  <c r="AD434" i="6"/>
  <c r="AE434" i="6"/>
  <c r="AF434" i="6"/>
  <c r="AG434" i="6"/>
  <c r="AH434" i="6"/>
  <c r="AI434" i="6"/>
  <c r="AJ434" i="6"/>
  <c r="AK434" i="6"/>
  <c r="Z435" i="6"/>
  <c r="AA435" i="6"/>
  <c r="AB435" i="6"/>
  <c r="AC435" i="6"/>
  <c r="AD435" i="6"/>
  <c r="AE435" i="6"/>
  <c r="AF435" i="6"/>
  <c r="AG435" i="6"/>
  <c r="AH435" i="6"/>
  <c r="AI435" i="6"/>
  <c r="AJ435" i="6"/>
  <c r="AK435" i="6"/>
  <c r="Z436" i="6"/>
  <c r="AA436" i="6"/>
  <c r="AB436" i="6"/>
  <c r="AC436" i="6"/>
  <c r="AD436" i="6"/>
  <c r="AE436" i="6"/>
  <c r="AF436" i="6"/>
  <c r="AG436" i="6"/>
  <c r="AH436" i="6"/>
  <c r="AI436" i="6"/>
  <c r="AJ436" i="6"/>
  <c r="AK436" i="6"/>
  <c r="Z437" i="6"/>
  <c r="AA437" i="6"/>
  <c r="AB437" i="6"/>
  <c r="AC437" i="6"/>
  <c r="AD437" i="6"/>
  <c r="AE437" i="6"/>
  <c r="AF437" i="6"/>
  <c r="AG437" i="6"/>
  <c r="AH437" i="6"/>
  <c r="AI437" i="6"/>
  <c r="AJ437" i="6"/>
  <c r="AK437" i="6"/>
  <c r="Z438" i="6"/>
  <c r="AA438" i="6"/>
  <c r="AB438" i="6"/>
  <c r="AC438" i="6"/>
  <c r="AD438" i="6"/>
  <c r="AE438" i="6"/>
  <c r="AF438" i="6"/>
  <c r="AG438" i="6"/>
  <c r="AH438" i="6"/>
  <c r="AI438" i="6"/>
  <c r="AJ438" i="6"/>
  <c r="AK438" i="6"/>
  <c r="Z439" i="6"/>
  <c r="AA439" i="6"/>
  <c r="AB439" i="6"/>
  <c r="AC439" i="6"/>
  <c r="AD439" i="6"/>
  <c r="AE439" i="6"/>
  <c r="AF439" i="6"/>
  <c r="AG439" i="6"/>
  <c r="AH439" i="6"/>
  <c r="AI439" i="6"/>
  <c r="AJ439" i="6"/>
  <c r="AK439" i="6"/>
  <c r="Z440" i="6"/>
  <c r="AA440" i="6"/>
  <c r="AB440" i="6"/>
  <c r="AC440" i="6"/>
  <c r="AD440" i="6"/>
  <c r="AE440" i="6"/>
  <c r="AF440" i="6"/>
  <c r="AG440" i="6"/>
  <c r="AH440" i="6"/>
  <c r="AI440" i="6"/>
  <c r="AJ440" i="6"/>
  <c r="AK440" i="6"/>
  <c r="Z441" i="6"/>
  <c r="AA441" i="6"/>
  <c r="AB441" i="6"/>
  <c r="AC441" i="6"/>
  <c r="AD441" i="6"/>
  <c r="AE441" i="6"/>
  <c r="AF441" i="6"/>
  <c r="AG441" i="6"/>
  <c r="AH441" i="6"/>
  <c r="AI441" i="6"/>
  <c r="AJ441" i="6"/>
  <c r="AK441" i="6"/>
  <c r="Z442" i="6"/>
  <c r="AA442" i="6"/>
  <c r="AB442" i="6"/>
  <c r="AC442" i="6"/>
  <c r="AD442" i="6"/>
  <c r="AE442" i="6"/>
  <c r="AF442" i="6"/>
  <c r="AG442" i="6"/>
  <c r="AH442" i="6"/>
  <c r="AI442" i="6"/>
  <c r="AJ442" i="6"/>
  <c r="AK442" i="6"/>
  <c r="Z443" i="6"/>
  <c r="AA443" i="6"/>
  <c r="AB443" i="6"/>
  <c r="AC443" i="6"/>
  <c r="AD443" i="6"/>
  <c r="AE443" i="6"/>
  <c r="AF443" i="6"/>
  <c r="AG443" i="6"/>
  <c r="AH443" i="6"/>
  <c r="AI443" i="6"/>
  <c r="AJ443" i="6"/>
  <c r="AK443" i="6"/>
  <c r="Z444" i="6"/>
  <c r="AA444" i="6"/>
  <c r="AB444" i="6"/>
  <c r="AC444" i="6"/>
  <c r="AD444" i="6"/>
  <c r="AE444" i="6"/>
  <c r="AF444" i="6"/>
  <c r="AG444" i="6"/>
  <c r="AH444" i="6"/>
  <c r="AI444" i="6"/>
  <c r="AJ444" i="6"/>
  <c r="AK444" i="6"/>
  <c r="Z445" i="6"/>
  <c r="AA445" i="6"/>
  <c r="AB445" i="6"/>
  <c r="AC445" i="6"/>
  <c r="AD445" i="6"/>
  <c r="AE445" i="6"/>
  <c r="AF445" i="6"/>
  <c r="AG445" i="6"/>
  <c r="AH445" i="6"/>
  <c r="AI445" i="6"/>
  <c r="AJ445" i="6"/>
  <c r="AK445" i="6"/>
  <c r="Z446" i="6"/>
  <c r="AA446" i="6"/>
  <c r="AB446" i="6"/>
  <c r="AC446" i="6"/>
  <c r="AD446" i="6"/>
  <c r="AE446" i="6"/>
  <c r="AF446" i="6"/>
  <c r="AG446" i="6"/>
  <c r="AH446" i="6"/>
  <c r="AI446" i="6"/>
  <c r="AJ446" i="6"/>
  <c r="AK446" i="6"/>
  <c r="Z447" i="6"/>
  <c r="AA447" i="6"/>
  <c r="AB447" i="6"/>
  <c r="AC447" i="6"/>
  <c r="AD447" i="6"/>
  <c r="AE447" i="6"/>
  <c r="AF447" i="6"/>
  <c r="AG447" i="6"/>
  <c r="AH447" i="6"/>
  <c r="AI447" i="6"/>
  <c r="AJ447" i="6"/>
  <c r="AK447" i="6"/>
  <c r="Z448" i="6"/>
  <c r="AA448" i="6"/>
  <c r="AB448" i="6"/>
  <c r="AC448" i="6"/>
  <c r="AD448" i="6"/>
  <c r="AE448" i="6"/>
  <c r="AF448" i="6"/>
  <c r="AG448" i="6"/>
  <c r="AH448" i="6"/>
  <c r="AI448" i="6"/>
  <c r="AJ448" i="6"/>
  <c r="AK448" i="6"/>
  <c r="Z449" i="6"/>
  <c r="AA449" i="6"/>
  <c r="AB449" i="6"/>
  <c r="AC449" i="6"/>
  <c r="AD449" i="6"/>
  <c r="AE449" i="6"/>
  <c r="AF449" i="6"/>
  <c r="AG449" i="6"/>
  <c r="AH449" i="6"/>
  <c r="AI449" i="6"/>
  <c r="AJ449" i="6"/>
  <c r="AK449" i="6"/>
  <c r="Z450" i="6"/>
  <c r="AA450" i="6"/>
  <c r="AB450" i="6"/>
  <c r="AC450" i="6"/>
  <c r="AD450" i="6"/>
  <c r="AE450" i="6"/>
  <c r="AF450" i="6"/>
  <c r="AG450" i="6"/>
  <c r="AH450" i="6"/>
  <c r="AI450" i="6"/>
  <c r="AJ450" i="6"/>
  <c r="AK450" i="6"/>
  <c r="Z451" i="6"/>
  <c r="AA451" i="6"/>
  <c r="AB451" i="6"/>
  <c r="AC451" i="6"/>
  <c r="AD451" i="6"/>
  <c r="AE451" i="6"/>
  <c r="AF451" i="6"/>
  <c r="AG451" i="6"/>
  <c r="AH451" i="6"/>
  <c r="AI451" i="6"/>
  <c r="AJ451" i="6"/>
  <c r="AK451" i="6"/>
  <c r="Z452" i="6"/>
  <c r="AA452" i="6"/>
  <c r="AB452" i="6"/>
  <c r="AC452" i="6"/>
  <c r="AD452" i="6"/>
  <c r="AE452" i="6"/>
  <c r="AF452" i="6"/>
  <c r="AG452" i="6"/>
  <c r="AH452" i="6"/>
  <c r="AI452" i="6"/>
  <c r="AJ452" i="6"/>
  <c r="AK452" i="6"/>
  <c r="Z453" i="6"/>
  <c r="AA453" i="6"/>
  <c r="AB453" i="6"/>
  <c r="AC453" i="6"/>
  <c r="AD453" i="6"/>
  <c r="AE453" i="6"/>
  <c r="AF453" i="6"/>
  <c r="AG453" i="6"/>
  <c r="AH453" i="6"/>
  <c r="AI453" i="6"/>
  <c r="AJ453" i="6"/>
  <c r="AK453" i="6"/>
  <c r="Z454" i="6"/>
  <c r="AA454" i="6"/>
  <c r="AB454" i="6"/>
  <c r="AC454" i="6"/>
  <c r="AD454" i="6"/>
  <c r="AE454" i="6"/>
  <c r="AF454" i="6"/>
  <c r="AG454" i="6"/>
  <c r="AH454" i="6"/>
  <c r="AI454" i="6"/>
  <c r="AJ454" i="6"/>
  <c r="AK454" i="6"/>
  <c r="Z455" i="6"/>
  <c r="AA455" i="6"/>
  <c r="AB455" i="6"/>
  <c r="AC455" i="6"/>
  <c r="AD455" i="6"/>
  <c r="AE455" i="6"/>
  <c r="AF455" i="6"/>
  <c r="AG455" i="6"/>
  <c r="AH455" i="6"/>
  <c r="AI455" i="6"/>
  <c r="AJ455" i="6"/>
  <c r="AK455" i="6"/>
  <c r="Z456" i="6"/>
  <c r="AA456" i="6"/>
  <c r="AB456" i="6"/>
  <c r="AC456" i="6"/>
  <c r="AD456" i="6"/>
  <c r="AE456" i="6"/>
  <c r="AF456" i="6"/>
  <c r="AG456" i="6"/>
  <c r="AH456" i="6"/>
  <c r="AI456" i="6"/>
  <c r="AJ456" i="6"/>
  <c r="AK456" i="6"/>
  <c r="Z457" i="6"/>
  <c r="AA457" i="6"/>
  <c r="AB457" i="6"/>
  <c r="AC457" i="6"/>
  <c r="AD457" i="6"/>
  <c r="AE457" i="6"/>
  <c r="AF457" i="6"/>
  <c r="AG457" i="6"/>
  <c r="AH457" i="6"/>
  <c r="AI457" i="6"/>
  <c r="AJ457" i="6"/>
  <c r="AK457" i="6"/>
  <c r="Z458" i="6"/>
  <c r="AA458" i="6"/>
  <c r="AB458" i="6"/>
  <c r="AC458" i="6"/>
  <c r="AD458" i="6"/>
  <c r="AE458" i="6"/>
  <c r="AF458" i="6"/>
  <c r="AG458" i="6"/>
  <c r="AH458" i="6"/>
  <c r="AI458" i="6"/>
  <c r="AJ458" i="6"/>
  <c r="AK458" i="6"/>
  <c r="Z459" i="6"/>
  <c r="AA459" i="6"/>
  <c r="AB459" i="6"/>
  <c r="AC459" i="6"/>
  <c r="AD459" i="6"/>
  <c r="AE459" i="6"/>
  <c r="AF459" i="6"/>
  <c r="AG459" i="6"/>
  <c r="AH459" i="6"/>
  <c r="AI459" i="6"/>
  <c r="AJ459" i="6"/>
  <c r="AK459" i="6"/>
  <c r="Z460" i="6"/>
  <c r="AA460" i="6"/>
  <c r="AB460" i="6"/>
  <c r="AC460" i="6"/>
  <c r="AD460" i="6"/>
  <c r="AE460" i="6"/>
  <c r="AF460" i="6"/>
  <c r="AG460" i="6"/>
  <c r="AH460" i="6"/>
  <c r="AI460" i="6"/>
  <c r="AJ460" i="6"/>
  <c r="AK460" i="6"/>
  <c r="Z461" i="6"/>
  <c r="AA461" i="6"/>
  <c r="AB461" i="6"/>
  <c r="AC461" i="6"/>
  <c r="AD461" i="6"/>
  <c r="AE461" i="6"/>
  <c r="AF461" i="6"/>
  <c r="AG461" i="6"/>
  <c r="AH461" i="6"/>
  <c r="AI461" i="6"/>
  <c r="AJ461" i="6"/>
  <c r="AK461" i="6"/>
  <c r="Z462" i="6"/>
  <c r="AA462" i="6"/>
  <c r="AB462" i="6"/>
  <c r="AC462" i="6"/>
  <c r="AD462" i="6"/>
  <c r="AE462" i="6"/>
  <c r="AF462" i="6"/>
  <c r="AG462" i="6"/>
  <c r="AH462" i="6"/>
  <c r="AI462" i="6"/>
  <c r="AJ462" i="6"/>
  <c r="AK462" i="6"/>
  <c r="Z463" i="6"/>
  <c r="AA463" i="6"/>
  <c r="AB463" i="6"/>
  <c r="AC463" i="6"/>
  <c r="AD463" i="6"/>
  <c r="AE463" i="6"/>
  <c r="AF463" i="6"/>
  <c r="AG463" i="6"/>
  <c r="AH463" i="6"/>
  <c r="AI463" i="6"/>
  <c r="AJ463" i="6"/>
  <c r="AK463" i="6"/>
  <c r="Z464" i="6"/>
  <c r="AA464" i="6"/>
  <c r="AB464" i="6"/>
  <c r="AC464" i="6"/>
  <c r="AD464" i="6"/>
  <c r="AE464" i="6"/>
  <c r="AF464" i="6"/>
  <c r="AG464" i="6"/>
  <c r="AH464" i="6"/>
  <c r="AI464" i="6"/>
  <c r="AJ464" i="6"/>
  <c r="AK464" i="6"/>
  <c r="Z465" i="6"/>
  <c r="AA465" i="6"/>
  <c r="AB465" i="6"/>
  <c r="AC465" i="6"/>
  <c r="AD465" i="6"/>
  <c r="AE465" i="6"/>
  <c r="AF465" i="6"/>
  <c r="AG465" i="6"/>
  <c r="AH465" i="6"/>
  <c r="AI465" i="6"/>
  <c r="AJ465" i="6"/>
  <c r="AK465" i="6"/>
  <c r="Z466" i="6"/>
  <c r="AA466" i="6"/>
  <c r="AB466" i="6"/>
  <c r="AC466" i="6"/>
  <c r="AD466" i="6"/>
  <c r="AE466" i="6"/>
  <c r="AF466" i="6"/>
  <c r="AG466" i="6"/>
  <c r="AH466" i="6"/>
  <c r="AI466" i="6"/>
  <c r="AJ466" i="6"/>
  <c r="AK466" i="6"/>
  <c r="Z467" i="6"/>
  <c r="AA467" i="6"/>
  <c r="AB467" i="6"/>
  <c r="AC467" i="6"/>
  <c r="AD467" i="6"/>
  <c r="AE467" i="6"/>
  <c r="AF467" i="6"/>
  <c r="AG467" i="6"/>
  <c r="AH467" i="6"/>
  <c r="AI467" i="6"/>
  <c r="AJ467" i="6"/>
  <c r="AK467" i="6"/>
  <c r="Z468" i="6"/>
  <c r="AA468" i="6"/>
  <c r="AB468" i="6"/>
  <c r="AC468" i="6"/>
  <c r="AD468" i="6"/>
  <c r="AE468" i="6"/>
  <c r="AF468" i="6"/>
  <c r="AG468" i="6"/>
  <c r="AH468" i="6"/>
  <c r="AI468" i="6"/>
  <c r="AJ468" i="6"/>
  <c r="AK468" i="6"/>
  <c r="Z469" i="6"/>
  <c r="AA469" i="6"/>
  <c r="AB469" i="6"/>
  <c r="AC469" i="6"/>
  <c r="AD469" i="6"/>
  <c r="AE469" i="6"/>
  <c r="AF469" i="6"/>
  <c r="AG469" i="6"/>
  <c r="AH469" i="6"/>
  <c r="AI469" i="6"/>
  <c r="AJ469" i="6"/>
  <c r="AK469" i="6"/>
  <c r="Z470" i="6"/>
  <c r="AA470" i="6"/>
  <c r="AB470" i="6"/>
  <c r="AC470" i="6"/>
  <c r="AD470" i="6"/>
  <c r="AE470" i="6"/>
  <c r="AF470" i="6"/>
  <c r="AG470" i="6"/>
  <c r="AH470" i="6"/>
  <c r="AI470" i="6"/>
  <c r="AJ470" i="6"/>
  <c r="AK470" i="6"/>
  <c r="Z471" i="6"/>
  <c r="AA471" i="6"/>
  <c r="AB471" i="6"/>
  <c r="AC471" i="6"/>
  <c r="AD471" i="6"/>
  <c r="AE471" i="6"/>
  <c r="AF471" i="6"/>
  <c r="AG471" i="6"/>
  <c r="AH471" i="6"/>
  <c r="AI471" i="6"/>
  <c r="AJ471" i="6"/>
  <c r="AK471" i="6"/>
  <c r="Z472" i="6"/>
  <c r="AA472" i="6"/>
  <c r="AB472" i="6"/>
  <c r="AC472" i="6"/>
  <c r="AD472" i="6"/>
  <c r="AE472" i="6"/>
  <c r="AF472" i="6"/>
  <c r="AG472" i="6"/>
  <c r="AH472" i="6"/>
  <c r="AI472" i="6"/>
  <c r="AJ472" i="6"/>
  <c r="AK472" i="6"/>
  <c r="Z473" i="6"/>
  <c r="AA473" i="6"/>
  <c r="AB473" i="6"/>
  <c r="AC473" i="6"/>
  <c r="AD473" i="6"/>
  <c r="AE473" i="6"/>
  <c r="AF473" i="6"/>
  <c r="AG473" i="6"/>
  <c r="AH473" i="6"/>
  <c r="AI473" i="6"/>
  <c r="AJ473" i="6"/>
  <c r="AK473" i="6"/>
  <c r="Z474" i="6"/>
  <c r="AA474" i="6"/>
  <c r="AB474" i="6"/>
  <c r="AC474" i="6"/>
  <c r="AD474" i="6"/>
  <c r="AE474" i="6"/>
  <c r="AF474" i="6"/>
  <c r="AG474" i="6"/>
  <c r="AH474" i="6"/>
  <c r="AI474" i="6"/>
  <c r="AJ474" i="6"/>
  <c r="AK474" i="6"/>
  <c r="Z475" i="6"/>
  <c r="AA475" i="6"/>
  <c r="AB475" i="6"/>
  <c r="AC475" i="6"/>
  <c r="AD475" i="6"/>
  <c r="AE475" i="6"/>
  <c r="AF475" i="6"/>
  <c r="AG475" i="6"/>
  <c r="AH475" i="6"/>
  <c r="AI475" i="6"/>
  <c r="AJ475" i="6"/>
  <c r="AK475" i="6"/>
  <c r="Z476" i="6"/>
  <c r="AA476" i="6"/>
  <c r="AB476" i="6"/>
  <c r="AC476" i="6"/>
  <c r="AD476" i="6"/>
  <c r="AE476" i="6"/>
  <c r="AF476" i="6"/>
  <c r="AG476" i="6"/>
  <c r="AH476" i="6"/>
  <c r="AI476" i="6"/>
  <c r="AJ476" i="6"/>
  <c r="AK476" i="6"/>
  <c r="Z477" i="6"/>
  <c r="AA477" i="6"/>
  <c r="AB477" i="6"/>
  <c r="AC477" i="6"/>
  <c r="AD477" i="6"/>
  <c r="AE477" i="6"/>
  <c r="AF477" i="6"/>
  <c r="AG477" i="6"/>
  <c r="AH477" i="6"/>
  <c r="AI477" i="6"/>
  <c r="AJ477" i="6"/>
  <c r="AK477" i="6"/>
  <c r="Z478" i="6"/>
  <c r="AA478" i="6"/>
  <c r="AB478" i="6"/>
  <c r="AC478" i="6"/>
  <c r="AD478" i="6"/>
  <c r="AE478" i="6"/>
  <c r="AF478" i="6"/>
  <c r="AG478" i="6"/>
  <c r="AH478" i="6"/>
  <c r="AI478" i="6"/>
  <c r="AJ478" i="6"/>
  <c r="AK478" i="6"/>
  <c r="Z479" i="6"/>
  <c r="AA479" i="6"/>
  <c r="AB479" i="6"/>
  <c r="AC479" i="6"/>
  <c r="AD479" i="6"/>
  <c r="AE479" i="6"/>
  <c r="AF479" i="6"/>
  <c r="AG479" i="6"/>
  <c r="AH479" i="6"/>
  <c r="AI479" i="6"/>
  <c r="AJ479" i="6"/>
  <c r="AK479" i="6"/>
  <c r="Z480" i="6"/>
  <c r="AA480" i="6"/>
  <c r="AB480" i="6"/>
  <c r="AC480" i="6"/>
  <c r="AD480" i="6"/>
  <c r="AE480" i="6"/>
  <c r="AF480" i="6"/>
  <c r="AG480" i="6"/>
  <c r="AH480" i="6"/>
  <c r="AI480" i="6"/>
  <c r="AJ480" i="6"/>
  <c r="AK480" i="6"/>
  <c r="Z481" i="6"/>
  <c r="AA481" i="6"/>
  <c r="AB481" i="6"/>
  <c r="AC481" i="6"/>
  <c r="AD481" i="6"/>
  <c r="AE481" i="6"/>
  <c r="AF481" i="6"/>
  <c r="AG481" i="6"/>
  <c r="AH481" i="6"/>
  <c r="AI481" i="6"/>
  <c r="AJ481" i="6"/>
  <c r="AK481" i="6"/>
  <c r="Z482" i="6"/>
  <c r="AA482" i="6"/>
  <c r="AB482" i="6"/>
  <c r="AC482" i="6"/>
  <c r="AD482" i="6"/>
  <c r="AE482" i="6"/>
  <c r="AF482" i="6"/>
  <c r="AG482" i="6"/>
  <c r="AH482" i="6"/>
  <c r="AI482" i="6"/>
  <c r="AJ482" i="6"/>
  <c r="AK482" i="6"/>
  <c r="Z483" i="6"/>
  <c r="AA483" i="6"/>
  <c r="AB483" i="6"/>
  <c r="AC483" i="6"/>
  <c r="AD483" i="6"/>
  <c r="AE483" i="6"/>
  <c r="AF483" i="6"/>
  <c r="AG483" i="6"/>
  <c r="AH483" i="6"/>
  <c r="AI483" i="6"/>
  <c r="AJ483" i="6"/>
  <c r="AK483" i="6"/>
  <c r="Z484" i="6"/>
  <c r="AA484" i="6"/>
  <c r="AB484" i="6"/>
  <c r="AC484" i="6"/>
  <c r="AD484" i="6"/>
  <c r="AE484" i="6"/>
  <c r="AF484" i="6"/>
  <c r="AG484" i="6"/>
  <c r="AH484" i="6"/>
  <c r="AI484" i="6"/>
  <c r="AJ484" i="6"/>
  <c r="AK484" i="6"/>
  <c r="Z485" i="6"/>
  <c r="AA485" i="6"/>
  <c r="AB485" i="6"/>
  <c r="AC485" i="6"/>
  <c r="AD485" i="6"/>
  <c r="AE485" i="6"/>
  <c r="AF485" i="6"/>
  <c r="AG485" i="6"/>
  <c r="AH485" i="6"/>
  <c r="AI485" i="6"/>
  <c r="AJ485" i="6"/>
  <c r="AK485" i="6"/>
  <c r="Z486" i="6"/>
  <c r="AA486" i="6"/>
  <c r="AB486" i="6"/>
  <c r="AC486" i="6"/>
  <c r="AD486" i="6"/>
  <c r="AE486" i="6"/>
  <c r="AF486" i="6"/>
  <c r="AG486" i="6"/>
  <c r="AH486" i="6"/>
  <c r="AI486" i="6"/>
  <c r="AJ486" i="6"/>
  <c r="AK486" i="6"/>
  <c r="Z487" i="6"/>
  <c r="AA487" i="6"/>
  <c r="AB487" i="6"/>
  <c r="AC487" i="6"/>
  <c r="AD487" i="6"/>
  <c r="AE487" i="6"/>
  <c r="AF487" i="6"/>
  <c r="AG487" i="6"/>
  <c r="AH487" i="6"/>
  <c r="AI487" i="6"/>
  <c r="AJ487" i="6"/>
  <c r="AK487" i="6"/>
  <c r="Z488" i="6"/>
  <c r="AA488" i="6"/>
  <c r="AB488" i="6"/>
  <c r="AC488" i="6"/>
  <c r="AD488" i="6"/>
  <c r="AE488" i="6"/>
  <c r="AF488" i="6"/>
  <c r="AG488" i="6"/>
  <c r="AH488" i="6"/>
  <c r="AI488" i="6"/>
  <c r="AJ488" i="6"/>
  <c r="AK488" i="6"/>
  <c r="Z489" i="6"/>
  <c r="AA489" i="6"/>
  <c r="AB489" i="6"/>
  <c r="AC489" i="6"/>
  <c r="AD489" i="6"/>
  <c r="AE489" i="6"/>
  <c r="AF489" i="6"/>
  <c r="AG489" i="6"/>
  <c r="AH489" i="6"/>
  <c r="AI489" i="6"/>
  <c r="AJ489" i="6"/>
  <c r="AK489" i="6"/>
  <c r="Z490" i="6"/>
  <c r="AA490" i="6"/>
  <c r="AB490" i="6"/>
  <c r="AC490" i="6"/>
  <c r="AD490" i="6"/>
  <c r="AE490" i="6"/>
  <c r="AF490" i="6"/>
  <c r="AG490" i="6"/>
  <c r="AH490" i="6"/>
  <c r="AI490" i="6"/>
  <c r="AJ490" i="6"/>
  <c r="AK490" i="6"/>
  <c r="Z491" i="6"/>
  <c r="AA491" i="6"/>
  <c r="AB491" i="6"/>
  <c r="AC491" i="6"/>
  <c r="AD491" i="6"/>
  <c r="AE491" i="6"/>
  <c r="AF491" i="6"/>
  <c r="AG491" i="6"/>
  <c r="AH491" i="6"/>
  <c r="AI491" i="6"/>
  <c r="AJ491" i="6"/>
  <c r="AK491" i="6"/>
  <c r="Z492" i="6"/>
  <c r="AA492" i="6"/>
  <c r="AB492" i="6"/>
  <c r="AC492" i="6"/>
  <c r="AD492" i="6"/>
  <c r="AE492" i="6"/>
  <c r="AF492" i="6"/>
  <c r="AG492" i="6"/>
  <c r="AH492" i="6"/>
  <c r="AI492" i="6"/>
  <c r="AJ492" i="6"/>
  <c r="AK492" i="6"/>
  <c r="Z493" i="6"/>
  <c r="AA493" i="6"/>
  <c r="AB493" i="6"/>
  <c r="AC493" i="6"/>
  <c r="AD493" i="6"/>
  <c r="AE493" i="6"/>
  <c r="AF493" i="6"/>
  <c r="AG493" i="6"/>
  <c r="AH493" i="6"/>
  <c r="AI493" i="6"/>
  <c r="AJ493" i="6"/>
  <c r="AK493" i="6"/>
  <c r="Z494" i="6"/>
  <c r="AA494" i="6"/>
  <c r="AB494" i="6"/>
  <c r="AC494" i="6"/>
  <c r="AD494" i="6"/>
  <c r="AE494" i="6"/>
  <c r="AF494" i="6"/>
  <c r="AG494" i="6"/>
  <c r="AH494" i="6"/>
  <c r="AI494" i="6"/>
  <c r="AJ494" i="6"/>
  <c r="AK494" i="6"/>
  <c r="Z495" i="6"/>
  <c r="AA495" i="6"/>
  <c r="AB495" i="6"/>
  <c r="AC495" i="6"/>
  <c r="AD495" i="6"/>
  <c r="AE495" i="6"/>
  <c r="AF495" i="6"/>
  <c r="AG495" i="6"/>
  <c r="AH495" i="6"/>
  <c r="AI495" i="6"/>
  <c r="AJ495" i="6"/>
  <c r="AK495" i="6"/>
  <c r="Z496" i="6"/>
  <c r="AA496" i="6"/>
  <c r="AB496" i="6"/>
  <c r="AC496" i="6"/>
  <c r="AD496" i="6"/>
  <c r="AE496" i="6"/>
  <c r="AF496" i="6"/>
  <c r="AG496" i="6"/>
  <c r="AH496" i="6"/>
  <c r="AI496" i="6"/>
  <c r="AJ496" i="6"/>
  <c r="AK496" i="6"/>
  <c r="Z497" i="6"/>
  <c r="AA497" i="6"/>
  <c r="AB497" i="6"/>
  <c r="AC497" i="6"/>
  <c r="AD497" i="6"/>
  <c r="AE497" i="6"/>
  <c r="AF497" i="6"/>
  <c r="AG497" i="6"/>
  <c r="AH497" i="6"/>
  <c r="AI497" i="6"/>
  <c r="AJ497" i="6"/>
  <c r="AK497" i="6"/>
  <c r="Z498" i="6"/>
  <c r="AA498" i="6"/>
  <c r="AB498" i="6"/>
  <c r="AC498" i="6"/>
  <c r="AD498" i="6"/>
  <c r="AE498" i="6"/>
  <c r="AF498" i="6"/>
  <c r="AG498" i="6"/>
  <c r="AH498" i="6"/>
  <c r="AI498" i="6"/>
  <c r="AJ498" i="6"/>
  <c r="AK498" i="6"/>
  <c r="Z499" i="6"/>
  <c r="AA499" i="6"/>
  <c r="AB499" i="6"/>
  <c r="AC499" i="6"/>
  <c r="AD499" i="6"/>
  <c r="AE499" i="6"/>
  <c r="AF499" i="6"/>
  <c r="AG499" i="6"/>
  <c r="AH499" i="6"/>
  <c r="AI499" i="6"/>
  <c r="AJ499" i="6"/>
  <c r="AK499" i="6"/>
  <c r="Z500" i="6"/>
  <c r="AA500" i="6"/>
  <c r="AB500" i="6"/>
  <c r="AC500" i="6"/>
  <c r="AD500" i="6"/>
  <c r="AE500" i="6"/>
  <c r="AF500" i="6"/>
  <c r="AG500" i="6"/>
  <c r="AH500" i="6"/>
  <c r="AI500" i="6"/>
  <c r="AJ500" i="6"/>
  <c r="AK500" i="6"/>
  <c r="Z501" i="6"/>
  <c r="AA501" i="6"/>
  <c r="AB501" i="6"/>
  <c r="AC501" i="6"/>
  <c r="AD501" i="6"/>
  <c r="AE501" i="6"/>
  <c r="AF501" i="6"/>
  <c r="AG501" i="6"/>
  <c r="AH501" i="6"/>
  <c r="AI501" i="6"/>
  <c r="AJ501" i="6"/>
  <c r="AK501" i="6"/>
  <c r="Z502" i="6"/>
  <c r="AA502" i="6"/>
  <c r="AB502" i="6"/>
  <c r="AC502" i="6"/>
  <c r="AD502" i="6"/>
  <c r="AE502" i="6"/>
  <c r="AF502" i="6"/>
  <c r="AG502" i="6"/>
  <c r="AH502" i="6"/>
  <c r="AI502" i="6"/>
  <c r="AJ502" i="6"/>
  <c r="AK502" i="6"/>
  <c r="AA3" i="6"/>
  <c r="AB3" i="6"/>
  <c r="AC3" i="6"/>
  <c r="AD3" i="6"/>
  <c r="AE3" i="6"/>
  <c r="AF3" i="6"/>
  <c r="AG3" i="6"/>
  <c r="AH3" i="6"/>
  <c r="AI3" i="6"/>
  <c r="AJ3" i="6"/>
  <c r="AK3" i="6"/>
  <c r="Z3" i="6"/>
  <c r="N4" i="6"/>
  <c r="O4" i="6"/>
  <c r="P4" i="6"/>
  <c r="Q4" i="6"/>
  <c r="R4" i="6"/>
  <c r="S4" i="6"/>
  <c r="T4" i="6"/>
  <c r="U4" i="6"/>
  <c r="V4" i="6"/>
  <c r="W4" i="6"/>
  <c r="X4" i="6"/>
  <c r="Y4" i="6"/>
  <c r="N5" i="6"/>
  <c r="O5" i="6"/>
  <c r="P5" i="6"/>
  <c r="Q5" i="6"/>
  <c r="R5" i="6"/>
  <c r="S5" i="6"/>
  <c r="T5" i="6"/>
  <c r="U5" i="6"/>
  <c r="V5" i="6"/>
  <c r="W5" i="6"/>
  <c r="X5" i="6"/>
  <c r="Y5" i="6"/>
  <c r="N6" i="6"/>
  <c r="O6" i="6"/>
  <c r="P6" i="6"/>
  <c r="Q6" i="6"/>
  <c r="R6" i="6"/>
  <c r="S6" i="6"/>
  <c r="T6" i="6"/>
  <c r="U6" i="6"/>
  <c r="V6" i="6"/>
  <c r="W6" i="6"/>
  <c r="X6" i="6"/>
  <c r="Y6" i="6"/>
  <c r="N7" i="6"/>
  <c r="O7" i="6"/>
  <c r="P7" i="6"/>
  <c r="Q7" i="6"/>
  <c r="R7" i="6"/>
  <c r="S7" i="6"/>
  <c r="T7" i="6"/>
  <c r="U7" i="6"/>
  <c r="V7" i="6"/>
  <c r="W7" i="6"/>
  <c r="X7" i="6"/>
  <c r="Y7" i="6"/>
  <c r="N8" i="6"/>
  <c r="O8" i="6"/>
  <c r="P8" i="6"/>
  <c r="Q8" i="6"/>
  <c r="R8" i="6"/>
  <c r="S8" i="6"/>
  <c r="T8" i="6"/>
  <c r="U8" i="6"/>
  <c r="V8" i="6"/>
  <c r="W8" i="6"/>
  <c r="X8" i="6"/>
  <c r="Y8" i="6"/>
  <c r="N9" i="6"/>
  <c r="O9" i="6"/>
  <c r="P9" i="6"/>
  <c r="Q9" i="6"/>
  <c r="R9" i="6"/>
  <c r="S9" i="6"/>
  <c r="T9" i="6"/>
  <c r="U9" i="6"/>
  <c r="V9" i="6"/>
  <c r="W9" i="6"/>
  <c r="X9" i="6"/>
  <c r="Y9" i="6"/>
  <c r="N10" i="6"/>
  <c r="O10" i="6"/>
  <c r="P10" i="6"/>
  <c r="Q10" i="6"/>
  <c r="R10" i="6"/>
  <c r="S10" i="6"/>
  <c r="T10" i="6"/>
  <c r="U10" i="6"/>
  <c r="V10" i="6"/>
  <c r="W10" i="6"/>
  <c r="X10" i="6"/>
  <c r="Y10" i="6"/>
  <c r="N11" i="6"/>
  <c r="O11" i="6"/>
  <c r="P11" i="6"/>
  <c r="Q11" i="6"/>
  <c r="R11" i="6"/>
  <c r="S11" i="6"/>
  <c r="T11" i="6"/>
  <c r="U11" i="6"/>
  <c r="V11" i="6"/>
  <c r="W11" i="6"/>
  <c r="X11" i="6"/>
  <c r="Y11" i="6"/>
  <c r="N12" i="6"/>
  <c r="O12" i="6"/>
  <c r="P12" i="6"/>
  <c r="Q12" i="6"/>
  <c r="R12" i="6"/>
  <c r="S12" i="6"/>
  <c r="T12" i="6"/>
  <c r="U12" i="6"/>
  <c r="V12" i="6"/>
  <c r="W12" i="6"/>
  <c r="X12" i="6"/>
  <c r="Y12" i="6"/>
  <c r="N13" i="6"/>
  <c r="O13" i="6"/>
  <c r="P13" i="6"/>
  <c r="Q13" i="6"/>
  <c r="R13" i="6"/>
  <c r="S13" i="6"/>
  <c r="T13" i="6"/>
  <c r="U13" i="6"/>
  <c r="V13" i="6"/>
  <c r="W13" i="6"/>
  <c r="X13" i="6"/>
  <c r="Y13" i="6"/>
  <c r="N14" i="6"/>
  <c r="O14" i="6"/>
  <c r="P14" i="6"/>
  <c r="Q14" i="6"/>
  <c r="R14" i="6"/>
  <c r="S14" i="6"/>
  <c r="T14" i="6"/>
  <c r="U14" i="6"/>
  <c r="V14" i="6"/>
  <c r="W14" i="6"/>
  <c r="X14" i="6"/>
  <c r="Y14" i="6"/>
  <c r="N15" i="6"/>
  <c r="O15" i="6"/>
  <c r="P15" i="6"/>
  <c r="Q15" i="6"/>
  <c r="R15" i="6"/>
  <c r="S15" i="6"/>
  <c r="T15" i="6"/>
  <c r="U15" i="6"/>
  <c r="V15" i="6"/>
  <c r="W15" i="6"/>
  <c r="X15" i="6"/>
  <c r="Y15" i="6"/>
  <c r="N16" i="6"/>
  <c r="O16" i="6"/>
  <c r="P16" i="6"/>
  <c r="Q16" i="6"/>
  <c r="R16" i="6"/>
  <c r="S16" i="6"/>
  <c r="T16" i="6"/>
  <c r="U16" i="6"/>
  <c r="V16" i="6"/>
  <c r="W16" i="6"/>
  <c r="X16" i="6"/>
  <c r="Y16" i="6"/>
  <c r="N17" i="6"/>
  <c r="O17" i="6"/>
  <c r="P17" i="6"/>
  <c r="Q17" i="6"/>
  <c r="R17" i="6"/>
  <c r="S17" i="6"/>
  <c r="T17" i="6"/>
  <c r="U17" i="6"/>
  <c r="V17" i="6"/>
  <c r="W17" i="6"/>
  <c r="X17" i="6"/>
  <c r="Y17" i="6"/>
  <c r="N18" i="6"/>
  <c r="O18" i="6"/>
  <c r="P18" i="6"/>
  <c r="Q18" i="6"/>
  <c r="R18" i="6"/>
  <c r="S18" i="6"/>
  <c r="T18" i="6"/>
  <c r="U18" i="6"/>
  <c r="V18" i="6"/>
  <c r="W18" i="6"/>
  <c r="X18" i="6"/>
  <c r="Y18" i="6"/>
  <c r="N19" i="6"/>
  <c r="O19" i="6"/>
  <c r="P19" i="6"/>
  <c r="Q19" i="6"/>
  <c r="R19" i="6"/>
  <c r="S19" i="6"/>
  <c r="T19" i="6"/>
  <c r="U19" i="6"/>
  <c r="V19" i="6"/>
  <c r="W19" i="6"/>
  <c r="X19" i="6"/>
  <c r="Y19" i="6"/>
  <c r="N20" i="6"/>
  <c r="O20" i="6"/>
  <c r="P20" i="6"/>
  <c r="Q20" i="6"/>
  <c r="R20" i="6"/>
  <c r="S20" i="6"/>
  <c r="T20" i="6"/>
  <c r="U20" i="6"/>
  <c r="V20" i="6"/>
  <c r="W20" i="6"/>
  <c r="X20" i="6"/>
  <c r="Y20" i="6"/>
  <c r="N21" i="6"/>
  <c r="O21" i="6"/>
  <c r="P21" i="6"/>
  <c r="Q21" i="6"/>
  <c r="R21" i="6"/>
  <c r="S21" i="6"/>
  <c r="T21" i="6"/>
  <c r="U21" i="6"/>
  <c r="V21" i="6"/>
  <c r="W21" i="6"/>
  <c r="X21" i="6"/>
  <c r="Y21" i="6"/>
  <c r="N22" i="6"/>
  <c r="O22" i="6"/>
  <c r="P22" i="6"/>
  <c r="Q22" i="6"/>
  <c r="R22" i="6"/>
  <c r="S22" i="6"/>
  <c r="T22" i="6"/>
  <c r="U22" i="6"/>
  <c r="V22" i="6"/>
  <c r="W22" i="6"/>
  <c r="X22" i="6"/>
  <c r="Y22" i="6"/>
  <c r="N23" i="6"/>
  <c r="O23" i="6"/>
  <c r="P23" i="6"/>
  <c r="Q23" i="6"/>
  <c r="R23" i="6"/>
  <c r="S23" i="6"/>
  <c r="T23" i="6"/>
  <c r="U23" i="6"/>
  <c r="V23" i="6"/>
  <c r="W23" i="6"/>
  <c r="X23" i="6"/>
  <c r="Y23" i="6"/>
  <c r="N24" i="6"/>
  <c r="O24" i="6"/>
  <c r="P24" i="6"/>
  <c r="Q24" i="6"/>
  <c r="R24" i="6"/>
  <c r="S24" i="6"/>
  <c r="T24" i="6"/>
  <c r="U24" i="6"/>
  <c r="V24" i="6"/>
  <c r="W24" i="6"/>
  <c r="X24" i="6"/>
  <c r="Y24" i="6"/>
  <c r="N25" i="6"/>
  <c r="O25" i="6"/>
  <c r="P25" i="6"/>
  <c r="Q25" i="6"/>
  <c r="R25" i="6"/>
  <c r="S25" i="6"/>
  <c r="T25" i="6"/>
  <c r="U25" i="6"/>
  <c r="V25" i="6"/>
  <c r="W25" i="6"/>
  <c r="X25" i="6"/>
  <c r="Y25" i="6"/>
  <c r="N26" i="6"/>
  <c r="O26" i="6"/>
  <c r="P26" i="6"/>
  <c r="Q26" i="6"/>
  <c r="R26" i="6"/>
  <c r="S26" i="6"/>
  <c r="T26" i="6"/>
  <c r="U26" i="6"/>
  <c r="V26" i="6"/>
  <c r="W26" i="6"/>
  <c r="X26" i="6"/>
  <c r="Y26" i="6"/>
  <c r="N27" i="6"/>
  <c r="O27" i="6"/>
  <c r="P27" i="6"/>
  <c r="Q27" i="6"/>
  <c r="R27" i="6"/>
  <c r="S27" i="6"/>
  <c r="T27" i="6"/>
  <c r="U27" i="6"/>
  <c r="V27" i="6"/>
  <c r="W27" i="6"/>
  <c r="X27" i="6"/>
  <c r="Y27" i="6"/>
  <c r="N28" i="6"/>
  <c r="O28" i="6"/>
  <c r="P28" i="6"/>
  <c r="Q28" i="6"/>
  <c r="R28" i="6"/>
  <c r="S28" i="6"/>
  <c r="T28" i="6"/>
  <c r="U28" i="6"/>
  <c r="V28" i="6"/>
  <c r="W28" i="6"/>
  <c r="X28" i="6"/>
  <c r="Y28" i="6"/>
  <c r="N29" i="6"/>
  <c r="O29" i="6"/>
  <c r="P29" i="6"/>
  <c r="Q29" i="6"/>
  <c r="R29" i="6"/>
  <c r="S29" i="6"/>
  <c r="T29" i="6"/>
  <c r="U29" i="6"/>
  <c r="V29" i="6"/>
  <c r="W29" i="6"/>
  <c r="X29" i="6"/>
  <c r="Y29" i="6"/>
  <c r="N30" i="6"/>
  <c r="O30" i="6"/>
  <c r="P30" i="6"/>
  <c r="Q30" i="6"/>
  <c r="R30" i="6"/>
  <c r="S30" i="6"/>
  <c r="T30" i="6"/>
  <c r="U30" i="6"/>
  <c r="V30" i="6"/>
  <c r="W30" i="6"/>
  <c r="X30" i="6"/>
  <c r="Y30" i="6"/>
  <c r="N31" i="6"/>
  <c r="O31" i="6"/>
  <c r="P31" i="6"/>
  <c r="Q31" i="6"/>
  <c r="R31" i="6"/>
  <c r="S31" i="6"/>
  <c r="T31" i="6"/>
  <c r="U31" i="6"/>
  <c r="V31" i="6"/>
  <c r="W31" i="6"/>
  <c r="X31" i="6"/>
  <c r="Y31" i="6"/>
  <c r="N32" i="6"/>
  <c r="O32" i="6"/>
  <c r="P32" i="6"/>
  <c r="Q32" i="6"/>
  <c r="R32" i="6"/>
  <c r="S32" i="6"/>
  <c r="T32" i="6"/>
  <c r="U32" i="6"/>
  <c r="V32" i="6"/>
  <c r="W32" i="6"/>
  <c r="X32" i="6"/>
  <c r="Y32" i="6"/>
  <c r="N33" i="6"/>
  <c r="O33" i="6"/>
  <c r="P33" i="6"/>
  <c r="Q33" i="6"/>
  <c r="R33" i="6"/>
  <c r="S33" i="6"/>
  <c r="T33" i="6"/>
  <c r="U33" i="6"/>
  <c r="V33" i="6"/>
  <c r="W33" i="6"/>
  <c r="X33" i="6"/>
  <c r="Y33" i="6"/>
  <c r="N34" i="6"/>
  <c r="O34" i="6"/>
  <c r="P34" i="6"/>
  <c r="Q34" i="6"/>
  <c r="R34" i="6"/>
  <c r="S34" i="6"/>
  <c r="T34" i="6"/>
  <c r="U34" i="6"/>
  <c r="V34" i="6"/>
  <c r="W34" i="6"/>
  <c r="X34" i="6"/>
  <c r="Y34" i="6"/>
  <c r="N35" i="6"/>
  <c r="O35" i="6"/>
  <c r="P35" i="6"/>
  <c r="Q35" i="6"/>
  <c r="R35" i="6"/>
  <c r="S35" i="6"/>
  <c r="T35" i="6"/>
  <c r="U35" i="6"/>
  <c r="V35" i="6"/>
  <c r="W35" i="6"/>
  <c r="X35" i="6"/>
  <c r="Y35" i="6"/>
  <c r="N36" i="6"/>
  <c r="O36" i="6"/>
  <c r="P36" i="6"/>
  <c r="Q36" i="6"/>
  <c r="R36" i="6"/>
  <c r="S36" i="6"/>
  <c r="T36" i="6"/>
  <c r="U36" i="6"/>
  <c r="V36" i="6"/>
  <c r="W36" i="6"/>
  <c r="X36" i="6"/>
  <c r="Y36" i="6"/>
  <c r="N37" i="6"/>
  <c r="O37" i="6"/>
  <c r="P37" i="6"/>
  <c r="Q37" i="6"/>
  <c r="R37" i="6"/>
  <c r="S37" i="6"/>
  <c r="T37" i="6"/>
  <c r="U37" i="6"/>
  <c r="V37" i="6"/>
  <c r="W37" i="6"/>
  <c r="X37" i="6"/>
  <c r="Y37" i="6"/>
  <c r="N38" i="6"/>
  <c r="O38" i="6"/>
  <c r="P38" i="6"/>
  <c r="Q38" i="6"/>
  <c r="R38" i="6"/>
  <c r="S38" i="6"/>
  <c r="T38" i="6"/>
  <c r="U38" i="6"/>
  <c r="V38" i="6"/>
  <c r="W38" i="6"/>
  <c r="X38" i="6"/>
  <c r="Y38" i="6"/>
  <c r="N39" i="6"/>
  <c r="O39" i="6"/>
  <c r="P39" i="6"/>
  <c r="Q39" i="6"/>
  <c r="R39" i="6"/>
  <c r="S39" i="6"/>
  <c r="T39" i="6"/>
  <c r="U39" i="6"/>
  <c r="V39" i="6"/>
  <c r="W39" i="6"/>
  <c r="X39" i="6"/>
  <c r="Y39" i="6"/>
  <c r="N40" i="6"/>
  <c r="O40" i="6"/>
  <c r="P40" i="6"/>
  <c r="Q40" i="6"/>
  <c r="R40" i="6"/>
  <c r="S40" i="6"/>
  <c r="T40" i="6"/>
  <c r="U40" i="6"/>
  <c r="V40" i="6"/>
  <c r="W40" i="6"/>
  <c r="X40" i="6"/>
  <c r="Y40" i="6"/>
  <c r="N41" i="6"/>
  <c r="O41" i="6"/>
  <c r="P41" i="6"/>
  <c r="Q41" i="6"/>
  <c r="R41" i="6"/>
  <c r="S41" i="6"/>
  <c r="T41" i="6"/>
  <c r="U41" i="6"/>
  <c r="V41" i="6"/>
  <c r="W41" i="6"/>
  <c r="X41" i="6"/>
  <c r="Y41" i="6"/>
  <c r="N42" i="6"/>
  <c r="O42" i="6"/>
  <c r="P42" i="6"/>
  <c r="Q42" i="6"/>
  <c r="R42" i="6"/>
  <c r="S42" i="6"/>
  <c r="T42" i="6"/>
  <c r="U42" i="6"/>
  <c r="V42" i="6"/>
  <c r="W42" i="6"/>
  <c r="X42" i="6"/>
  <c r="Y42" i="6"/>
  <c r="N43" i="6"/>
  <c r="O43" i="6"/>
  <c r="P43" i="6"/>
  <c r="Q43" i="6"/>
  <c r="R43" i="6"/>
  <c r="S43" i="6"/>
  <c r="T43" i="6"/>
  <c r="U43" i="6"/>
  <c r="V43" i="6"/>
  <c r="W43" i="6"/>
  <c r="X43" i="6"/>
  <c r="Y43" i="6"/>
  <c r="N44" i="6"/>
  <c r="O44" i="6"/>
  <c r="P44" i="6"/>
  <c r="Q44" i="6"/>
  <c r="R44" i="6"/>
  <c r="S44" i="6"/>
  <c r="T44" i="6"/>
  <c r="U44" i="6"/>
  <c r="V44" i="6"/>
  <c r="W44" i="6"/>
  <c r="X44" i="6"/>
  <c r="Y44" i="6"/>
  <c r="N45" i="6"/>
  <c r="O45" i="6"/>
  <c r="P45" i="6"/>
  <c r="Q45" i="6"/>
  <c r="R45" i="6"/>
  <c r="S45" i="6"/>
  <c r="T45" i="6"/>
  <c r="U45" i="6"/>
  <c r="V45" i="6"/>
  <c r="W45" i="6"/>
  <c r="X45" i="6"/>
  <c r="Y45" i="6"/>
  <c r="N46" i="6"/>
  <c r="O46" i="6"/>
  <c r="P46" i="6"/>
  <c r="Q46" i="6"/>
  <c r="R46" i="6"/>
  <c r="S46" i="6"/>
  <c r="T46" i="6"/>
  <c r="U46" i="6"/>
  <c r="V46" i="6"/>
  <c r="W46" i="6"/>
  <c r="X46" i="6"/>
  <c r="Y46" i="6"/>
  <c r="N47" i="6"/>
  <c r="O47" i="6"/>
  <c r="P47" i="6"/>
  <c r="Q47" i="6"/>
  <c r="R47" i="6"/>
  <c r="S47" i="6"/>
  <c r="T47" i="6"/>
  <c r="U47" i="6"/>
  <c r="V47" i="6"/>
  <c r="W47" i="6"/>
  <c r="X47" i="6"/>
  <c r="Y47" i="6"/>
  <c r="N48" i="6"/>
  <c r="O48" i="6"/>
  <c r="P48" i="6"/>
  <c r="Q48" i="6"/>
  <c r="R48" i="6"/>
  <c r="S48" i="6"/>
  <c r="T48" i="6"/>
  <c r="U48" i="6"/>
  <c r="V48" i="6"/>
  <c r="W48" i="6"/>
  <c r="X48" i="6"/>
  <c r="Y48" i="6"/>
  <c r="N49" i="6"/>
  <c r="O49" i="6"/>
  <c r="P49" i="6"/>
  <c r="Q49" i="6"/>
  <c r="R49" i="6"/>
  <c r="S49" i="6"/>
  <c r="T49" i="6"/>
  <c r="U49" i="6"/>
  <c r="V49" i="6"/>
  <c r="W49" i="6"/>
  <c r="X49" i="6"/>
  <c r="Y49" i="6"/>
  <c r="N50" i="6"/>
  <c r="O50" i="6"/>
  <c r="P50" i="6"/>
  <c r="Q50" i="6"/>
  <c r="R50" i="6"/>
  <c r="S50" i="6"/>
  <c r="T50" i="6"/>
  <c r="U50" i="6"/>
  <c r="V50" i="6"/>
  <c r="W50" i="6"/>
  <c r="X50" i="6"/>
  <c r="Y50" i="6"/>
  <c r="N51" i="6"/>
  <c r="O51" i="6"/>
  <c r="P51" i="6"/>
  <c r="Q51" i="6"/>
  <c r="R51" i="6"/>
  <c r="S51" i="6"/>
  <c r="T51" i="6"/>
  <c r="U51" i="6"/>
  <c r="V51" i="6"/>
  <c r="W51" i="6"/>
  <c r="X51" i="6"/>
  <c r="Y51" i="6"/>
  <c r="N52" i="6"/>
  <c r="O52" i="6"/>
  <c r="P52" i="6"/>
  <c r="Q52" i="6"/>
  <c r="R52" i="6"/>
  <c r="S52" i="6"/>
  <c r="T52" i="6"/>
  <c r="U52" i="6"/>
  <c r="V52" i="6"/>
  <c r="W52" i="6"/>
  <c r="X52" i="6"/>
  <c r="Y52" i="6"/>
  <c r="N53" i="6"/>
  <c r="O53" i="6"/>
  <c r="P53" i="6"/>
  <c r="Q53" i="6"/>
  <c r="R53" i="6"/>
  <c r="S53" i="6"/>
  <c r="T53" i="6"/>
  <c r="U53" i="6"/>
  <c r="V53" i="6"/>
  <c r="W53" i="6"/>
  <c r="X53" i="6"/>
  <c r="Y53" i="6"/>
  <c r="N54" i="6"/>
  <c r="O54" i="6"/>
  <c r="P54" i="6"/>
  <c r="Q54" i="6"/>
  <c r="R54" i="6"/>
  <c r="S54" i="6"/>
  <c r="T54" i="6"/>
  <c r="U54" i="6"/>
  <c r="V54" i="6"/>
  <c r="W54" i="6"/>
  <c r="X54" i="6"/>
  <c r="Y54" i="6"/>
  <c r="N55" i="6"/>
  <c r="O55" i="6"/>
  <c r="P55" i="6"/>
  <c r="Q55" i="6"/>
  <c r="R55" i="6"/>
  <c r="S55" i="6"/>
  <c r="T55" i="6"/>
  <c r="U55" i="6"/>
  <c r="V55" i="6"/>
  <c r="W55" i="6"/>
  <c r="X55" i="6"/>
  <c r="Y55" i="6"/>
  <c r="N56" i="6"/>
  <c r="O56" i="6"/>
  <c r="P56" i="6"/>
  <c r="Q56" i="6"/>
  <c r="R56" i="6"/>
  <c r="S56" i="6"/>
  <c r="T56" i="6"/>
  <c r="U56" i="6"/>
  <c r="V56" i="6"/>
  <c r="W56" i="6"/>
  <c r="X56" i="6"/>
  <c r="Y56" i="6"/>
  <c r="N57" i="6"/>
  <c r="O57" i="6"/>
  <c r="P57" i="6"/>
  <c r="Q57" i="6"/>
  <c r="R57" i="6"/>
  <c r="S57" i="6"/>
  <c r="T57" i="6"/>
  <c r="U57" i="6"/>
  <c r="V57" i="6"/>
  <c r="W57" i="6"/>
  <c r="X57" i="6"/>
  <c r="Y57" i="6"/>
  <c r="N58" i="6"/>
  <c r="O58" i="6"/>
  <c r="P58" i="6"/>
  <c r="Q58" i="6"/>
  <c r="R58" i="6"/>
  <c r="S58" i="6"/>
  <c r="T58" i="6"/>
  <c r="U58" i="6"/>
  <c r="V58" i="6"/>
  <c r="W58" i="6"/>
  <c r="X58" i="6"/>
  <c r="Y58" i="6"/>
  <c r="N59" i="6"/>
  <c r="O59" i="6"/>
  <c r="P59" i="6"/>
  <c r="Q59" i="6"/>
  <c r="R59" i="6"/>
  <c r="S59" i="6"/>
  <c r="T59" i="6"/>
  <c r="U59" i="6"/>
  <c r="V59" i="6"/>
  <c r="W59" i="6"/>
  <c r="X59" i="6"/>
  <c r="Y59" i="6"/>
  <c r="N60" i="6"/>
  <c r="O60" i="6"/>
  <c r="P60" i="6"/>
  <c r="Q60" i="6"/>
  <c r="R60" i="6"/>
  <c r="S60" i="6"/>
  <c r="T60" i="6"/>
  <c r="U60" i="6"/>
  <c r="V60" i="6"/>
  <c r="W60" i="6"/>
  <c r="X60" i="6"/>
  <c r="Y60" i="6"/>
  <c r="N61" i="6"/>
  <c r="O61" i="6"/>
  <c r="P61" i="6"/>
  <c r="Q61" i="6"/>
  <c r="R61" i="6"/>
  <c r="S61" i="6"/>
  <c r="T61" i="6"/>
  <c r="U61" i="6"/>
  <c r="V61" i="6"/>
  <c r="W61" i="6"/>
  <c r="X61" i="6"/>
  <c r="Y61" i="6"/>
  <c r="N62" i="6"/>
  <c r="O62" i="6"/>
  <c r="P62" i="6"/>
  <c r="Q62" i="6"/>
  <c r="R62" i="6"/>
  <c r="S62" i="6"/>
  <c r="T62" i="6"/>
  <c r="U62" i="6"/>
  <c r="V62" i="6"/>
  <c r="W62" i="6"/>
  <c r="X62" i="6"/>
  <c r="Y62" i="6"/>
  <c r="N63" i="6"/>
  <c r="O63" i="6"/>
  <c r="P63" i="6"/>
  <c r="Q63" i="6"/>
  <c r="R63" i="6"/>
  <c r="S63" i="6"/>
  <c r="T63" i="6"/>
  <c r="U63" i="6"/>
  <c r="V63" i="6"/>
  <c r="W63" i="6"/>
  <c r="X63" i="6"/>
  <c r="Y63" i="6"/>
  <c r="N64" i="6"/>
  <c r="O64" i="6"/>
  <c r="P64" i="6"/>
  <c r="Q64" i="6"/>
  <c r="R64" i="6"/>
  <c r="S64" i="6"/>
  <c r="T64" i="6"/>
  <c r="U64" i="6"/>
  <c r="V64" i="6"/>
  <c r="W64" i="6"/>
  <c r="X64" i="6"/>
  <c r="Y64" i="6"/>
  <c r="N65" i="6"/>
  <c r="O65" i="6"/>
  <c r="P65" i="6"/>
  <c r="Q65" i="6"/>
  <c r="R65" i="6"/>
  <c r="S65" i="6"/>
  <c r="T65" i="6"/>
  <c r="U65" i="6"/>
  <c r="V65" i="6"/>
  <c r="W65" i="6"/>
  <c r="X65" i="6"/>
  <c r="Y65" i="6"/>
  <c r="N66" i="6"/>
  <c r="O66" i="6"/>
  <c r="P66" i="6"/>
  <c r="Q66" i="6"/>
  <c r="R66" i="6"/>
  <c r="S66" i="6"/>
  <c r="T66" i="6"/>
  <c r="U66" i="6"/>
  <c r="V66" i="6"/>
  <c r="W66" i="6"/>
  <c r="X66" i="6"/>
  <c r="Y66" i="6"/>
  <c r="N67" i="6"/>
  <c r="O67" i="6"/>
  <c r="P67" i="6"/>
  <c r="Q67" i="6"/>
  <c r="R67" i="6"/>
  <c r="S67" i="6"/>
  <c r="T67" i="6"/>
  <c r="U67" i="6"/>
  <c r="V67" i="6"/>
  <c r="W67" i="6"/>
  <c r="X67" i="6"/>
  <c r="Y67" i="6"/>
  <c r="N68" i="6"/>
  <c r="O68" i="6"/>
  <c r="P68" i="6"/>
  <c r="Q68" i="6"/>
  <c r="R68" i="6"/>
  <c r="S68" i="6"/>
  <c r="T68" i="6"/>
  <c r="U68" i="6"/>
  <c r="V68" i="6"/>
  <c r="W68" i="6"/>
  <c r="X68" i="6"/>
  <c r="Y68" i="6"/>
  <c r="N69" i="6"/>
  <c r="O69" i="6"/>
  <c r="P69" i="6"/>
  <c r="Q69" i="6"/>
  <c r="R69" i="6"/>
  <c r="S69" i="6"/>
  <c r="T69" i="6"/>
  <c r="U69" i="6"/>
  <c r="V69" i="6"/>
  <c r="W69" i="6"/>
  <c r="X69" i="6"/>
  <c r="Y69" i="6"/>
  <c r="N70" i="6"/>
  <c r="O70" i="6"/>
  <c r="P70" i="6"/>
  <c r="Q70" i="6"/>
  <c r="R70" i="6"/>
  <c r="S70" i="6"/>
  <c r="T70" i="6"/>
  <c r="U70" i="6"/>
  <c r="V70" i="6"/>
  <c r="W70" i="6"/>
  <c r="X70" i="6"/>
  <c r="Y70" i="6"/>
  <c r="N71" i="6"/>
  <c r="O71" i="6"/>
  <c r="P71" i="6"/>
  <c r="Q71" i="6"/>
  <c r="R71" i="6"/>
  <c r="S71" i="6"/>
  <c r="T71" i="6"/>
  <c r="U71" i="6"/>
  <c r="V71" i="6"/>
  <c r="W71" i="6"/>
  <c r="X71" i="6"/>
  <c r="Y71" i="6"/>
  <c r="N72" i="6"/>
  <c r="O72" i="6"/>
  <c r="P72" i="6"/>
  <c r="Q72" i="6"/>
  <c r="R72" i="6"/>
  <c r="S72" i="6"/>
  <c r="T72" i="6"/>
  <c r="U72" i="6"/>
  <c r="V72" i="6"/>
  <c r="W72" i="6"/>
  <c r="X72" i="6"/>
  <c r="Y72" i="6"/>
  <c r="N73" i="6"/>
  <c r="O73" i="6"/>
  <c r="P73" i="6"/>
  <c r="Q73" i="6"/>
  <c r="R73" i="6"/>
  <c r="S73" i="6"/>
  <c r="T73" i="6"/>
  <c r="U73" i="6"/>
  <c r="V73" i="6"/>
  <c r="W73" i="6"/>
  <c r="X73" i="6"/>
  <c r="Y73" i="6"/>
  <c r="N74" i="6"/>
  <c r="O74" i="6"/>
  <c r="P74" i="6"/>
  <c r="Q74" i="6"/>
  <c r="R74" i="6"/>
  <c r="S74" i="6"/>
  <c r="T74" i="6"/>
  <c r="U74" i="6"/>
  <c r="V74" i="6"/>
  <c r="W74" i="6"/>
  <c r="X74" i="6"/>
  <c r="Y74" i="6"/>
  <c r="N75" i="6"/>
  <c r="O75" i="6"/>
  <c r="P75" i="6"/>
  <c r="Q75" i="6"/>
  <c r="R75" i="6"/>
  <c r="S75" i="6"/>
  <c r="T75" i="6"/>
  <c r="U75" i="6"/>
  <c r="V75" i="6"/>
  <c r="W75" i="6"/>
  <c r="X75" i="6"/>
  <c r="Y75" i="6"/>
  <c r="N76" i="6"/>
  <c r="O76" i="6"/>
  <c r="P76" i="6"/>
  <c r="Q76" i="6"/>
  <c r="R76" i="6"/>
  <c r="S76" i="6"/>
  <c r="T76" i="6"/>
  <c r="U76" i="6"/>
  <c r="V76" i="6"/>
  <c r="W76" i="6"/>
  <c r="X76" i="6"/>
  <c r="Y76" i="6"/>
  <c r="N77" i="6"/>
  <c r="O77" i="6"/>
  <c r="P77" i="6"/>
  <c r="Q77" i="6"/>
  <c r="R77" i="6"/>
  <c r="S77" i="6"/>
  <c r="T77" i="6"/>
  <c r="U77" i="6"/>
  <c r="V77" i="6"/>
  <c r="W77" i="6"/>
  <c r="X77" i="6"/>
  <c r="Y77" i="6"/>
  <c r="N78" i="6"/>
  <c r="O78" i="6"/>
  <c r="P78" i="6"/>
  <c r="Q78" i="6"/>
  <c r="R78" i="6"/>
  <c r="S78" i="6"/>
  <c r="T78" i="6"/>
  <c r="U78" i="6"/>
  <c r="V78" i="6"/>
  <c r="W78" i="6"/>
  <c r="X78" i="6"/>
  <c r="Y78" i="6"/>
  <c r="N79" i="6"/>
  <c r="O79" i="6"/>
  <c r="P79" i="6"/>
  <c r="Q79" i="6"/>
  <c r="R79" i="6"/>
  <c r="S79" i="6"/>
  <c r="T79" i="6"/>
  <c r="U79" i="6"/>
  <c r="V79" i="6"/>
  <c r="W79" i="6"/>
  <c r="X79" i="6"/>
  <c r="Y79" i="6"/>
  <c r="N80" i="6"/>
  <c r="O80" i="6"/>
  <c r="P80" i="6"/>
  <c r="Q80" i="6"/>
  <c r="R80" i="6"/>
  <c r="S80" i="6"/>
  <c r="T80" i="6"/>
  <c r="U80" i="6"/>
  <c r="V80" i="6"/>
  <c r="W80" i="6"/>
  <c r="X80" i="6"/>
  <c r="Y80" i="6"/>
  <c r="N81" i="6"/>
  <c r="O81" i="6"/>
  <c r="P81" i="6"/>
  <c r="Q81" i="6"/>
  <c r="R81" i="6"/>
  <c r="S81" i="6"/>
  <c r="T81" i="6"/>
  <c r="U81" i="6"/>
  <c r="V81" i="6"/>
  <c r="W81" i="6"/>
  <c r="X81" i="6"/>
  <c r="Y81" i="6"/>
  <c r="N82" i="6"/>
  <c r="O82" i="6"/>
  <c r="P82" i="6"/>
  <c r="Q82" i="6"/>
  <c r="R82" i="6"/>
  <c r="S82" i="6"/>
  <c r="T82" i="6"/>
  <c r="U82" i="6"/>
  <c r="V82" i="6"/>
  <c r="W82" i="6"/>
  <c r="X82" i="6"/>
  <c r="Y82" i="6"/>
  <c r="N83" i="6"/>
  <c r="O83" i="6"/>
  <c r="P83" i="6"/>
  <c r="Q83" i="6"/>
  <c r="R83" i="6"/>
  <c r="S83" i="6"/>
  <c r="T83" i="6"/>
  <c r="U83" i="6"/>
  <c r="V83" i="6"/>
  <c r="W83" i="6"/>
  <c r="X83" i="6"/>
  <c r="Y83" i="6"/>
  <c r="N84" i="6"/>
  <c r="O84" i="6"/>
  <c r="P84" i="6"/>
  <c r="Q84" i="6"/>
  <c r="R84" i="6"/>
  <c r="S84" i="6"/>
  <c r="T84" i="6"/>
  <c r="U84" i="6"/>
  <c r="V84" i="6"/>
  <c r="W84" i="6"/>
  <c r="X84" i="6"/>
  <c r="Y84" i="6"/>
  <c r="N85" i="6"/>
  <c r="O85" i="6"/>
  <c r="P85" i="6"/>
  <c r="Q85" i="6"/>
  <c r="R85" i="6"/>
  <c r="S85" i="6"/>
  <c r="T85" i="6"/>
  <c r="U85" i="6"/>
  <c r="V85" i="6"/>
  <c r="W85" i="6"/>
  <c r="X85" i="6"/>
  <c r="Y85" i="6"/>
  <c r="N86" i="6"/>
  <c r="O86" i="6"/>
  <c r="P86" i="6"/>
  <c r="Q86" i="6"/>
  <c r="R86" i="6"/>
  <c r="S86" i="6"/>
  <c r="T86" i="6"/>
  <c r="U86" i="6"/>
  <c r="V86" i="6"/>
  <c r="W86" i="6"/>
  <c r="X86" i="6"/>
  <c r="Y86" i="6"/>
  <c r="N87" i="6"/>
  <c r="O87" i="6"/>
  <c r="P87" i="6"/>
  <c r="Q87" i="6"/>
  <c r="R87" i="6"/>
  <c r="S87" i="6"/>
  <c r="T87" i="6"/>
  <c r="U87" i="6"/>
  <c r="V87" i="6"/>
  <c r="W87" i="6"/>
  <c r="X87" i="6"/>
  <c r="Y87" i="6"/>
  <c r="N88" i="6"/>
  <c r="O88" i="6"/>
  <c r="P88" i="6"/>
  <c r="Q88" i="6"/>
  <c r="R88" i="6"/>
  <c r="S88" i="6"/>
  <c r="T88" i="6"/>
  <c r="U88" i="6"/>
  <c r="V88" i="6"/>
  <c r="W88" i="6"/>
  <c r="X88" i="6"/>
  <c r="Y88" i="6"/>
  <c r="N89" i="6"/>
  <c r="O89" i="6"/>
  <c r="P89" i="6"/>
  <c r="Q89" i="6"/>
  <c r="R89" i="6"/>
  <c r="S89" i="6"/>
  <c r="T89" i="6"/>
  <c r="U89" i="6"/>
  <c r="V89" i="6"/>
  <c r="W89" i="6"/>
  <c r="X89" i="6"/>
  <c r="Y89" i="6"/>
  <c r="N90" i="6"/>
  <c r="O90" i="6"/>
  <c r="P90" i="6"/>
  <c r="Q90" i="6"/>
  <c r="R90" i="6"/>
  <c r="S90" i="6"/>
  <c r="T90" i="6"/>
  <c r="U90" i="6"/>
  <c r="V90" i="6"/>
  <c r="W90" i="6"/>
  <c r="X90" i="6"/>
  <c r="Y90" i="6"/>
  <c r="N91" i="6"/>
  <c r="O91" i="6"/>
  <c r="P91" i="6"/>
  <c r="Q91" i="6"/>
  <c r="R91" i="6"/>
  <c r="S91" i="6"/>
  <c r="T91" i="6"/>
  <c r="U91" i="6"/>
  <c r="V91" i="6"/>
  <c r="W91" i="6"/>
  <c r="X91" i="6"/>
  <c r="Y91" i="6"/>
  <c r="N92" i="6"/>
  <c r="O92" i="6"/>
  <c r="P92" i="6"/>
  <c r="Q92" i="6"/>
  <c r="R92" i="6"/>
  <c r="S92" i="6"/>
  <c r="T92" i="6"/>
  <c r="U92" i="6"/>
  <c r="V92" i="6"/>
  <c r="W92" i="6"/>
  <c r="X92" i="6"/>
  <c r="Y92" i="6"/>
  <c r="N93" i="6"/>
  <c r="O93" i="6"/>
  <c r="P93" i="6"/>
  <c r="Q93" i="6"/>
  <c r="R93" i="6"/>
  <c r="S93" i="6"/>
  <c r="T93" i="6"/>
  <c r="U93" i="6"/>
  <c r="V93" i="6"/>
  <c r="W93" i="6"/>
  <c r="X93" i="6"/>
  <c r="Y93" i="6"/>
  <c r="N94" i="6"/>
  <c r="O94" i="6"/>
  <c r="P94" i="6"/>
  <c r="Q94" i="6"/>
  <c r="R94" i="6"/>
  <c r="S94" i="6"/>
  <c r="T94" i="6"/>
  <c r="U94" i="6"/>
  <c r="V94" i="6"/>
  <c r="W94" i="6"/>
  <c r="X94" i="6"/>
  <c r="Y94" i="6"/>
  <c r="N95" i="6"/>
  <c r="O95" i="6"/>
  <c r="P95" i="6"/>
  <c r="Q95" i="6"/>
  <c r="R95" i="6"/>
  <c r="S95" i="6"/>
  <c r="T95" i="6"/>
  <c r="U95" i="6"/>
  <c r="V95" i="6"/>
  <c r="W95" i="6"/>
  <c r="X95" i="6"/>
  <c r="Y95" i="6"/>
  <c r="N96" i="6"/>
  <c r="O96" i="6"/>
  <c r="P96" i="6"/>
  <c r="Q96" i="6"/>
  <c r="R96" i="6"/>
  <c r="S96" i="6"/>
  <c r="T96" i="6"/>
  <c r="U96" i="6"/>
  <c r="V96" i="6"/>
  <c r="W96" i="6"/>
  <c r="X96" i="6"/>
  <c r="Y96" i="6"/>
  <c r="N97" i="6"/>
  <c r="O97" i="6"/>
  <c r="P97" i="6"/>
  <c r="Q97" i="6"/>
  <c r="R97" i="6"/>
  <c r="S97" i="6"/>
  <c r="T97" i="6"/>
  <c r="U97" i="6"/>
  <c r="V97" i="6"/>
  <c r="W97" i="6"/>
  <c r="X97" i="6"/>
  <c r="Y97" i="6"/>
  <c r="N98" i="6"/>
  <c r="O98" i="6"/>
  <c r="P98" i="6"/>
  <c r="Q98" i="6"/>
  <c r="R98" i="6"/>
  <c r="S98" i="6"/>
  <c r="T98" i="6"/>
  <c r="U98" i="6"/>
  <c r="V98" i="6"/>
  <c r="W98" i="6"/>
  <c r="X98" i="6"/>
  <c r="Y98" i="6"/>
  <c r="N99" i="6"/>
  <c r="O99" i="6"/>
  <c r="P99" i="6"/>
  <c r="Q99" i="6"/>
  <c r="R99" i="6"/>
  <c r="S99" i="6"/>
  <c r="T99" i="6"/>
  <c r="U99" i="6"/>
  <c r="V99" i="6"/>
  <c r="W99" i="6"/>
  <c r="X99" i="6"/>
  <c r="Y99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N129" i="6"/>
  <c r="O129" i="6"/>
  <c r="P129" i="6"/>
  <c r="Q129" i="6"/>
  <c r="R129" i="6"/>
  <c r="S129" i="6"/>
  <c r="T129" i="6"/>
  <c r="U129" i="6"/>
  <c r="V129" i="6"/>
  <c r="W129" i="6"/>
  <c r="X129" i="6"/>
  <c r="Y129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N132" i="6"/>
  <c r="O132" i="6"/>
  <c r="P132" i="6"/>
  <c r="Q132" i="6"/>
  <c r="R132" i="6"/>
  <c r="S132" i="6"/>
  <c r="T132" i="6"/>
  <c r="U132" i="6"/>
  <c r="V132" i="6"/>
  <c r="W132" i="6"/>
  <c r="X132" i="6"/>
  <c r="Y132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N134" i="6"/>
  <c r="O134" i="6"/>
  <c r="P134" i="6"/>
  <c r="Q134" i="6"/>
  <c r="R134" i="6"/>
  <c r="S134" i="6"/>
  <c r="T134" i="6"/>
  <c r="U134" i="6"/>
  <c r="V134" i="6"/>
  <c r="W134" i="6"/>
  <c r="X134" i="6"/>
  <c r="Y134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N136" i="6"/>
  <c r="O136" i="6"/>
  <c r="P136" i="6"/>
  <c r="Q136" i="6"/>
  <c r="R136" i="6"/>
  <c r="S136" i="6"/>
  <c r="T136" i="6"/>
  <c r="U136" i="6"/>
  <c r="V136" i="6"/>
  <c r="W136" i="6"/>
  <c r="X136" i="6"/>
  <c r="Y136" i="6"/>
  <c r="N137" i="6"/>
  <c r="O137" i="6"/>
  <c r="P137" i="6"/>
  <c r="Q137" i="6"/>
  <c r="R137" i="6"/>
  <c r="S137" i="6"/>
  <c r="T137" i="6"/>
  <c r="U137" i="6"/>
  <c r="V137" i="6"/>
  <c r="W137" i="6"/>
  <c r="X137" i="6"/>
  <c r="Y137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N140" i="6"/>
  <c r="O140" i="6"/>
  <c r="P140" i="6"/>
  <c r="Q140" i="6"/>
  <c r="R140" i="6"/>
  <c r="S140" i="6"/>
  <c r="T140" i="6"/>
  <c r="U140" i="6"/>
  <c r="V140" i="6"/>
  <c r="W140" i="6"/>
  <c r="X140" i="6"/>
  <c r="Y140" i="6"/>
  <c r="N141" i="6"/>
  <c r="O141" i="6"/>
  <c r="P141" i="6"/>
  <c r="Q141" i="6"/>
  <c r="R141" i="6"/>
  <c r="S141" i="6"/>
  <c r="T141" i="6"/>
  <c r="U141" i="6"/>
  <c r="V141" i="6"/>
  <c r="W141" i="6"/>
  <c r="X141" i="6"/>
  <c r="Y141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N143" i="6"/>
  <c r="O143" i="6"/>
  <c r="P143" i="6"/>
  <c r="Q143" i="6"/>
  <c r="R143" i="6"/>
  <c r="S143" i="6"/>
  <c r="T143" i="6"/>
  <c r="U143" i="6"/>
  <c r="V143" i="6"/>
  <c r="W143" i="6"/>
  <c r="X143" i="6"/>
  <c r="Y143" i="6"/>
  <c r="N144" i="6"/>
  <c r="O144" i="6"/>
  <c r="P144" i="6"/>
  <c r="Q144" i="6"/>
  <c r="R144" i="6"/>
  <c r="S144" i="6"/>
  <c r="T144" i="6"/>
  <c r="U144" i="6"/>
  <c r="V144" i="6"/>
  <c r="W144" i="6"/>
  <c r="X144" i="6"/>
  <c r="Y144" i="6"/>
  <c r="N145" i="6"/>
  <c r="O145" i="6"/>
  <c r="P145" i="6"/>
  <c r="Q145" i="6"/>
  <c r="R145" i="6"/>
  <c r="S145" i="6"/>
  <c r="T145" i="6"/>
  <c r="U145" i="6"/>
  <c r="V145" i="6"/>
  <c r="W145" i="6"/>
  <c r="X145" i="6"/>
  <c r="Y145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N149" i="6"/>
  <c r="O149" i="6"/>
  <c r="P149" i="6"/>
  <c r="Q149" i="6"/>
  <c r="R149" i="6"/>
  <c r="S149" i="6"/>
  <c r="T149" i="6"/>
  <c r="U149" i="6"/>
  <c r="V149" i="6"/>
  <c r="W149" i="6"/>
  <c r="X149" i="6"/>
  <c r="Y149" i="6"/>
  <c r="N150" i="6"/>
  <c r="O150" i="6"/>
  <c r="P150" i="6"/>
  <c r="Q150" i="6"/>
  <c r="R150" i="6"/>
  <c r="S150" i="6"/>
  <c r="T150" i="6"/>
  <c r="U150" i="6"/>
  <c r="V150" i="6"/>
  <c r="W150" i="6"/>
  <c r="X150" i="6"/>
  <c r="Y150" i="6"/>
  <c r="N151" i="6"/>
  <c r="O151" i="6"/>
  <c r="P151" i="6"/>
  <c r="Q151" i="6"/>
  <c r="R151" i="6"/>
  <c r="S151" i="6"/>
  <c r="T151" i="6"/>
  <c r="U151" i="6"/>
  <c r="V151" i="6"/>
  <c r="W151" i="6"/>
  <c r="X151" i="6"/>
  <c r="Y151" i="6"/>
  <c r="N152" i="6"/>
  <c r="O152" i="6"/>
  <c r="P152" i="6"/>
  <c r="Q152" i="6"/>
  <c r="R152" i="6"/>
  <c r="S152" i="6"/>
  <c r="T152" i="6"/>
  <c r="U152" i="6"/>
  <c r="V152" i="6"/>
  <c r="W152" i="6"/>
  <c r="X152" i="6"/>
  <c r="Y152" i="6"/>
  <c r="N153" i="6"/>
  <c r="O153" i="6"/>
  <c r="P153" i="6"/>
  <c r="Q153" i="6"/>
  <c r="R153" i="6"/>
  <c r="S153" i="6"/>
  <c r="T153" i="6"/>
  <c r="U153" i="6"/>
  <c r="V153" i="6"/>
  <c r="W153" i="6"/>
  <c r="X153" i="6"/>
  <c r="Y153" i="6"/>
  <c r="N154" i="6"/>
  <c r="O154" i="6"/>
  <c r="P154" i="6"/>
  <c r="Q154" i="6"/>
  <c r="R154" i="6"/>
  <c r="S154" i="6"/>
  <c r="T154" i="6"/>
  <c r="U154" i="6"/>
  <c r="V154" i="6"/>
  <c r="W154" i="6"/>
  <c r="X154" i="6"/>
  <c r="Y154" i="6"/>
  <c r="N155" i="6"/>
  <c r="O155" i="6"/>
  <c r="P155" i="6"/>
  <c r="Q155" i="6"/>
  <c r="R155" i="6"/>
  <c r="S155" i="6"/>
  <c r="T155" i="6"/>
  <c r="U155" i="6"/>
  <c r="V155" i="6"/>
  <c r="W155" i="6"/>
  <c r="X155" i="6"/>
  <c r="Y155" i="6"/>
  <c r="N156" i="6"/>
  <c r="O156" i="6"/>
  <c r="P156" i="6"/>
  <c r="Q156" i="6"/>
  <c r="R156" i="6"/>
  <c r="S156" i="6"/>
  <c r="T156" i="6"/>
  <c r="U156" i="6"/>
  <c r="V156" i="6"/>
  <c r="W156" i="6"/>
  <c r="X156" i="6"/>
  <c r="Y156" i="6"/>
  <c r="N157" i="6"/>
  <c r="O157" i="6"/>
  <c r="P157" i="6"/>
  <c r="Q157" i="6"/>
  <c r="R157" i="6"/>
  <c r="S157" i="6"/>
  <c r="T157" i="6"/>
  <c r="U157" i="6"/>
  <c r="V157" i="6"/>
  <c r="W157" i="6"/>
  <c r="X157" i="6"/>
  <c r="Y157" i="6"/>
  <c r="N158" i="6"/>
  <c r="O158" i="6"/>
  <c r="P158" i="6"/>
  <c r="Q158" i="6"/>
  <c r="R158" i="6"/>
  <c r="S158" i="6"/>
  <c r="T158" i="6"/>
  <c r="U158" i="6"/>
  <c r="V158" i="6"/>
  <c r="W158" i="6"/>
  <c r="X158" i="6"/>
  <c r="Y158" i="6"/>
  <c r="N159" i="6"/>
  <c r="O159" i="6"/>
  <c r="P159" i="6"/>
  <c r="Q159" i="6"/>
  <c r="R159" i="6"/>
  <c r="S159" i="6"/>
  <c r="T159" i="6"/>
  <c r="U159" i="6"/>
  <c r="V159" i="6"/>
  <c r="W159" i="6"/>
  <c r="X159" i="6"/>
  <c r="Y159" i="6"/>
  <c r="N160" i="6"/>
  <c r="O160" i="6"/>
  <c r="P160" i="6"/>
  <c r="Q160" i="6"/>
  <c r="R160" i="6"/>
  <c r="S160" i="6"/>
  <c r="T160" i="6"/>
  <c r="U160" i="6"/>
  <c r="V160" i="6"/>
  <c r="W160" i="6"/>
  <c r="X160" i="6"/>
  <c r="Y160" i="6"/>
  <c r="N161" i="6"/>
  <c r="O161" i="6"/>
  <c r="P161" i="6"/>
  <c r="Q161" i="6"/>
  <c r="R161" i="6"/>
  <c r="S161" i="6"/>
  <c r="T161" i="6"/>
  <c r="U161" i="6"/>
  <c r="V161" i="6"/>
  <c r="W161" i="6"/>
  <c r="X161" i="6"/>
  <c r="Y161" i="6"/>
  <c r="N162" i="6"/>
  <c r="O162" i="6"/>
  <c r="P162" i="6"/>
  <c r="Q162" i="6"/>
  <c r="R162" i="6"/>
  <c r="S162" i="6"/>
  <c r="T162" i="6"/>
  <c r="U162" i="6"/>
  <c r="V162" i="6"/>
  <c r="W162" i="6"/>
  <c r="X162" i="6"/>
  <c r="Y162" i="6"/>
  <c r="N163" i="6"/>
  <c r="O163" i="6"/>
  <c r="P163" i="6"/>
  <c r="Q163" i="6"/>
  <c r="R163" i="6"/>
  <c r="S163" i="6"/>
  <c r="T163" i="6"/>
  <c r="U163" i="6"/>
  <c r="V163" i="6"/>
  <c r="W163" i="6"/>
  <c r="X163" i="6"/>
  <c r="Y163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N165" i="6"/>
  <c r="O165" i="6"/>
  <c r="P165" i="6"/>
  <c r="Q165" i="6"/>
  <c r="R165" i="6"/>
  <c r="S165" i="6"/>
  <c r="T165" i="6"/>
  <c r="U165" i="6"/>
  <c r="V165" i="6"/>
  <c r="W165" i="6"/>
  <c r="X165" i="6"/>
  <c r="Y165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N167" i="6"/>
  <c r="O167" i="6"/>
  <c r="P167" i="6"/>
  <c r="Q167" i="6"/>
  <c r="R167" i="6"/>
  <c r="S167" i="6"/>
  <c r="T167" i="6"/>
  <c r="U167" i="6"/>
  <c r="V167" i="6"/>
  <c r="W167" i="6"/>
  <c r="X167" i="6"/>
  <c r="Y167" i="6"/>
  <c r="N168" i="6"/>
  <c r="O168" i="6"/>
  <c r="P168" i="6"/>
  <c r="Q168" i="6"/>
  <c r="R168" i="6"/>
  <c r="S168" i="6"/>
  <c r="T168" i="6"/>
  <c r="U168" i="6"/>
  <c r="V168" i="6"/>
  <c r="W168" i="6"/>
  <c r="X168" i="6"/>
  <c r="Y168" i="6"/>
  <c r="N169" i="6"/>
  <c r="O169" i="6"/>
  <c r="P169" i="6"/>
  <c r="Q169" i="6"/>
  <c r="R169" i="6"/>
  <c r="S169" i="6"/>
  <c r="T169" i="6"/>
  <c r="U169" i="6"/>
  <c r="V169" i="6"/>
  <c r="W169" i="6"/>
  <c r="X169" i="6"/>
  <c r="Y169" i="6"/>
  <c r="N170" i="6"/>
  <c r="O170" i="6"/>
  <c r="P170" i="6"/>
  <c r="Q170" i="6"/>
  <c r="R170" i="6"/>
  <c r="S170" i="6"/>
  <c r="T170" i="6"/>
  <c r="U170" i="6"/>
  <c r="V170" i="6"/>
  <c r="W170" i="6"/>
  <c r="X170" i="6"/>
  <c r="Y170" i="6"/>
  <c r="N171" i="6"/>
  <c r="O171" i="6"/>
  <c r="P171" i="6"/>
  <c r="Q171" i="6"/>
  <c r="R171" i="6"/>
  <c r="S171" i="6"/>
  <c r="T171" i="6"/>
  <c r="U171" i="6"/>
  <c r="V171" i="6"/>
  <c r="W171" i="6"/>
  <c r="X171" i="6"/>
  <c r="Y171" i="6"/>
  <c r="N172" i="6"/>
  <c r="O172" i="6"/>
  <c r="P172" i="6"/>
  <c r="Q172" i="6"/>
  <c r="R172" i="6"/>
  <c r="S172" i="6"/>
  <c r="T172" i="6"/>
  <c r="U172" i="6"/>
  <c r="V172" i="6"/>
  <c r="W172" i="6"/>
  <c r="X172" i="6"/>
  <c r="Y172" i="6"/>
  <c r="N173" i="6"/>
  <c r="O173" i="6"/>
  <c r="P173" i="6"/>
  <c r="Q173" i="6"/>
  <c r="R173" i="6"/>
  <c r="S173" i="6"/>
  <c r="T173" i="6"/>
  <c r="U173" i="6"/>
  <c r="V173" i="6"/>
  <c r="W173" i="6"/>
  <c r="X173" i="6"/>
  <c r="Y173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N175" i="6"/>
  <c r="O175" i="6"/>
  <c r="P175" i="6"/>
  <c r="Q175" i="6"/>
  <c r="R175" i="6"/>
  <c r="S175" i="6"/>
  <c r="T175" i="6"/>
  <c r="U175" i="6"/>
  <c r="V175" i="6"/>
  <c r="W175" i="6"/>
  <c r="X175" i="6"/>
  <c r="Y175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N177" i="6"/>
  <c r="O177" i="6"/>
  <c r="P177" i="6"/>
  <c r="Q177" i="6"/>
  <c r="R177" i="6"/>
  <c r="S177" i="6"/>
  <c r="T177" i="6"/>
  <c r="U177" i="6"/>
  <c r="V177" i="6"/>
  <c r="W177" i="6"/>
  <c r="X177" i="6"/>
  <c r="Y177" i="6"/>
  <c r="N178" i="6"/>
  <c r="O178" i="6"/>
  <c r="P178" i="6"/>
  <c r="Q178" i="6"/>
  <c r="R178" i="6"/>
  <c r="S178" i="6"/>
  <c r="T178" i="6"/>
  <c r="U178" i="6"/>
  <c r="V178" i="6"/>
  <c r="W178" i="6"/>
  <c r="X178" i="6"/>
  <c r="Y178" i="6"/>
  <c r="N179" i="6"/>
  <c r="O179" i="6"/>
  <c r="P179" i="6"/>
  <c r="Q179" i="6"/>
  <c r="R179" i="6"/>
  <c r="S179" i="6"/>
  <c r="T179" i="6"/>
  <c r="U179" i="6"/>
  <c r="V179" i="6"/>
  <c r="W179" i="6"/>
  <c r="X179" i="6"/>
  <c r="Y179" i="6"/>
  <c r="N180" i="6"/>
  <c r="O180" i="6"/>
  <c r="P180" i="6"/>
  <c r="Q180" i="6"/>
  <c r="R180" i="6"/>
  <c r="S180" i="6"/>
  <c r="T180" i="6"/>
  <c r="U180" i="6"/>
  <c r="V180" i="6"/>
  <c r="W180" i="6"/>
  <c r="X180" i="6"/>
  <c r="Y180" i="6"/>
  <c r="N181" i="6"/>
  <c r="O181" i="6"/>
  <c r="P181" i="6"/>
  <c r="Q181" i="6"/>
  <c r="R181" i="6"/>
  <c r="S181" i="6"/>
  <c r="T181" i="6"/>
  <c r="U181" i="6"/>
  <c r="V181" i="6"/>
  <c r="W181" i="6"/>
  <c r="X181" i="6"/>
  <c r="Y181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N183" i="6"/>
  <c r="O183" i="6"/>
  <c r="P183" i="6"/>
  <c r="Q183" i="6"/>
  <c r="R183" i="6"/>
  <c r="S183" i="6"/>
  <c r="T183" i="6"/>
  <c r="U183" i="6"/>
  <c r="V183" i="6"/>
  <c r="W183" i="6"/>
  <c r="X183" i="6"/>
  <c r="Y183" i="6"/>
  <c r="N184" i="6"/>
  <c r="O184" i="6"/>
  <c r="P184" i="6"/>
  <c r="Q184" i="6"/>
  <c r="R184" i="6"/>
  <c r="S184" i="6"/>
  <c r="T184" i="6"/>
  <c r="U184" i="6"/>
  <c r="V184" i="6"/>
  <c r="W184" i="6"/>
  <c r="X184" i="6"/>
  <c r="Y184" i="6"/>
  <c r="N185" i="6"/>
  <c r="O185" i="6"/>
  <c r="P185" i="6"/>
  <c r="Q185" i="6"/>
  <c r="R185" i="6"/>
  <c r="S185" i="6"/>
  <c r="T185" i="6"/>
  <c r="U185" i="6"/>
  <c r="V185" i="6"/>
  <c r="W185" i="6"/>
  <c r="X185" i="6"/>
  <c r="Y185" i="6"/>
  <c r="N186" i="6"/>
  <c r="O186" i="6"/>
  <c r="P186" i="6"/>
  <c r="Q186" i="6"/>
  <c r="R186" i="6"/>
  <c r="S186" i="6"/>
  <c r="T186" i="6"/>
  <c r="U186" i="6"/>
  <c r="V186" i="6"/>
  <c r="W186" i="6"/>
  <c r="X186" i="6"/>
  <c r="Y186" i="6"/>
  <c r="N187" i="6"/>
  <c r="O187" i="6"/>
  <c r="P187" i="6"/>
  <c r="Q187" i="6"/>
  <c r="R187" i="6"/>
  <c r="S187" i="6"/>
  <c r="T187" i="6"/>
  <c r="U187" i="6"/>
  <c r="V187" i="6"/>
  <c r="W187" i="6"/>
  <c r="X187" i="6"/>
  <c r="Y187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N191" i="6"/>
  <c r="O191" i="6"/>
  <c r="P191" i="6"/>
  <c r="Q191" i="6"/>
  <c r="R191" i="6"/>
  <c r="S191" i="6"/>
  <c r="T191" i="6"/>
  <c r="U191" i="6"/>
  <c r="V191" i="6"/>
  <c r="W191" i="6"/>
  <c r="X191" i="6"/>
  <c r="Y191" i="6"/>
  <c r="N192" i="6"/>
  <c r="O192" i="6"/>
  <c r="P192" i="6"/>
  <c r="Q192" i="6"/>
  <c r="R192" i="6"/>
  <c r="S192" i="6"/>
  <c r="T192" i="6"/>
  <c r="U192" i="6"/>
  <c r="V192" i="6"/>
  <c r="W192" i="6"/>
  <c r="X192" i="6"/>
  <c r="Y192" i="6"/>
  <c r="N193" i="6"/>
  <c r="O193" i="6"/>
  <c r="P193" i="6"/>
  <c r="Q193" i="6"/>
  <c r="R193" i="6"/>
  <c r="S193" i="6"/>
  <c r="T193" i="6"/>
  <c r="U193" i="6"/>
  <c r="V193" i="6"/>
  <c r="W193" i="6"/>
  <c r="X193" i="6"/>
  <c r="Y193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N195" i="6"/>
  <c r="O195" i="6"/>
  <c r="P195" i="6"/>
  <c r="Q195" i="6"/>
  <c r="R195" i="6"/>
  <c r="S195" i="6"/>
  <c r="T195" i="6"/>
  <c r="U195" i="6"/>
  <c r="V195" i="6"/>
  <c r="W195" i="6"/>
  <c r="X195" i="6"/>
  <c r="Y195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N199" i="6"/>
  <c r="O199" i="6"/>
  <c r="P199" i="6"/>
  <c r="Q199" i="6"/>
  <c r="R199" i="6"/>
  <c r="S199" i="6"/>
  <c r="T199" i="6"/>
  <c r="U199" i="6"/>
  <c r="V199" i="6"/>
  <c r="W199" i="6"/>
  <c r="X199" i="6"/>
  <c r="Y199" i="6"/>
  <c r="N200" i="6"/>
  <c r="O200" i="6"/>
  <c r="P200" i="6"/>
  <c r="Q200" i="6"/>
  <c r="R200" i="6"/>
  <c r="S200" i="6"/>
  <c r="T200" i="6"/>
  <c r="U200" i="6"/>
  <c r="V200" i="6"/>
  <c r="W200" i="6"/>
  <c r="X200" i="6"/>
  <c r="Y200" i="6"/>
  <c r="N201" i="6"/>
  <c r="O201" i="6"/>
  <c r="P201" i="6"/>
  <c r="Q201" i="6"/>
  <c r="R201" i="6"/>
  <c r="S201" i="6"/>
  <c r="T201" i="6"/>
  <c r="U201" i="6"/>
  <c r="V201" i="6"/>
  <c r="W201" i="6"/>
  <c r="X201" i="6"/>
  <c r="Y201" i="6"/>
  <c r="N202" i="6"/>
  <c r="O202" i="6"/>
  <c r="P202" i="6"/>
  <c r="Q202" i="6"/>
  <c r="R202" i="6"/>
  <c r="S202" i="6"/>
  <c r="T202" i="6"/>
  <c r="U202" i="6"/>
  <c r="V202" i="6"/>
  <c r="W202" i="6"/>
  <c r="X202" i="6"/>
  <c r="Y202" i="6"/>
  <c r="N203" i="6"/>
  <c r="O203" i="6"/>
  <c r="P203" i="6"/>
  <c r="Q203" i="6"/>
  <c r="R203" i="6"/>
  <c r="S203" i="6"/>
  <c r="T203" i="6"/>
  <c r="U203" i="6"/>
  <c r="V203" i="6"/>
  <c r="W203" i="6"/>
  <c r="X203" i="6"/>
  <c r="Y203" i="6"/>
  <c r="N204" i="6"/>
  <c r="O204" i="6"/>
  <c r="P204" i="6"/>
  <c r="Q204" i="6"/>
  <c r="R204" i="6"/>
  <c r="S204" i="6"/>
  <c r="T204" i="6"/>
  <c r="U204" i="6"/>
  <c r="V204" i="6"/>
  <c r="W204" i="6"/>
  <c r="X204" i="6"/>
  <c r="Y204" i="6"/>
  <c r="N205" i="6"/>
  <c r="O205" i="6"/>
  <c r="P205" i="6"/>
  <c r="Q205" i="6"/>
  <c r="R205" i="6"/>
  <c r="S205" i="6"/>
  <c r="T205" i="6"/>
  <c r="U205" i="6"/>
  <c r="V205" i="6"/>
  <c r="W205" i="6"/>
  <c r="X205" i="6"/>
  <c r="Y205" i="6"/>
  <c r="N206" i="6"/>
  <c r="O206" i="6"/>
  <c r="P206" i="6"/>
  <c r="Q206" i="6"/>
  <c r="R206" i="6"/>
  <c r="S206" i="6"/>
  <c r="T206" i="6"/>
  <c r="U206" i="6"/>
  <c r="V206" i="6"/>
  <c r="W206" i="6"/>
  <c r="X206" i="6"/>
  <c r="Y206" i="6"/>
  <c r="N207" i="6"/>
  <c r="O207" i="6"/>
  <c r="P207" i="6"/>
  <c r="Q207" i="6"/>
  <c r="R207" i="6"/>
  <c r="S207" i="6"/>
  <c r="T207" i="6"/>
  <c r="U207" i="6"/>
  <c r="V207" i="6"/>
  <c r="W207" i="6"/>
  <c r="X207" i="6"/>
  <c r="Y207" i="6"/>
  <c r="N208" i="6"/>
  <c r="O208" i="6"/>
  <c r="P208" i="6"/>
  <c r="Q208" i="6"/>
  <c r="R208" i="6"/>
  <c r="S208" i="6"/>
  <c r="T208" i="6"/>
  <c r="U208" i="6"/>
  <c r="V208" i="6"/>
  <c r="W208" i="6"/>
  <c r="X208" i="6"/>
  <c r="Y208" i="6"/>
  <c r="N209" i="6"/>
  <c r="O209" i="6"/>
  <c r="P209" i="6"/>
  <c r="Q209" i="6"/>
  <c r="R209" i="6"/>
  <c r="S209" i="6"/>
  <c r="T209" i="6"/>
  <c r="U209" i="6"/>
  <c r="V209" i="6"/>
  <c r="W209" i="6"/>
  <c r="X209" i="6"/>
  <c r="Y209" i="6"/>
  <c r="N210" i="6"/>
  <c r="O210" i="6"/>
  <c r="P210" i="6"/>
  <c r="Q210" i="6"/>
  <c r="R210" i="6"/>
  <c r="S210" i="6"/>
  <c r="T210" i="6"/>
  <c r="U210" i="6"/>
  <c r="V210" i="6"/>
  <c r="W210" i="6"/>
  <c r="X210" i="6"/>
  <c r="Y210" i="6"/>
  <c r="N211" i="6"/>
  <c r="O211" i="6"/>
  <c r="P211" i="6"/>
  <c r="Q211" i="6"/>
  <c r="R211" i="6"/>
  <c r="S211" i="6"/>
  <c r="T211" i="6"/>
  <c r="U211" i="6"/>
  <c r="V211" i="6"/>
  <c r="W211" i="6"/>
  <c r="X211" i="6"/>
  <c r="Y211" i="6"/>
  <c r="N212" i="6"/>
  <c r="O212" i="6"/>
  <c r="P212" i="6"/>
  <c r="Q212" i="6"/>
  <c r="R212" i="6"/>
  <c r="S212" i="6"/>
  <c r="T212" i="6"/>
  <c r="U212" i="6"/>
  <c r="V212" i="6"/>
  <c r="W212" i="6"/>
  <c r="X212" i="6"/>
  <c r="Y212" i="6"/>
  <c r="N213" i="6"/>
  <c r="O213" i="6"/>
  <c r="P213" i="6"/>
  <c r="Q213" i="6"/>
  <c r="R213" i="6"/>
  <c r="S213" i="6"/>
  <c r="T213" i="6"/>
  <c r="U213" i="6"/>
  <c r="V213" i="6"/>
  <c r="W213" i="6"/>
  <c r="X213" i="6"/>
  <c r="Y213" i="6"/>
  <c r="N214" i="6"/>
  <c r="O214" i="6"/>
  <c r="P214" i="6"/>
  <c r="Q214" i="6"/>
  <c r="R214" i="6"/>
  <c r="S214" i="6"/>
  <c r="T214" i="6"/>
  <c r="U214" i="6"/>
  <c r="V214" i="6"/>
  <c r="W214" i="6"/>
  <c r="X214" i="6"/>
  <c r="Y214" i="6"/>
  <c r="N215" i="6"/>
  <c r="O215" i="6"/>
  <c r="P215" i="6"/>
  <c r="Q215" i="6"/>
  <c r="R215" i="6"/>
  <c r="S215" i="6"/>
  <c r="T215" i="6"/>
  <c r="U215" i="6"/>
  <c r="V215" i="6"/>
  <c r="W215" i="6"/>
  <c r="X215" i="6"/>
  <c r="Y215" i="6"/>
  <c r="N216" i="6"/>
  <c r="O216" i="6"/>
  <c r="P216" i="6"/>
  <c r="Q216" i="6"/>
  <c r="R216" i="6"/>
  <c r="S216" i="6"/>
  <c r="T216" i="6"/>
  <c r="U216" i="6"/>
  <c r="V216" i="6"/>
  <c r="W216" i="6"/>
  <c r="X216" i="6"/>
  <c r="Y216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N218" i="6"/>
  <c r="O218" i="6"/>
  <c r="P218" i="6"/>
  <c r="Q218" i="6"/>
  <c r="R218" i="6"/>
  <c r="S218" i="6"/>
  <c r="T218" i="6"/>
  <c r="U218" i="6"/>
  <c r="V218" i="6"/>
  <c r="W218" i="6"/>
  <c r="X218" i="6"/>
  <c r="Y218" i="6"/>
  <c r="N219" i="6"/>
  <c r="O219" i="6"/>
  <c r="P219" i="6"/>
  <c r="Q219" i="6"/>
  <c r="R219" i="6"/>
  <c r="S219" i="6"/>
  <c r="T219" i="6"/>
  <c r="U219" i="6"/>
  <c r="V219" i="6"/>
  <c r="W219" i="6"/>
  <c r="X219" i="6"/>
  <c r="Y219" i="6"/>
  <c r="N220" i="6"/>
  <c r="O220" i="6"/>
  <c r="P220" i="6"/>
  <c r="Q220" i="6"/>
  <c r="R220" i="6"/>
  <c r="S220" i="6"/>
  <c r="T220" i="6"/>
  <c r="U220" i="6"/>
  <c r="V220" i="6"/>
  <c r="W220" i="6"/>
  <c r="X220" i="6"/>
  <c r="Y220" i="6"/>
  <c r="N221" i="6"/>
  <c r="O221" i="6"/>
  <c r="P221" i="6"/>
  <c r="Q221" i="6"/>
  <c r="R221" i="6"/>
  <c r="S221" i="6"/>
  <c r="T221" i="6"/>
  <c r="U221" i="6"/>
  <c r="V221" i="6"/>
  <c r="W221" i="6"/>
  <c r="X221" i="6"/>
  <c r="Y221" i="6"/>
  <c r="N222" i="6"/>
  <c r="O222" i="6"/>
  <c r="P222" i="6"/>
  <c r="Q222" i="6"/>
  <c r="R222" i="6"/>
  <c r="S222" i="6"/>
  <c r="T222" i="6"/>
  <c r="U222" i="6"/>
  <c r="V222" i="6"/>
  <c r="W222" i="6"/>
  <c r="X222" i="6"/>
  <c r="Y222" i="6"/>
  <c r="N223" i="6"/>
  <c r="O223" i="6"/>
  <c r="P223" i="6"/>
  <c r="Q223" i="6"/>
  <c r="R223" i="6"/>
  <c r="S223" i="6"/>
  <c r="T223" i="6"/>
  <c r="U223" i="6"/>
  <c r="V223" i="6"/>
  <c r="W223" i="6"/>
  <c r="X223" i="6"/>
  <c r="Y223" i="6"/>
  <c r="N224" i="6"/>
  <c r="O224" i="6"/>
  <c r="P224" i="6"/>
  <c r="Q224" i="6"/>
  <c r="R224" i="6"/>
  <c r="S224" i="6"/>
  <c r="T224" i="6"/>
  <c r="U224" i="6"/>
  <c r="V224" i="6"/>
  <c r="W224" i="6"/>
  <c r="X224" i="6"/>
  <c r="Y224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N226" i="6"/>
  <c r="O226" i="6"/>
  <c r="P226" i="6"/>
  <c r="Q226" i="6"/>
  <c r="R226" i="6"/>
  <c r="S226" i="6"/>
  <c r="T226" i="6"/>
  <c r="U226" i="6"/>
  <c r="V226" i="6"/>
  <c r="W226" i="6"/>
  <c r="X226" i="6"/>
  <c r="Y226" i="6"/>
  <c r="N227" i="6"/>
  <c r="O227" i="6"/>
  <c r="P227" i="6"/>
  <c r="Q227" i="6"/>
  <c r="R227" i="6"/>
  <c r="S227" i="6"/>
  <c r="T227" i="6"/>
  <c r="U227" i="6"/>
  <c r="V227" i="6"/>
  <c r="W227" i="6"/>
  <c r="X227" i="6"/>
  <c r="Y227" i="6"/>
  <c r="N228" i="6"/>
  <c r="O228" i="6"/>
  <c r="P228" i="6"/>
  <c r="Q228" i="6"/>
  <c r="R228" i="6"/>
  <c r="S228" i="6"/>
  <c r="T228" i="6"/>
  <c r="U228" i="6"/>
  <c r="V228" i="6"/>
  <c r="W228" i="6"/>
  <c r="X228" i="6"/>
  <c r="Y228" i="6"/>
  <c r="N229" i="6"/>
  <c r="O229" i="6"/>
  <c r="P229" i="6"/>
  <c r="Q229" i="6"/>
  <c r="R229" i="6"/>
  <c r="S229" i="6"/>
  <c r="T229" i="6"/>
  <c r="U229" i="6"/>
  <c r="V229" i="6"/>
  <c r="W229" i="6"/>
  <c r="X229" i="6"/>
  <c r="Y229" i="6"/>
  <c r="N230" i="6"/>
  <c r="O230" i="6"/>
  <c r="P230" i="6"/>
  <c r="Q230" i="6"/>
  <c r="R230" i="6"/>
  <c r="S230" i="6"/>
  <c r="T230" i="6"/>
  <c r="U230" i="6"/>
  <c r="V230" i="6"/>
  <c r="W230" i="6"/>
  <c r="X230" i="6"/>
  <c r="Y230" i="6"/>
  <c r="N231" i="6"/>
  <c r="O231" i="6"/>
  <c r="P231" i="6"/>
  <c r="Q231" i="6"/>
  <c r="R231" i="6"/>
  <c r="S231" i="6"/>
  <c r="T231" i="6"/>
  <c r="U231" i="6"/>
  <c r="V231" i="6"/>
  <c r="W231" i="6"/>
  <c r="X231" i="6"/>
  <c r="Y231" i="6"/>
  <c r="N232" i="6"/>
  <c r="O232" i="6"/>
  <c r="P232" i="6"/>
  <c r="Q232" i="6"/>
  <c r="R232" i="6"/>
  <c r="S232" i="6"/>
  <c r="T232" i="6"/>
  <c r="U232" i="6"/>
  <c r="V232" i="6"/>
  <c r="W232" i="6"/>
  <c r="X232" i="6"/>
  <c r="Y232" i="6"/>
  <c r="N233" i="6"/>
  <c r="O233" i="6"/>
  <c r="P233" i="6"/>
  <c r="Q233" i="6"/>
  <c r="R233" i="6"/>
  <c r="S233" i="6"/>
  <c r="T233" i="6"/>
  <c r="U233" i="6"/>
  <c r="V233" i="6"/>
  <c r="W233" i="6"/>
  <c r="X233" i="6"/>
  <c r="Y233" i="6"/>
  <c r="N234" i="6"/>
  <c r="O234" i="6"/>
  <c r="P234" i="6"/>
  <c r="Q234" i="6"/>
  <c r="R234" i="6"/>
  <c r="S234" i="6"/>
  <c r="T234" i="6"/>
  <c r="U234" i="6"/>
  <c r="V234" i="6"/>
  <c r="W234" i="6"/>
  <c r="X234" i="6"/>
  <c r="Y234" i="6"/>
  <c r="N235" i="6"/>
  <c r="O235" i="6"/>
  <c r="P235" i="6"/>
  <c r="Q235" i="6"/>
  <c r="R235" i="6"/>
  <c r="S235" i="6"/>
  <c r="T235" i="6"/>
  <c r="U235" i="6"/>
  <c r="V235" i="6"/>
  <c r="W235" i="6"/>
  <c r="X235" i="6"/>
  <c r="Y235" i="6"/>
  <c r="N236" i="6"/>
  <c r="O236" i="6"/>
  <c r="P236" i="6"/>
  <c r="Q236" i="6"/>
  <c r="R236" i="6"/>
  <c r="S236" i="6"/>
  <c r="T236" i="6"/>
  <c r="U236" i="6"/>
  <c r="V236" i="6"/>
  <c r="W236" i="6"/>
  <c r="X236" i="6"/>
  <c r="Y236" i="6"/>
  <c r="N237" i="6"/>
  <c r="O237" i="6"/>
  <c r="P237" i="6"/>
  <c r="Q237" i="6"/>
  <c r="R237" i="6"/>
  <c r="S237" i="6"/>
  <c r="T237" i="6"/>
  <c r="U237" i="6"/>
  <c r="V237" i="6"/>
  <c r="W237" i="6"/>
  <c r="X237" i="6"/>
  <c r="Y237" i="6"/>
  <c r="N238" i="6"/>
  <c r="O238" i="6"/>
  <c r="P238" i="6"/>
  <c r="Q238" i="6"/>
  <c r="R238" i="6"/>
  <c r="S238" i="6"/>
  <c r="T238" i="6"/>
  <c r="U238" i="6"/>
  <c r="V238" i="6"/>
  <c r="W238" i="6"/>
  <c r="X238" i="6"/>
  <c r="Y238" i="6"/>
  <c r="N239" i="6"/>
  <c r="O239" i="6"/>
  <c r="P239" i="6"/>
  <c r="Q239" i="6"/>
  <c r="R239" i="6"/>
  <c r="S239" i="6"/>
  <c r="T239" i="6"/>
  <c r="U239" i="6"/>
  <c r="V239" i="6"/>
  <c r="W239" i="6"/>
  <c r="X239" i="6"/>
  <c r="Y239" i="6"/>
  <c r="N240" i="6"/>
  <c r="O240" i="6"/>
  <c r="P240" i="6"/>
  <c r="Q240" i="6"/>
  <c r="R240" i="6"/>
  <c r="S240" i="6"/>
  <c r="T240" i="6"/>
  <c r="U240" i="6"/>
  <c r="V240" i="6"/>
  <c r="W240" i="6"/>
  <c r="X240" i="6"/>
  <c r="Y240" i="6"/>
  <c r="N241" i="6"/>
  <c r="O241" i="6"/>
  <c r="P241" i="6"/>
  <c r="Q241" i="6"/>
  <c r="R241" i="6"/>
  <c r="S241" i="6"/>
  <c r="T241" i="6"/>
  <c r="U241" i="6"/>
  <c r="V241" i="6"/>
  <c r="W241" i="6"/>
  <c r="X241" i="6"/>
  <c r="Y241" i="6"/>
  <c r="N242" i="6"/>
  <c r="O242" i="6"/>
  <c r="P242" i="6"/>
  <c r="Q242" i="6"/>
  <c r="R242" i="6"/>
  <c r="S242" i="6"/>
  <c r="T242" i="6"/>
  <c r="U242" i="6"/>
  <c r="V242" i="6"/>
  <c r="W242" i="6"/>
  <c r="X242" i="6"/>
  <c r="Y242" i="6"/>
  <c r="N243" i="6"/>
  <c r="O243" i="6"/>
  <c r="P243" i="6"/>
  <c r="Q243" i="6"/>
  <c r="R243" i="6"/>
  <c r="S243" i="6"/>
  <c r="T243" i="6"/>
  <c r="U243" i="6"/>
  <c r="V243" i="6"/>
  <c r="W243" i="6"/>
  <c r="X243" i="6"/>
  <c r="Y243" i="6"/>
  <c r="N244" i="6"/>
  <c r="O244" i="6"/>
  <c r="P244" i="6"/>
  <c r="Q244" i="6"/>
  <c r="R244" i="6"/>
  <c r="S244" i="6"/>
  <c r="T244" i="6"/>
  <c r="U244" i="6"/>
  <c r="V244" i="6"/>
  <c r="W244" i="6"/>
  <c r="X244" i="6"/>
  <c r="Y244" i="6"/>
  <c r="N245" i="6"/>
  <c r="O245" i="6"/>
  <c r="P245" i="6"/>
  <c r="Q245" i="6"/>
  <c r="R245" i="6"/>
  <c r="S245" i="6"/>
  <c r="T245" i="6"/>
  <c r="U245" i="6"/>
  <c r="V245" i="6"/>
  <c r="W245" i="6"/>
  <c r="X245" i="6"/>
  <c r="Y245" i="6"/>
  <c r="N246" i="6"/>
  <c r="O246" i="6"/>
  <c r="P246" i="6"/>
  <c r="Q246" i="6"/>
  <c r="R246" i="6"/>
  <c r="S246" i="6"/>
  <c r="T246" i="6"/>
  <c r="U246" i="6"/>
  <c r="V246" i="6"/>
  <c r="W246" i="6"/>
  <c r="X246" i="6"/>
  <c r="Y246" i="6"/>
  <c r="N247" i="6"/>
  <c r="O247" i="6"/>
  <c r="P247" i="6"/>
  <c r="Q247" i="6"/>
  <c r="R247" i="6"/>
  <c r="S247" i="6"/>
  <c r="T247" i="6"/>
  <c r="U247" i="6"/>
  <c r="V247" i="6"/>
  <c r="W247" i="6"/>
  <c r="X247" i="6"/>
  <c r="Y247" i="6"/>
  <c r="N248" i="6"/>
  <c r="O248" i="6"/>
  <c r="P248" i="6"/>
  <c r="Q248" i="6"/>
  <c r="R248" i="6"/>
  <c r="S248" i="6"/>
  <c r="T248" i="6"/>
  <c r="U248" i="6"/>
  <c r="V248" i="6"/>
  <c r="W248" i="6"/>
  <c r="X248" i="6"/>
  <c r="Y248" i="6"/>
  <c r="N249" i="6"/>
  <c r="O249" i="6"/>
  <c r="P249" i="6"/>
  <c r="Q249" i="6"/>
  <c r="R249" i="6"/>
  <c r="S249" i="6"/>
  <c r="T249" i="6"/>
  <c r="U249" i="6"/>
  <c r="V249" i="6"/>
  <c r="W249" i="6"/>
  <c r="X249" i="6"/>
  <c r="Y249" i="6"/>
  <c r="N250" i="6"/>
  <c r="O250" i="6"/>
  <c r="P250" i="6"/>
  <c r="Q250" i="6"/>
  <c r="R250" i="6"/>
  <c r="S250" i="6"/>
  <c r="T250" i="6"/>
  <c r="U250" i="6"/>
  <c r="V250" i="6"/>
  <c r="W250" i="6"/>
  <c r="X250" i="6"/>
  <c r="Y250" i="6"/>
  <c r="N251" i="6"/>
  <c r="O251" i="6"/>
  <c r="P251" i="6"/>
  <c r="Q251" i="6"/>
  <c r="R251" i="6"/>
  <c r="S251" i="6"/>
  <c r="T251" i="6"/>
  <c r="U251" i="6"/>
  <c r="V251" i="6"/>
  <c r="W251" i="6"/>
  <c r="X251" i="6"/>
  <c r="Y251" i="6"/>
  <c r="N252" i="6"/>
  <c r="O252" i="6"/>
  <c r="P252" i="6"/>
  <c r="Q252" i="6"/>
  <c r="R252" i="6"/>
  <c r="S252" i="6"/>
  <c r="T252" i="6"/>
  <c r="U252" i="6"/>
  <c r="V252" i="6"/>
  <c r="W252" i="6"/>
  <c r="X252" i="6"/>
  <c r="Y252" i="6"/>
  <c r="N253" i="6"/>
  <c r="O253" i="6"/>
  <c r="P253" i="6"/>
  <c r="Q253" i="6"/>
  <c r="R253" i="6"/>
  <c r="S253" i="6"/>
  <c r="T253" i="6"/>
  <c r="U253" i="6"/>
  <c r="V253" i="6"/>
  <c r="W253" i="6"/>
  <c r="X253" i="6"/>
  <c r="Y253" i="6"/>
  <c r="N254" i="6"/>
  <c r="O254" i="6"/>
  <c r="P254" i="6"/>
  <c r="Q254" i="6"/>
  <c r="R254" i="6"/>
  <c r="S254" i="6"/>
  <c r="T254" i="6"/>
  <c r="U254" i="6"/>
  <c r="V254" i="6"/>
  <c r="W254" i="6"/>
  <c r="X254" i="6"/>
  <c r="Y254" i="6"/>
  <c r="N255" i="6"/>
  <c r="O255" i="6"/>
  <c r="P255" i="6"/>
  <c r="Q255" i="6"/>
  <c r="R255" i="6"/>
  <c r="S255" i="6"/>
  <c r="T255" i="6"/>
  <c r="U255" i="6"/>
  <c r="V255" i="6"/>
  <c r="W255" i="6"/>
  <c r="X255" i="6"/>
  <c r="Y255" i="6"/>
  <c r="N256" i="6"/>
  <c r="O256" i="6"/>
  <c r="P256" i="6"/>
  <c r="Q256" i="6"/>
  <c r="R256" i="6"/>
  <c r="S256" i="6"/>
  <c r="T256" i="6"/>
  <c r="U256" i="6"/>
  <c r="V256" i="6"/>
  <c r="W256" i="6"/>
  <c r="X256" i="6"/>
  <c r="Y256" i="6"/>
  <c r="N257" i="6"/>
  <c r="O257" i="6"/>
  <c r="P257" i="6"/>
  <c r="Q257" i="6"/>
  <c r="R257" i="6"/>
  <c r="S257" i="6"/>
  <c r="T257" i="6"/>
  <c r="U257" i="6"/>
  <c r="V257" i="6"/>
  <c r="W257" i="6"/>
  <c r="X257" i="6"/>
  <c r="Y257" i="6"/>
  <c r="N258" i="6"/>
  <c r="O258" i="6"/>
  <c r="P258" i="6"/>
  <c r="Q258" i="6"/>
  <c r="R258" i="6"/>
  <c r="S258" i="6"/>
  <c r="T258" i="6"/>
  <c r="U258" i="6"/>
  <c r="V258" i="6"/>
  <c r="W258" i="6"/>
  <c r="X258" i="6"/>
  <c r="Y258" i="6"/>
  <c r="N259" i="6"/>
  <c r="O259" i="6"/>
  <c r="P259" i="6"/>
  <c r="Q259" i="6"/>
  <c r="R259" i="6"/>
  <c r="S259" i="6"/>
  <c r="T259" i="6"/>
  <c r="U259" i="6"/>
  <c r="V259" i="6"/>
  <c r="W259" i="6"/>
  <c r="X259" i="6"/>
  <c r="Y259" i="6"/>
  <c r="N260" i="6"/>
  <c r="O260" i="6"/>
  <c r="P260" i="6"/>
  <c r="Q260" i="6"/>
  <c r="R260" i="6"/>
  <c r="S260" i="6"/>
  <c r="T260" i="6"/>
  <c r="U260" i="6"/>
  <c r="V260" i="6"/>
  <c r="W260" i="6"/>
  <c r="X260" i="6"/>
  <c r="Y260" i="6"/>
  <c r="N261" i="6"/>
  <c r="O261" i="6"/>
  <c r="P261" i="6"/>
  <c r="Q261" i="6"/>
  <c r="R261" i="6"/>
  <c r="S261" i="6"/>
  <c r="T261" i="6"/>
  <c r="U261" i="6"/>
  <c r="V261" i="6"/>
  <c r="W261" i="6"/>
  <c r="X261" i="6"/>
  <c r="Y261" i="6"/>
  <c r="N262" i="6"/>
  <c r="O262" i="6"/>
  <c r="P262" i="6"/>
  <c r="Q262" i="6"/>
  <c r="R262" i="6"/>
  <c r="S262" i="6"/>
  <c r="T262" i="6"/>
  <c r="U262" i="6"/>
  <c r="V262" i="6"/>
  <c r="W262" i="6"/>
  <c r="X262" i="6"/>
  <c r="Y262" i="6"/>
  <c r="N263" i="6"/>
  <c r="O263" i="6"/>
  <c r="P263" i="6"/>
  <c r="Q263" i="6"/>
  <c r="R263" i="6"/>
  <c r="S263" i="6"/>
  <c r="T263" i="6"/>
  <c r="U263" i="6"/>
  <c r="V263" i="6"/>
  <c r="W263" i="6"/>
  <c r="X263" i="6"/>
  <c r="Y263" i="6"/>
  <c r="N264" i="6"/>
  <c r="O264" i="6"/>
  <c r="P264" i="6"/>
  <c r="Q264" i="6"/>
  <c r="R264" i="6"/>
  <c r="S264" i="6"/>
  <c r="T264" i="6"/>
  <c r="U264" i="6"/>
  <c r="V264" i="6"/>
  <c r="W264" i="6"/>
  <c r="X264" i="6"/>
  <c r="Y264" i="6"/>
  <c r="N265" i="6"/>
  <c r="O265" i="6"/>
  <c r="P265" i="6"/>
  <c r="Q265" i="6"/>
  <c r="R265" i="6"/>
  <c r="S265" i="6"/>
  <c r="T265" i="6"/>
  <c r="U265" i="6"/>
  <c r="V265" i="6"/>
  <c r="W265" i="6"/>
  <c r="X265" i="6"/>
  <c r="Y265" i="6"/>
  <c r="N266" i="6"/>
  <c r="O266" i="6"/>
  <c r="P266" i="6"/>
  <c r="Q266" i="6"/>
  <c r="R266" i="6"/>
  <c r="S266" i="6"/>
  <c r="T266" i="6"/>
  <c r="U266" i="6"/>
  <c r="V266" i="6"/>
  <c r="W266" i="6"/>
  <c r="X266" i="6"/>
  <c r="Y266" i="6"/>
  <c r="N267" i="6"/>
  <c r="O267" i="6"/>
  <c r="P267" i="6"/>
  <c r="Q267" i="6"/>
  <c r="R267" i="6"/>
  <c r="S267" i="6"/>
  <c r="T267" i="6"/>
  <c r="U267" i="6"/>
  <c r="V267" i="6"/>
  <c r="W267" i="6"/>
  <c r="X267" i="6"/>
  <c r="Y267" i="6"/>
  <c r="N268" i="6"/>
  <c r="O268" i="6"/>
  <c r="P268" i="6"/>
  <c r="Q268" i="6"/>
  <c r="R268" i="6"/>
  <c r="S268" i="6"/>
  <c r="T268" i="6"/>
  <c r="U268" i="6"/>
  <c r="V268" i="6"/>
  <c r="W268" i="6"/>
  <c r="X268" i="6"/>
  <c r="Y268" i="6"/>
  <c r="N269" i="6"/>
  <c r="O269" i="6"/>
  <c r="P269" i="6"/>
  <c r="Q269" i="6"/>
  <c r="R269" i="6"/>
  <c r="S269" i="6"/>
  <c r="T269" i="6"/>
  <c r="U269" i="6"/>
  <c r="V269" i="6"/>
  <c r="W269" i="6"/>
  <c r="X269" i="6"/>
  <c r="Y269" i="6"/>
  <c r="N270" i="6"/>
  <c r="O270" i="6"/>
  <c r="P270" i="6"/>
  <c r="Q270" i="6"/>
  <c r="R270" i="6"/>
  <c r="S270" i="6"/>
  <c r="T270" i="6"/>
  <c r="U270" i="6"/>
  <c r="V270" i="6"/>
  <c r="W270" i="6"/>
  <c r="X270" i="6"/>
  <c r="Y270" i="6"/>
  <c r="N271" i="6"/>
  <c r="O271" i="6"/>
  <c r="P271" i="6"/>
  <c r="Q271" i="6"/>
  <c r="R271" i="6"/>
  <c r="S271" i="6"/>
  <c r="T271" i="6"/>
  <c r="U271" i="6"/>
  <c r="V271" i="6"/>
  <c r="W271" i="6"/>
  <c r="X271" i="6"/>
  <c r="Y271" i="6"/>
  <c r="N272" i="6"/>
  <c r="O272" i="6"/>
  <c r="P272" i="6"/>
  <c r="Q272" i="6"/>
  <c r="R272" i="6"/>
  <c r="S272" i="6"/>
  <c r="T272" i="6"/>
  <c r="U272" i="6"/>
  <c r="V272" i="6"/>
  <c r="W272" i="6"/>
  <c r="X272" i="6"/>
  <c r="Y272" i="6"/>
  <c r="N273" i="6"/>
  <c r="O273" i="6"/>
  <c r="P273" i="6"/>
  <c r="Q273" i="6"/>
  <c r="R273" i="6"/>
  <c r="S273" i="6"/>
  <c r="T273" i="6"/>
  <c r="U273" i="6"/>
  <c r="V273" i="6"/>
  <c r="W273" i="6"/>
  <c r="X273" i="6"/>
  <c r="Y273" i="6"/>
  <c r="N274" i="6"/>
  <c r="O274" i="6"/>
  <c r="P274" i="6"/>
  <c r="Q274" i="6"/>
  <c r="R274" i="6"/>
  <c r="S274" i="6"/>
  <c r="T274" i="6"/>
  <c r="U274" i="6"/>
  <c r="V274" i="6"/>
  <c r="W274" i="6"/>
  <c r="X274" i="6"/>
  <c r="Y274" i="6"/>
  <c r="N275" i="6"/>
  <c r="O275" i="6"/>
  <c r="P275" i="6"/>
  <c r="Q275" i="6"/>
  <c r="R275" i="6"/>
  <c r="S275" i="6"/>
  <c r="T275" i="6"/>
  <c r="U275" i="6"/>
  <c r="V275" i="6"/>
  <c r="W275" i="6"/>
  <c r="X275" i="6"/>
  <c r="Y275" i="6"/>
  <c r="N276" i="6"/>
  <c r="O276" i="6"/>
  <c r="P276" i="6"/>
  <c r="Q276" i="6"/>
  <c r="R276" i="6"/>
  <c r="S276" i="6"/>
  <c r="T276" i="6"/>
  <c r="U276" i="6"/>
  <c r="V276" i="6"/>
  <c r="W276" i="6"/>
  <c r="X276" i="6"/>
  <c r="Y276" i="6"/>
  <c r="N277" i="6"/>
  <c r="O277" i="6"/>
  <c r="P277" i="6"/>
  <c r="Q277" i="6"/>
  <c r="R277" i="6"/>
  <c r="S277" i="6"/>
  <c r="T277" i="6"/>
  <c r="U277" i="6"/>
  <c r="V277" i="6"/>
  <c r="W277" i="6"/>
  <c r="X277" i="6"/>
  <c r="Y277" i="6"/>
  <c r="N278" i="6"/>
  <c r="O278" i="6"/>
  <c r="P278" i="6"/>
  <c r="Q278" i="6"/>
  <c r="R278" i="6"/>
  <c r="S278" i="6"/>
  <c r="T278" i="6"/>
  <c r="U278" i="6"/>
  <c r="V278" i="6"/>
  <c r="W278" i="6"/>
  <c r="X278" i="6"/>
  <c r="Y278" i="6"/>
  <c r="N279" i="6"/>
  <c r="O279" i="6"/>
  <c r="P279" i="6"/>
  <c r="Q279" i="6"/>
  <c r="R279" i="6"/>
  <c r="S279" i="6"/>
  <c r="T279" i="6"/>
  <c r="U279" i="6"/>
  <c r="V279" i="6"/>
  <c r="W279" i="6"/>
  <c r="X279" i="6"/>
  <c r="Y279" i="6"/>
  <c r="N280" i="6"/>
  <c r="O280" i="6"/>
  <c r="P280" i="6"/>
  <c r="Q280" i="6"/>
  <c r="R280" i="6"/>
  <c r="S280" i="6"/>
  <c r="T280" i="6"/>
  <c r="U280" i="6"/>
  <c r="V280" i="6"/>
  <c r="W280" i="6"/>
  <c r="X280" i="6"/>
  <c r="Y280" i="6"/>
  <c r="N281" i="6"/>
  <c r="O281" i="6"/>
  <c r="P281" i="6"/>
  <c r="Q281" i="6"/>
  <c r="R281" i="6"/>
  <c r="S281" i="6"/>
  <c r="T281" i="6"/>
  <c r="U281" i="6"/>
  <c r="V281" i="6"/>
  <c r="W281" i="6"/>
  <c r="X281" i="6"/>
  <c r="Y281" i="6"/>
  <c r="N282" i="6"/>
  <c r="O282" i="6"/>
  <c r="P282" i="6"/>
  <c r="Q282" i="6"/>
  <c r="R282" i="6"/>
  <c r="S282" i="6"/>
  <c r="T282" i="6"/>
  <c r="U282" i="6"/>
  <c r="V282" i="6"/>
  <c r="W282" i="6"/>
  <c r="X282" i="6"/>
  <c r="Y282" i="6"/>
  <c r="N283" i="6"/>
  <c r="O283" i="6"/>
  <c r="P283" i="6"/>
  <c r="Q283" i="6"/>
  <c r="R283" i="6"/>
  <c r="S283" i="6"/>
  <c r="T283" i="6"/>
  <c r="U283" i="6"/>
  <c r="V283" i="6"/>
  <c r="W283" i="6"/>
  <c r="X283" i="6"/>
  <c r="Y283" i="6"/>
  <c r="N284" i="6"/>
  <c r="O284" i="6"/>
  <c r="P284" i="6"/>
  <c r="Q284" i="6"/>
  <c r="R284" i="6"/>
  <c r="S284" i="6"/>
  <c r="T284" i="6"/>
  <c r="U284" i="6"/>
  <c r="V284" i="6"/>
  <c r="W284" i="6"/>
  <c r="X284" i="6"/>
  <c r="Y284" i="6"/>
  <c r="N285" i="6"/>
  <c r="O285" i="6"/>
  <c r="P285" i="6"/>
  <c r="Q285" i="6"/>
  <c r="R285" i="6"/>
  <c r="S285" i="6"/>
  <c r="T285" i="6"/>
  <c r="U285" i="6"/>
  <c r="V285" i="6"/>
  <c r="W285" i="6"/>
  <c r="X285" i="6"/>
  <c r="Y285" i="6"/>
  <c r="N286" i="6"/>
  <c r="O286" i="6"/>
  <c r="P286" i="6"/>
  <c r="Q286" i="6"/>
  <c r="R286" i="6"/>
  <c r="S286" i="6"/>
  <c r="T286" i="6"/>
  <c r="U286" i="6"/>
  <c r="V286" i="6"/>
  <c r="W286" i="6"/>
  <c r="X286" i="6"/>
  <c r="Y286" i="6"/>
  <c r="N287" i="6"/>
  <c r="O287" i="6"/>
  <c r="P287" i="6"/>
  <c r="Q287" i="6"/>
  <c r="R287" i="6"/>
  <c r="S287" i="6"/>
  <c r="T287" i="6"/>
  <c r="U287" i="6"/>
  <c r="V287" i="6"/>
  <c r="W287" i="6"/>
  <c r="X287" i="6"/>
  <c r="Y287" i="6"/>
  <c r="N288" i="6"/>
  <c r="O288" i="6"/>
  <c r="P288" i="6"/>
  <c r="Q288" i="6"/>
  <c r="R288" i="6"/>
  <c r="S288" i="6"/>
  <c r="T288" i="6"/>
  <c r="U288" i="6"/>
  <c r="V288" i="6"/>
  <c r="W288" i="6"/>
  <c r="X288" i="6"/>
  <c r="Y288" i="6"/>
  <c r="N289" i="6"/>
  <c r="O289" i="6"/>
  <c r="P289" i="6"/>
  <c r="Q289" i="6"/>
  <c r="R289" i="6"/>
  <c r="S289" i="6"/>
  <c r="T289" i="6"/>
  <c r="U289" i="6"/>
  <c r="V289" i="6"/>
  <c r="W289" i="6"/>
  <c r="X289" i="6"/>
  <c r="Y289" i="6"/>
  <c r="N290" i="6"/>
  <c r="O290" i="6"/>
  <c r="P290" i="6"/>
  <c r="Q290" i="6"/>
  <c r="R290" i="6"/>
  <c r="S290" i="6"/>
  <c r="T290" i="6"/>
  <c r="U290" i="6"/>
  <c r="V290" i="6"/>
  <c r="W290" i="6"/>
  <c r="X290" i="6"/>
  <c r="Y290" i="6"/>
  <c r="N291" i="6"/>
  <c r="O291" i="6"/>
  <c r="P291" i="6"/>
  <c r="Q291" i="6"/>
  <c r="R291" i="6"/>
  <c r="S291" i="6"/>
  <c r="T291" i="6"/>
  <c r="U291" i="6"/>
  <c r="V291" i="6"/>
  <c r="W291" i="6"/>
  <c r="X291" i="6"/>
  <c r="Y291" i="6"/>
  <c r="N292" i="6"/>
  <c r="O292" i="6"/>
  <c r="P292" i="6"/>
  <c r="Q292" i="6"/>
  <c r="R292" i="6"/>
  <c r="S292" i="6"/>
  <c r="T292" i="6"/>
  <c r="U292" i="6"/>
  <c r="V292" i="6"/>
  <c r="W292" i="6"/>
  <c r="X292" i="6"/>
  <c r="Y292" i="6"/>
  <c r="N293" i="6"/>
  <c r="O293" i="6"/>
  <c r="P293" i="6"/>
  <c r="Q293" i="6"/>
  <c r="R293" i="6"/>
  <c r="S293" i="6"/>
  <c r="T293" i="6"/>
  <c r="U293" i="6"/>
  <c r="V293" i="6"/>
  <c r="W293" i="6"/>
  <c r="X293" i="6"/>
  <c r="Y293" i="6"/>
  <c r="N294" i="6"/>
  <c r="O294" i="6"/>
  <c r="P294" i="6"/>
  <c r="Q294" i="6"/>
  <c r="R294" i="6"/>
  <c r="S294" i="6"/>
  <c r="T294" i="6"/>
  <c r="U294" i="6"/>
  <c r="V294" i="6"/>
  <c r="W294" i="6"/>
  <c r="X294" i="6"/>
  <c r="Y294" i="6"/>
  <c r="N295" i="6"/>
  <c r="O295" i="6"/>
  <c r="P295" i="6"/>
  <c r="Q295" i="6"/>
  <c r="R295" i="6"/>
  <c r="S295" i="6"/>
  <c r="T295" i="6"/>
  <c r="U295" i="6"/>
  <c r="V295" i="6"/>
  <c r="W295" i="6"/>
  <c r="X295" i="6"/>
  <c r="Y295" i="6"/>
  <c r="N296" i="6"/>
  <c r="O296" i="6"/>
  <c r="P296" i="6"/>
  <c r="Q296" i="6"/>
  <c r="R296" i="6"/>
  <c r="S296" i="6"/>
  <c r="T296" i="6"/>
  <c r="U296" i="6"/>
  <c r="V296" i="6"/>
  <c r="W296" i="6"/>
  <c r="X296" i="6"/>
  <c r="Y296" i="6"/>
  <c r="N297" i="6"/>
  <c r="O297" i="6"/>
  <c r="P297" i="6"/>
  <c r="Q297" i="6"/>
  <c r="R297" i="6"/>
  <c r="S297" i="6"/>
  <c r="T297" i="6"/>
  <c r="U297" i="6"/>
  <c r="V297" i="6"/>
  <c r="W297" i="6"/>
  <c r="X297" i="6"/>
  <c r="Y297" i="6"/>
  <c r="N298" i="6"/>
  <c r="O298" i="6"/>
  <c r="P298" i="6"/>
  <c r="Q298" i="6"/>
  <c r="R298" i="6"/>
  <c r="S298" i="6"/>
  <c r="T298" i="6"/>
  <c r="U298" i="6"/>
  <c r="V298" i="6"/>
  <c r="W298" i="6"/>
  <c r="X298" i="6"/>
  <c r="Y298" i="6"/>
  <c r="N299" i="6"/>
  <c r="O299" i="6"/>
  <c r="P299" i="6"/>
  <c r="Q299" i="6"/>
  <c r="R299" i="6"/>
  <c r="S299" i="6"/>
  <c r="T299" i="6"/>
  <c r="U299" i="6"/>
  <c r="V299" i="6"/>
  <c r="W299" i="6"/>
  <c r="X299" i="6"/>
  <c r="Y299" i="6"/>
  <c r="N300" i="6"/>
  <c r="O300" i="6"/>
  <c r="P300" i="6"/>
  <c r="Q300" i="6"/>
  <c r="R300" i="6"/>
  <c r="S300" i="6"/>
  <c r="T300" i="6"/>
  <c r="U300" i="6"/>
  <c r="V300" i="6"/>
  <c r="W300" i="6"/>
  <c r="X300" i="6"/>
  <c r="Y300" i="6"/>
  <c r="N301" i="6"/>
  <c r="O301" i="6"/>
  <c r="P301" i="6"/>
  <c r="Q301" i="6"/>
  <c r="R301" i="6"/>
  <c r="S301" i="6"/>
  <c r="T301" i="6"/>
  <c r="U301" i="6"/>
  <c r="V301" i="6"/>
  <c r="W301" i="6"/>
  <c r="X301" i="6"/>
  <c r="Y301" i="6"/>
  <c r="N302" i="6"/>
  <c r="O302" i="6"/>
  <c r="P302" i="6"/>
  <c r="Q302" i="6"/>
  <c r="R302" i="6"/>
  <c r="S302" i="6"/>
  <c r="T302" i="6"/>
  <c r="U302" i="6"/>
  <c r="V302" i="6"/>
  <c r="W302" i="6"/>
  <c r="X302" i="6"/>
  <c r="Y302" i="6"/>
  <c r="N303" i="6"/>
  <c r="O303" i="6"/>
  <c r="P303" i="6"/>
  <c r="Q303" i="6"/>
  <c r="R303" i="6"/>
  <c r="S303" i="6"/>
  <c r="T303" i="6"/>
  <c r="U303" i="6"/>
  <c r="V303" i="6"/>
  <c r="W303" i="6"/>
  <c r="X303" i="6"/>
  <c r="Y303" i="6"/>
  <c r="N304" i="6"/>
  <c r="O304" i="6"/>
  <c r="P304" i="6"/>
  <c r="Q304" i="6"/>
  <c r="R304" i="6"/>
  <c r="S304" i="6"/>
  <c r="T304" i="6"/>
  <c r="U304" i="6"/>
  <c r="V304" i="6"/>
  <c r="W304" i="6"/>
  <c r="X304" i="6"/>
  <c r="Y304" i="6"/>
  <c r="N305" i="6"/>
  <c r="O305" i="6"/>
  <c r="P305" i="6"/>
  <c r="Q305" i="6"/>
  <c r="R305" i="6"/>
  <c r="S305" i="6"/>
  <c r="T305" i="6"/>
  <c r="U305" i="6"/>
  <c r="V305" i="6"/>
  <c r="W305" i="6"/>
  <c r="X305" i="6"/>
  <c r="Y305" i="6"/>
  <c r="N306" i="6"/>
  <c r="O306" i="6"/>
  <c r="P306" i="6"/>
  <c r="Q306" i="6"/>
  <c r="R306" i="6"/>
  <c r="S306" i="6"/>
  <c r="T306" i="6"/>
  <c r="U306" i="6"/>
  <c r="V306" i="6"/>
  <c r="W306" i="6"/>
  <c r="X306" i="6"/>
  <c r="Y306" i="6"/>
  <c r="N307" i="6"/>
  <c r="O307" i="6"/>
  <c r="P307" i="6"/>
  <c r="Q307" i="6"/>
  <c r="R307" i="6"/>
  <c r="S307" i="6"/>
  <c r="T307" i="6"/>
  <c r="U307" i="6"/>
  <c r="V307" i="6"/>
  <c r="W307" i="6"/>
  <c r="X307" i="6"/>
  <c r="Y307" i="6"/>
  <c r="N308" i="6"/>
  <c r="O308" i="6"/>
  <c r="P308" i="6"/>
  <c r="Q308" i="6"/>
  <c r="R308" i="6"/>
  <c r="S308" i="6"/>
  <c r="T308" i="6"/>
  <c r="U308" i="6"/>
  <c r="V308" i="6"/>
  <c r="W308" i="6"/>
  <c r="X308" i="6"/>
  <c r="Y308" i="6"/>
  <c r="N309" i="6"/>
  <c r="O309" i="6"/>
  <c r="P309" i="6"/>
  <c r="Q309" i="6"/>
  <c r="R309" i="6"/>
  <c r="S309" i="6"/>
  <c r="T309" i="6"/>
  <c r="U309" i="6"/>
  <c r="V309" i="6"/>
  <c r="W309" i="6"/>
  <c r="X309" i="6"/>
  <c r="Y309" i="6"/>
  <c r="N310" i="6"/>
  <c r="O310" i="6"/>
  <c r="P310" i="6"/>
  <c r="Q310" i="6"/>
  <c r="R310" i="6"/>
  <c r="S310" i="6"/>
  <c r="T310" i="6"/>
  <c r="U310" i="6"/>
  <c r="V310" i="6"/>
  <c r="W310" i="6"/>
  <c r="X310" i="6"/>
  <c r="Y310" i="6"/>
  <c r="N311" i="6"/>
  <c r="O311" i="6"/>
  <c r="P311" i="6"/>
  <c r="Q311" i="6"/>
  <c r="R311" i="6"/>
  <c r="S311" i="6"/>
  <c r="T311" i="6"/>
  <c r="U311" i="6"/>
  <c r="V311" i="6"/>
  <c r="W311" i="6"/>
  <c r="X311" i="6"/>
  <c r="Y311" i="6"/>
  <c r="N312" i="6"/>
  <c r="O312" i="6"/>
  <c r="P312" i="6"/>
  <c r="Q312" i="6"/>
  <c r="R312" i="6"/>
  <c r="S312" i="6"/>
  <c r="T312" i="6"/>
  <c r="U312" i="6"/>
  <c r="V312" i="6"/>
  <c r="W312" i="6"/>
  <c r="X312" i="6"/>
  <c r="Y312" i="6"/>
  <c r="N313" i="6"/>
  <c r="O313" i="6"/>
  <c r="P313" i="6"/>
  <c r="Q313" i="6"/>
  <c r="R313" i="6"/>
  <c r="S313" i="6"/>
  <c r="T313" i="6"/>
  <c r="U313" i="6"/>
  <c r="V313" i="6"/>
  <c r="W313" i="6"/>
  <c r="X313" i="6"/>
  <c r="Y313" i="6"/>
  <c r="N314" i="6"/>
  <c r="O314" i="6"/>
  <c r="P314" i="6"/>
  <c r="Q314" i="6"/>
  <c r="R314" i="6"/>
  <c r="S314" i="6"/>
  <c r="T314" i="6"/>
  <c r="U314" i="6"/>
  <c r="V314" i="6"/>
  <c r="W314" i="6"/>
  <c r="X314" i="6"/>
  <c r="Y314" i="6"/>
  <c r="N315" i="6"/>
  <c r="O315" i="6"/>
  <c r="P315" i="6"/>
  <c r="Q315" i="6"/>
  <c r="R315" i="6"/>
  <c r="S315" i="6"/>
  <c r="T315" i="6"/>
  <c r="U315" i="6"/>
  <c r="V315" i="6"/>
  <c r="W315" i="6"/>
  <c r="X315" i="6"/>
  <c r="Y315" i="6"/>
  <c r="N316" i="6"/>
  <c r="O316" i="6"/>
  <c r="P316" i="6"/>
  <c r="Q316" i="6"/>
  <c r="R316" i="6"/>
  <c r="S316" i="6"/>
  <c r="T316" i="6"/>
  <c r="U316" i="6"/>
  <c r="V316" i="6"/>
  <c r="W316" i="6"/>
  <c r="X316" i="6"/>
  <c r="Y316" i="6"/>
  <c r="N317" i="6"/>
  <c r="O317" i="6"/>
  <c r="P317" i="6"/>
  <c r="Q317" i="6"/>
  <c r="R317" i="6"/>
  <c r="S317" i="6"/>
  <c r="T317" i="6"/>
  <c r="U317" i="6"/>
  <c r="V317" i="6"/>
  <c r="W317" i="6"/>
  <c r="X317" i="6"/>
  <c r="Y317" i="6"/>
  <c r="N318" i="6"/>
  <c r="O318" i="6"/>
  <c r="P318" i="6"/>
  <c r="Q318" i="6"/>
  <c r="R318" i="6"/>
  <c r="S318" i="6"/>
  <c r="T318" i="6"/>
  <c r="U318" i="6"/>
  <c r="V318" i="6"/>
  <c r="W318" i="6"/>
  <c r="X318" i="6"/>
  <c r="Y318" i="6"/>
  <c r="N319" i="6"/>
  <c r="O319" i="6"/>
  <c r="P319" i="6"/>
  <c r="Q319" i="6"/>
  <c r="R319" i="6"/>
  <c r="S319" i="6"/>
  <c r="T319" i="6"/>
  <c r="U319" i="6"/>
  <c r="V319" i="6"/>
  <c r="W319" i="6"/>
  <c r="X319" i="6"/>
  <c r="Y319" i="6"/>
  <c r="N320" i="6"/>
  <c r="O320" i="6"/>
  <c r="P320" i="6"/>
  <c r="Q320" i="6"/>
  <c r="R320" i="6"/>
  <c r="S320" i="6"/>
  <c r="T320" i="6"/>
  <c r="U320" i="6"/>
  <c r="V320" i="6"/>
  <c r="W320" i="6"/>
  <c r="X320" i="6"/>
  <c r="Y320" i="6"/>
  <c r="N321" i="6"/>
  <c r="O321" i="6"/>
  <c r="P321" i="6"/>
  <c r="Q321" i="6"/>
  <c r="R321" i="6"/>
  <c r="S321" i="6"/>
  <c r="T321" i="6"/>
  <c r="U321" i="6"/>
  <c r="V321" i="6"/>
  <c r="W321" i="6"/>
  <c r="X321" i="6"/>
  <c r="Y321" i="6"/>
  <c r="N322" i="6"/>
  <c r="O322" i="6"/>
  <c r="P322" i="6"/>
  <c r="Q322" i="6"/>
  <c r="R322" i="6"/>
  <c r="S322" i="6"/>
  <c r="T322" i="6"/>
  <c r="U322" i="6"/>
  <c r="V322" i="6"/>
  <c r="W322" i="6"/>
  <c r="X322" i="6"/>
  <c r="Y322" i="6"/>
  <c r="N323" i="6"/>
  <c r="O323" i="6"/>
  <c r="P323" i="6"/>
  <c r="Q323" i="6"/>
  <c r="R323" i="6"/>
  <c r="S323" i="6"/>
  <c r="T323" i="6"/>
  <c r="U323" i="6"/>
  <c r="V323" i="6"/>
  <c r="W323" i="6"/>
  <c r="X323" i="6"/>
  <c r="Y323" i="6"/>
  <c r="N324" i="6"/>
  <c r="O324" i="6"/>
  <c r="P324" i="6"/>
  <c r="Q324" i="6"/>
  <c r="R324" i="6"/>
  <c r="S324" i="6"/>
  <c r="T324" i="6"/>
  <c r="U324" i="6"/>
  <c r="V324" i="6"/>
  <c r="W324" i="6"/>
  <c r="X324" i="6"/>
  <c r="Y324" i="6"/>
  <c r="N325" i="6"/>
  <c r="O325" i="6"/>
  <c r="P325" i="6"/>
  <c r="Q325" i="6"/>
  <c r="R325" i="6"/>
  <c r="S325" i="6"/>
  <c r="T325" i="6"/>
  <c r="U325" i="6"/>
  <c r="V325" i="6"/>
  <c r="W325" i="6"/>
  <c r="X325" i="6"/>
  <c r="Y325" i="6"/>
  <c r="N326" i="6"/>
  <c r="O326" i="6"/>
  <c r="P326" i="6"/>
  <c r="Q326" i="6"/>
  <c r="R326" i="6"/>
  <c r="S326" i="6"/>
  <c r="T326" i="6"/>
  <c r="U326" i="6"/>
  <c r="V326" i="6"/>
  <c r="W326" i="6"/>
  <c r="X326" i="6"/>
  <c r="Y326" i="6"/>
  <c r="N327" i="6"/>
  <c r="O327" i="6"/>
  <c r="P327" i="6"/>
  <c r="Q327" i="6"/>
  <c r="R327" i="6"/>
  <c r="S327" i="6"/>
  <c r="T327" i="6"/>
  <c r="U327" i="6"/>
  <c r="V327" i="6"/>
  <c r="W327" i="6"/>
  <c r="X327" i="6"/>
  <c r="Y327" i="6"/>
  <c r="N328" i="6"/>
  <c r="O328" i="6"/>
  <c r="P328" i="6"/>
  <c r="Q328" i="6"/>
  <c r="R328" i="6"/>
  <c r="S328" i="6"/>
  <c r="T328" i="6"/>
  <c r="U328" i="6"/>
  <c r="V328" i="6"/>
  <c r="W328" i="6"/>
  <c r="X328" i="6"/>
  <c r="Y328" i="6"/>
  <c r="N329" i="6"/>
  <c r="O329" i="6"/>
  <c r="P329" i="6"/>
  <c r="Q329" i="6"/>
  <c r="R329" i="6"/>
  <c r="S329" i="6"/>
  <c r="T329" i="6"/>
  <c r="U329" i="6"/>
  <c r="V329" i="6"/>
  <c r="W329" i="6"/>
  <c r="X329" i="6"/>
  <c r="Y329" i="6"/>
  <c r="N330" i="6"/>
  <c r="O330" i="6"/>
  <c r="P330" i="6"/>
  <c r="Q330" i="6"/>
  <c r="R330" i="6"/>
  <c r="S330" i="6"/>
  <c r="T330" i="6"/>
  <c r="U330" i="6"/>
  <c r="V330" i="6"/>
  <c r="W330" i="6"/>
  <c r="X330" i="6"/>
  <c r="Y330" i="6"/>
  <c r="N331" i="6"/>
  <c r="O331" i="6"/>
  <c r="P331" i="6"/>
  <c r="Q331" i="6"/>
  <c r="R331" i="6"/>
  <c r="S331" i="6"/>
  <c r="T331" i="6"/>
  <c r="U331" i="6"/>
  <c r="V331" i="6"/>
  <c r="W331" i="6"/>
  <c r="X331" i="6"/>
  <c r="Y331" i="6"/>
  <c r="N332" i="6"/>
  <c r="O332" i="6"/>
  <c r="P332" i="6"/>
  <c r="Q332" i="6"/>
  <c r="R332" i="6"/>
  <c r="S332" i="6"/>
  <c r="T332" i="6"/>
  <c r="U332" i="6"/>
  <c r="V332" i="6"/>
  <c r="W332" i="6"/>
  <c r="X332" i="6"/>
  <c r="Y332" i="6"/>
  <c r="N333" i="6"/>
  <c r="O333" i="6"/>
  <c r="P333" i="6"/>
  <c r="Q333" i="6"/>
  <c r="R333" i="6"/>
  <c r="S333" i="6"/>
  <c r="T333" i="6"/>
  <c r="U333" i="6"/>
  <c r="V333" i="6"/>
  <c r="W333" i="6"/>
  <c r="X333" i="6"/>
  <c r="Y333" i="6"/>
  <c r="N334" i="6"/>
  <c r="O334" i="6"/>
  <c r="P334" i="6"/>
  <c r="Q334" i="6"/>
  <c r="R334" i="6"/>
  <c r="S334" i="6"/>
  <c r="T334" i="6"/>
  <c r="U334" i="6"/>
  <c r="V334" i="6"/>
  <c r="W334" i="6"/>
  <c r="X334" i="6"/>
  <c r="Y334" i="6"/>
  <c r="N335" i="6"/>
  <c r="O335" i="6"/>
  <c r="P335" i="6"/>
  <c r="Q335" i="6"/>
  <c r="R335" i="6"/>
  <c r="S335" i="6"/>
  <c r="T335" i="6"/>
  <c r="U335" i="6"/>
  <c r="V335" i="6"/>
  <c r="W335" i="6"/>
  <c r="X335" i="6"/>
  <c r="Y335" i="6"/>
  <c r="N336" i="6"/>
  <c r="O336" i="6"/>
  <c r="P336" i="6"/>
  <c r="Q336" i="6"/>
  <c r="R336" i="6"/>
  <c r="S336" i="6"/>
  <c r="T336" i="6"/>
  <c r="U336" i="6"/>
  <c r="V336" i="6"/>
  <c r="W336" i="6"/>
  <c r="X336" i="6"/>
  <c r="Y336" i="6"/>
  <c r="N337" i="6"/>
  <c r="O337" i="6"/>
  <c r="P337" i="6"/>
  <c r="Q337" i="6"/>
  <c r="R337" i="6"/>
  <c r="S337" i="6"/>
  <c r="T337" i="6"/>
  <c r="U337" i="6"/>
  <c r="V337" i="6"/>
  <c r="W337" i="6"/>
  <c r="X337" i="6"/>
  <c r="Y337" i="6"/>
  <c r="N338" i="6"/>
  <c r="O338" i="6"/>
  <c r="P338" i="6"/>
  <c r="Q338" i="6"/>
  <c r="R338" i="6"/>
  <c r="S338" i="6"/>
  <c r="T338" i="6"/>
  <c r="U338" i="6"/>
  <c r="V338" i="6"/>
  <c r="W338" i="6"/>
  <c r="X338" i="6"/>
  <c r="Y338" i="6"/>
  <c r="N339" i="6"/>
  <c r="O339" i="6"/>
  <c r="P339" i="6"/>
  <c r="Q339" i="6"/>
  <c r="R339" i="6"/>
  <c r="S339" i="6"/>
  <c r="T339" i="6"/>
  <c r="U339" i="6"/>
  <c r="V339" i="6"/>
  <c r="W339" i="6"/>
  <c r="X339" i="6"/>
  <c r="Y339" i="6"/>
  <c r="N340" i="6"/>
  <c r="O340" i="6"/>
  <c r="P340" i="6"/>
  <c r="Q340" i="6"/>
  <c r="R340" i="6"/>
  <c r="S340" i="6"/>
  <c r="T340" i="6"/>
  <c r="U340" i="6"/>
  <c r="V340" i="6"/>
  <c r="W340" i="6"/>
  <c r="X340" i="6"/>
  <c r="Y340" i="6"/>
  <c r="N341" i="6"/>
  <c r="O341" i="6"/>
  <c r="P341" i="6"/>
  <c r="Q341" i="6"/>
  <c r="R341" i="6"/>
  <c r="S341" i="6"/>
  <c r="T341" i="6"/>
  <c r="U341" i="6"/>
  <c r="V341" i="6"/>
  <c r="W341" i="6"/>
  <c r="X341" i="6"/>
  <c r="Y341" i="6"/>
  <c r="N342" i="6"/>
  <c r="O342" i="6"/>
  <c r="P342" i="6"/>
  <c r="Q342" i="6"/>
  <c r="R342" i="6"/>
  <c r="S342" i="6"/>
  <c r="T342" i="6"/>
  <c r="U342" i="6"/>
  <c r="V342" i="6"/>
  <c r="W342" i="6"/>
  <c r="X342" i="6"/>
  <c r="Y342" i="6"/>
  <c r="N343" i="6"/>
  <c r="O343" i="6"/>
  <c r="P343" i="6"/>
  <c r="Q343" i="6"/>
  <c r="R343" i="6"/>
  <c r="S343" i="6"/>
  <c r="T343" i="6"/>
  <c r="U343" i="6"/>
  <c r="V343" i="6"/>
  <c r="W343" i="6"/>
  <c r="X343" i="6"/>
  <c r="Y343" i="6"/>
  <c r="N344" i="6"/>
  <c r="O344" i="6"/>
  <c r="P344" i="6"/>
  <c r="Q344" i="6"/>
  <c r="R344" i="6"/>
  <c r="S344" i="6"/>
  <c r="T344" i="6"/>
  <c r="U344" i="6"/>
  <c r="V344" i="6"/>
  <c r="W344" i="6"/>
  <c r="X344" i="6"/>
  <c r="Y344" i="6"/>
  <c r="N345" i="6"/>
  <c r="O345" i="6"/>
  <c r="P345" i="6"/>
  <c r="Q345" i="6"/>
  <c r="R345" i="6"/>
  <c r="S345" i="6"/>
  <c r="T345" i="6"/>
  <c r="U345" i="6"/>
  <c r="V345" i="6"/>
  <c r="W345" i="6"/>
  <c r="X345" i="6"/>
  <c r="Y345" i="6"/>
  <c r="N346" i="6"/>
  <c r="O346" i="6"/>
  <c r="P346" i="6"/>
  <c r="Q346" i="6"/>
  <c r="R346" i="6"/>
  <c r="S346" i="6"/>
  <c r="T346" i="6"/>
  <c r="U346" i="6"/>
  <c r="V346" i="6"/>
  <c r="W346" i="6"/>
  <c r="X346" i="6"/>
  <c r="Y346" i="6"/>
  <c r="N347" i="6"/>
  <c r="O347" i="6"/>
  <c r="P347" i="6"/>
  <c r="Q347" i="6"/>
  <c r="R347" i="6"/>
  <c r="S347" i="6"/>
  <c r="T347" i="6"/>
  <c r="U347" i="6"/>
  <c r="V347" i="6"/>
  <c r="W347" i="6"/>
  <c r="X347" i="6"/>
  <c r="Y347" i="6"/>
  <c r="N348" i="6"/>
  <c r="O348" i="6"/>
  <c r="P348" i="6"/>
  <c r="Q348" i="6"/>
  <c r="R348" i="6"/>
  <c r="S348" i="6"/>
  <c r="T348" i="6"/>
  <c r="U348" i="6"/>
  <c r="V348" i="6"/>
  <c r="W348" i="6"/>
  <c r="X348" i="6"/>
  <c r="Y348" i="6"/>
  <c r="N349" i="6"/>
  <c r="O349" i="6"/>
  <c r="P349" i="6"/>
  <c r="Q349" i="6"/>
  <c r="R349" i="6"/>
  <c r="S349" i="6"/>
  <c r="T349" i="6"/>
  <c r="U349" i="6"/>
  <c r="V349" i="6"/>
  <c r="W349" i="6"/>
  <c r="X349" i="6"/>
  <c r="Y349" i="6"/>
  <c r="N350" i="6"/>
  <c r="O350" i="6"/>
  <c r="P350" i="6"/>
  <c r="Q350" i="6"/>
  <c r="R350" i="6"/>
  <c r="S350" i="6"/>
  <c r="T350" i="6"/>
  <c r="U350" i="6"/>
  <c r="V350" i="6"/>
  <c r="W350" i="6"/>
  <c r="X350" i="6"/>
  <c r="Y350" i="6"/>
  <c r="N351" i="6"/>
  <c r="O351" i="6"/>
  <c r="P351" i="6"/>
  <c r="Q351" i="6"/>
  <c r="R351" i="6"/>
  <c r="S351" i="6"/>
  <c r="T351" i="6"/>
  <c r="U351" i="6"/>
  <c r="V351" i="6"/>
  <c r="W351" i="6"/>
  <c r="X351" i="6"/>
  <c r="Y351" i="6"/>
  <c r="N352" i="6"/>
  <c r="O352" i="6"/>
  <c r="P352" i="6"/>
  <c r="Q352" i="6"/>
  <c r="R352" i="6"/>
  <c r="S352" i="6"/>
  <c r="T352" i="6"/>
  <c r="U352" i="6"/>
  <c r="V352" i="6"/>
  <c r="W352" i="6"/>
  <c r="X352" i="6"/>
  <c r="Y352" i="6"/>
  <c r="N353" i="6"/>
  <c r="O353" i="6"/>
  <c r="P353" i="6"/>
  <c r="Q353" i="6"/>
  <c r="R353" i="6"/>
  <c r="S353" i="6"/>
  <c r="T353" i="6"/>
  <c r="U353" i="6"/>
  <c r="V353" i="6"/>
  <c r="W353" i="6"/>
  <c r="X353" i="6"/>
  <c r="Y353" i="6"/>
  <c r="N354" i="6"/>
  <c r="O354" i="6"/>
  <c r="P354" i="6"/>
  <c r="Q354" i="6"/>
  <c r="R354" i="6"/>
  <c r="S354" i="6"/>
  <c r="T354" i="6"/>
  <c r="U354" i="6"/>
  <c r="V354" i="6"/>
  <c r="W354" i="6"/>
  <c r="X354" i="6"/>
  <c r="Y354" i="6"/>
  <c r="N355" i="6"/>
  <c r="O355" i="6"/>
  <c r="P355" i="6"/>
  <c r="Q355" i="6"/>
  <c r="R355" i="6"/>
  <c r="S355" i="6"/>
  <c r="T355" i="6"/>
  <c r="U355" i="6"/>
  <c r="V355" i="6"/>
  <c r="W355" i="6"/>
  <c r="X355" i="6"/>
  <c r="Y355" i="6"/>
  <c r="N356" i="6"/>
  <c r="O356" i="6"/>
  <c r="P356" i="6"/>
  <c r="Q356" i="6"/>
  <c r="R356" i="6"/>
  <c r="S356" i="6"/>
  <c r="T356" i="6"/>
  <c r="U356" i="6"/>
  <c r="V356" i="6"/>
  <c r="W356" i="6"/>
  <c r="X356" i="6"/>
  <c r="Y356" i="6"/>
  <c r="N357" i="6"/>
  <c r="O357" i="6"/>
  <c r="P357" i="6"/>
  <c r="Q357" i="6"/>
  <c r="R357" i="6"/>
  <c r="S357" i="6"/>
  <c r="T357" i="6"/>
  <c r="U357" i="6"/>
  <c r="V357" i="6"/>
  <c r="W357" i="6"/>
  <c r="X357" i="6"/>
  <c r="Y357" i="6"/>
  <c r="N358" i="6"/>
  <c r="O358" i="6"/>
  <c r="P358" i="6"/>
  <c r="Q358" i="6"/>
  <c r="R358" i="6"/>
  <c r="S358" i="6"/>
  <c r="T358" i="6"/>
  <c r="U358" i="6"/>
  <c r="V358" i="6"/>
  <c r="W358" i="6"/>
  <c r="X358" i="6"/>
  <c r="Y358" i="6"/>
  <c r="N359" i="6"/>
  <c r="O359" i="6"/>
  <c r="P359" i="6"/>
  <c r="Q359" i="6"/>
  <c r="R359" i="6"/>
  <c r="S359" i="6"/>
  <c r="T359" i="6"/>
  <c r="U359" i="6"/>
  <c r="V359" i="6"/>
  <c r="W359" i="6"/>
  <c r="X359" i="6"/>
  <c r="Y359" i="6"/>
  <c r="N360" i="6"/>
  <c r="O360" i="6"/>
  <c r="P360" i="6"/>
  <c r="Q360" i="6"/>
  <c r="R360" i="6"/>
  <c r="S360" i="6"/>
  <c r="T360" i="6"/>
  <c r="U360" i="6"/>
  <c r="V360" i="6"/>
  <c r="W360" i="6"/>
  <c r="X360" i="6"/>
  <c r="Y360" i="6"/>
  <c r="N361" i="6"/>
  <c r="O361" i="6"/>
  <c r="P361" i="6"/>
  <c r="Q361" i="6"/>
  <c r="R361" i="6"/>
  <c r="S361" i="6"/>
  <c r="T361" i="6"/>
  <c r="U361" i="6"/>
  <c r="V361" i="6"/>
  <c r="W361" i="6"/>
  <c r="X361" i="6"/>
  <c r="Y361" i="6"/>
  <c r="N362" i="6"/>
  <c r="O362" i="6"/>
  <c r="P362" i="6"/>
  <c r="Q362" i="6"/>
  <c r="R362" i="6"/>
  <c r="S362" i="6"/>
  <c r="T362" i="6"/>
  <c r="U362" i="6"/>
  <c r="V362" i="6"/>
  <c r="W362" i="6"/>
  <c r="X362" i="6"/>
  <c r="Y362" i="6"/>
  <c r="N363" i="6"/>
  <c r="O363" i="6"/>
  <c r="P363" i="6"/>
  <c r="Q363" i="6"/>
  <c r="R363" i="6"/>
  <c r="S363" i="6"/>
  <c r="T363" i="6"/>
  <c r="U363" i="6"/>
  <c r="V363" i="6"/>
  <c r="W363" i="6"/>
  <c r="X363" i="6"/>
  <c r="Y363" i="6"/>
  <c r="N364" i="6"/>
  <c r="O364" i="6"/>
  <c r="P364" i="6"/>
  <c r="Q364" i="6"/>
  <c r="R364" i="6"/>
  <c r="S364" i="6"/>
  <c r="T364" i="6"/>
  <c r="U364" i="6"/>
  <c r="V364" i="6"/>
  <c r="W364" i="6"/>
  <c r="X364" i="6"/>
  <c r="Y364" i="6"/>
  <c r="N365" i="6"/>
  <c r="O365" i="6"/>
  <c r="P365" i="6"/>
  <c r="Q365" i="6"/>
  <c r="R365" i="6"/>
  <c r="S365" i="6"/>
  <c r="T365" i="6"/>
  <c r="U365" i="6"/>
  <c r="V365" i="6"/>
  <c r="W365" i="6"/>
  <c r="X365" i="6"/>
  <c r="Y365" i="6"/>
  <c r="N366" i="6"/>
  <c r="O366" i="6"/>
  <c r="P366" i="6"/>
  <c r="Q366" i="6"/>
  <c r="R366" i="6"/>
  <c r="S366" i="6"/>
  <c r="T366" i="6"/>
  <c r="U366" i="6"/>
  <c r="V366" i="6"/>
  <c r="W366" i="6"/>
  <c r="X366" i="6"/>
  <c r="Y366" i="6"/>
  <c r="N367" i="6"/>
  <c r="O367" i="6"/>
  <c r="P367" i="6"/>
  <c r="Q367" i="6"/>
  <c r="R367" i="6"/>
  <c r="S367" i="6"/>
  <c r="T367" i="6"/>
  <c r="U367" i="6"/>
  <c r="V367" i="6"/>
  <c r="W367" i="6"/>
  <c r="X367" i="6"/>
  <c r="Y367" i="6"/>
  <c r="N368" i="6"/>
  <c r="O368" i="6"/>
  <c r="P368" i="6"/>
  <c r="Q368" i="6"/>
  <c r="R368" i="6"/>
  <c r="S368" i="6"/>
  <c r="T368" i="6"/>
  <c r="U368" i="6"/>
  <c r="V368" i="6"/>
  <c r="W368" i="6"/>
  <c r="X368" i="6"/>
  <c r="Y368" i="6"/>
  <c r="N369" i="6"/>
  <c r="O369" i="6"/>
  <c r="P369" i="6"/>
  <c r="Q369" i="6"/>
  <c r="R369" i="6"/>
  <c r="S369" i="6"/>
  <c r="T369" i="6"/>
  <c r="U369" i="6"/>
  <c r="V369" i="6"/>
  <c r="W369" i="6"/>
  <c r="X369" i="6"/>
  <c r="Y369" i="6"/>
  <c r="N370" i="6"/>
  <c r="O370" i="6"/>
  <c r="P370" i="6"/>
  <c r="Q370" i="6"/>
  <c r="R370" i="6"/>
  <c r="S370" i="6"/>
  <c r="T370" i="6"/>
  <c r="U370" i="6"/>
  <c r="V370" i="6"/>
  <c r="W370" i="6"/>
  <c r="X370" i="6"/>
  <c r="Y370" i="6"/>
  <c r="N371" i="6"/>
  <c r="O371" i="6"/>
  <c r="P371" i="6"/>
  <c r="Q371" i="6"/>
  <c r="R371" i="6"/>
  <c r="S371" i="6"/>
  <c r="T371" i="6"/>
  <c r="U371" i="6"/>
  <c r="V371" i="6"/>
  <c r="W371" i="6"/>
  <c r="X371" i="6"/>
  <c r="Y371" i="6"/>
  <c r="N372" i="6"/>
  <c r="O372" i="6"/>
  <c r="P372" i="6"/>
  <c r="Q372" i="6"/>
  <c r="R372" i="6"/>
  <c r="S372" i="6"/>
  <c r="T372" i="6"/>
  <c r="U372" i="6"/>
  <c r="V372" i="6"/>
  <c r="W372" i="6"/>
  <c r="X372" i="6"/>
  <c r="Y372" i="6"/>
  <c r="N373" i="6"/>
  <c r="O373" i="6"/>
  <c r="P373" i="6"/>
  <c r="Q373" i="6"/>
  <c r="R373" i="6"/>
  <c r="S373" i="6"/>
  <c r="T373" i="6"/>
  <c r="U373" i="6"/>
  <c r="V373" i="6"/>
  <c r="W373" i="6"/>
  <c r="X373" i="6"/>
  <c r="Y373" i="6"/>
  <c r="N374" i="6"/>
  <c r="O374" i="6"/>
  <c r="P374" i="6"/>
  <c r="Q374" i="6"/>
  <c r="R374" i="6"/>
  <c r="S374" i="6"/>
  <c r="T374" i="6"/>
  <c r="U374" i="6"/>
  <c r="V374" i="6"/>
  <c r="W374" i="6"/>
  <c r="X374" i="6"/>
  <c r="Y374" i="6"/>
  <c r="N375" i="6"/>
  <c r="O375" i="6"/>
  <c r="P375" i="6"/>
  <c r="Q375" i="6"/>
  <c r="R375" i="6"/>
  <c r="S375" i="6"/>
  <c r="T375" i="6"/>
  <c r="U375" i="6"/>
  <c r="V375" i="6"/>
  <c r="W375" i="6"/>
  <c r="X375" i="6"/>
  <c r="Y375" i="6"/>
  <c r="N376" i="6"/>
  <c r="O376" i="6"/>
  <c r="P376" i="6"/>
  <c r="Q376" i="6"/>
  <c r="R376" i="6"/>
  <c r="S376" i="6"/>
  <c r="T376" i="6"/>
  <c r="U376" i="6"/>
  <c r="V376" i="6"/>
  <c r="W376" i="6"/>
  <c r="X376" i="6"/>
  <c r="Y376" i="6"/>
  <c r="N377" i="6"/>
  <c r="O377" i="6"/>
  <c r="P377" i="6"/>
  <c r="Q377" i="6"/>
  <c r="R377" i="6"/>
  <c r="S377" i="6"/>
  <c r="T377" i="6"/>
  <c r="U377" i="6"/>
  <c r="V377" i="6"/>
  <c r="W377" i="6"/>
  <c r="X377" i="6"/>
  <c r="Y377" i="6"/>
  <c r="N378" i="6"/>
  <c r="O378" i="6"/>
  <c r="P378" i="6"/>
  <c r="Q378" i="6"/>
  <c r="R378" i="6"/>
  <c r="S378" i="6"/>
  <c r="T378" i="6"/>
  <c r="U378" i="6"/>
  <c r="V378" i="6"/>
  <c r="W378" i="6"/>
  <c r="X378" i="6"/>
  <c r="Y378" i="6"/>
  <c r="N379" i="6"/>
  <c r="O379" i="6"/>
  <c r="P379" i="6"/>
  <c r="Q379" i="6"/>
  <c r="R379" i="6"/>
  <c r="S379" i="6"/>
  <c r="T379" i="6"/>
  <c r="U379" i="6"/>
  <c r="V379" i="6"/>
  <c r="W379" i="6"/>
  <c r="X379" i="6"/>
  <c r="Y379" i="6"/>
  <c r="N380" i="6"/>
  <c r="O380" i="6"/>
  <c r="P380" i="6"/>
  <c r="Q380" i="6"/>
  <c r="R380" i="6"/>
  <c r="S380" i="6"/>
  <c r="T380" i="6"/>
  <c r="U380" i="6"/>
  <c r="V380" i="6"/>
  <c r="W380" i="6"/>
  <c r="X380" i="6"/>
  <c r="Y380" i="6"/>
  <c r="N381" i="6"/>
  <c r="O381" i="6"/>
  <c r="P381" i="6"/>
  <c r="Q381" i="6"/>
  <c r="R381" i="6"/>
  <c r="S381" i="6"/>
  <c r="T381" i="6"/>
  <c r="U381" i="6"/>
  <c r="V381" i="6"/>
  <c r="W381" i="6"/>
  <c r="X381" i="6"/>
  <c r="Y381" i="6"/>
  <c r="N382" i="6"/>
  <c r="O382" i="6"/>
  <c r="P382" i="6"/>
  <c r="Q382" i="6"/>
  <c r="R382" i="6"/>
  <c r="S382" i="6"/>
  <c r="T382" i="6"/>
  <c r="U382" i="6"/>
  <c r="V382" i="6"/>
  <c r="W382" i="6"/>
  <c r="X382" i="6"/>
  <c r="Y382" i="6"/>
  <c r="N383" i="6"/>
  <c r="O383" i="6"/>
  <c r="P383" i="6"/>
  <c r="Q383" i="6"/>
  <c r="R383" i="6"/>
  <c r="S383" i="6"/>
  <c r="T383" i="6"/>
  <c r="U383" i="6"/>
  <c r="V383" i="6"/>
  <c r="W383" i="6"/>
  <c r="X383" i="6"/>
  <c r="Y383" i="6"/>
  <c r="N384" i="6"/>
  <c r="O384" i="6"/>
  <c r="P384" i="6"/>
  <c r="Q384" i="6"/>
  <c r="R384" i="6"/>
  <c r="S384" i="6"/>
  <c r="T384" i="6"/>
  <c r="U384" i="6"/>
  <c r="V384" i="6"/>
  <c r="W384" i="6"/>
  <c r="X384" i="6"/>
  <c r="Y384" i="6"/>
  <c r="N385" i="6"/>
  <c r="O385" i="6"/>
  <c r="P385" i="6"/>
  <c r="Q385" i="6"/>
  <c r="R385" i="6"/>
  <c r="S385" i="6"/>
  <c r="T385" i="6"/>
  <c r="U385" i="6"/>
  <c r="V385" i="6"/>
  <c r="W385" i="6"/>
  <c r="X385" i="6"/>
  <c r="Y385" i="6"/>
  <c r="N386" i="6"/>
  <c r="O386" i="6"/>
  <c r="P386" i="6"/>
  <c r="Q386" i="6"/>
  <c r="R386" i="6"/>
  <c r="S386" i="6"/>
  <c r="T386" i="6"/>
  <c r="U386" i="6"/>
  <c r="V386" i="6"/>
  <c r="W386" i="6"/>
  <c r="X386" i="6"/>
  <c r="Y386" i="6"/>
  <c r="N387" i="6"/>
  <c r="O387" i="6"/>
  <c r="P387" i="6"/>
  <c r="Q387" i="6"/>
  <c r="R387" i="6"/>
  <c r="S387" i="6"/>
  <c r="T387" i="6"/>
  <c r="U387" i="6"/>
  <c r="V387" i="6"/>
  <c r="W387" i="6"/>
  <c r="X387" i="6"/>
  <c r="Y387" i="6"/>
  <c r="N388" i="6"/>
  <c r="O388" i="6"/>
  <c r="P388" i="6"/>
  <c r="Q388" i="6"/>
  <c r="R388" i="6"/>
  <c r="S388" i="6"/>
  <c r="T388" i="6"/>
  <c r="U388" i="6"/>
  <c r="V388" i="6"/>
  <c r="W388" i="6"/>
  <c r="X388" i="6"/>
  <c r="Y388" i="6"/>
  <c r="N389" i="6"/>
  <c r="O389" i="6"/>
  <c r="P389" i="6"/>
  <c r="Q389" i="6"/>
  <c r="R389" i="6"/>
  <c r="S389" i="6"/>
  <c r="T389" i="6"/>
  <c r="U389" i="6"/>
  <c r="V389" i="6"/>
  <c r="W389" i="6"/>
  <c r="X389" i="6"/>
  <c r="Y389" i="6"/>
  <c r="N390" i="6"/>
  <c r="O390" i="6"/>
  <c r="P390" i="6"/>
  <c r="Q390" i="6"/>
  <c r="R390" i="6"/>
  <c r="S390" i="6"/>
  <c r="T390" i="6"/>
  <c r="U390" i="6"/>
  <c r="V390" i="6"/>
  <c r="W390" i="6"/>
  <c r="X390" i="6"/>
  <c r="Y390" i="6"/>
  <c r="N391" i="6"/>
  <c r="O391" i="6"/>
  <c r="P391" i="6"/>
  <c r="Q391" i="6"/>
  <c r="R391" i="6"/>
  <c r="S391" i="6"/>
  <c r="T391" i="6"/>
  <c r="U391" i="6"/>
  <c r="V391" i="6"/>
  <c r="W391" i="6"/>
  <c r="X391" i="6"/>
  <c r="Y391" i="6"/>
  <c r="N392" i="6"/>
  <c r="O392" i="6"/>
  <c r="P392" i="6"/>
  <c r="Q392" i="6"/>
  <c r="R392" i="6"/>
  <c r="S392" i="6"/>
  <c r="T392" i="6"/>
  <c r="U392" i="6"/>
  <c r="V392" i="6"/>
  <c r="W392" i="6"/>
  <c r="X392" i="6"/>
  <c r="Y392" i="6"/>
  <c r="N393" i="6"/>
  <c r="O393" i="6"/>
  <c r="P393" i="6"/>
  <c r="Q393" i="6"/>
  <c r="R393" i="6"/>
  <c r="S393" i="6"/>
  <c r="T393" i="6"/>
  <c r="U393" i="6"/>
  <c r="V393" i="6"/>
  <c r="W393" i="6"/>
  <c r="X393" i="6"/>
  <c r="Y393" i="6"/>
  <c r="N394" i="6"/>
  <c r="O394" i="6"/>
  <c r="P394" i="6"/>
  <c r="Q394" i="6"/>
  <c r="R394" i="6"/>
  <c r="S394" i="6"/>
  <c r="T394" i="6"/>
  <c r="U394" i="6"/>
  <c r="V394" i="6"/>
  <c r="W394" i="6"/>
  <c r="X394" i="6"/>
  <c r="Y394" i="6"/>
  <c r="N395" i="6"/>
  <c r="O395" i="6"/>
  <c r="P395" i="6"/>
  <c r="Q395" i="6"/>
  <c r="R395" i="6"/>
  <c r="S395" i="6"/>
  <c r="T395" i="6"/>
  <c r="U395" i="6"/>
  <c r="V395" i="6"/>
  <c r="W395" i="6"/>
  <c r="X395" i="6"/>
  <c r="Y395" i="6"/>
  <c r="N396" i="6"/>
  <c r="O396" i="6"/>
  <c r="P396" i="6"/>
  <c r="Q396" i="6"/>
  <c r="R396" i="6"/>
  <c r="S396" i="6"/>
  <c r="T396" i="6"/>
  <c r="U396" i="6"/>
  <c r="V396" i="6"/>
  <c r="W396" i="6"/>
  <c r="X396" i="6"/>
  <c r="Y396" i="6"/>
  <c r="N397" i="6"/>
  <c r="O397" i="6"/>
  <c r="P397" i="6"/>
  <c r="Q397" i="6"/>
  <c r="R397" i="6"/>
  <c r="S397" i="6"/>
  <c r="T397" i="6"/>
  <c r="U397" i="6"/>
  <c r="V397" i="6"/>
  <c r="W397" i="6"/>
  <c r="X397" i="6"/>
  <c r="Y397" i="6"/>
  <c r="N398" i="6"/>
  <c r="O398" i="6"/>
  <c r="P398" i="6"/>
  <c r="Q398" i="6"/>
  <c r="R398" i="6"/>
  <c r="S398" i="6"/>
  <c r="T398" i="6"/>
  <c r="U398" i="6"/>
  <c r="V398" i="6"/>
  <c r="W398" i="6"/>
  <c r="X398" i="6"/>
  <c r="Y398" i="6"/>
  <c r="N399" i="6"/>
  <c r="O399" i="6"/>
  <c r="P399" i="6"/>
  <c r="Q399" i="6"/>
  <c r="R399" i="6"/>
  <c r="S399" i="6"/>
  <c r="T399" i="6"/>
  <c r="U399" i="6"/>
  <c r="V399" i="6"/>
  <c r="W399" i="6"/>
  <c r="X399" i="6"/>
  <c r="Y399" i="6"/>
  <c r="N400" i="6"/>
  <c r="O400" i="6"/>
  <c r="P400" i="6"/>
  <c r="Q400" i="6"/>
  <c r="R400" i="6"/>
  <c r="S400" i="6"/>
  <c r="T400" i="6"/>
  <c r="U400" i="6"/>
  <c r="V400" i="6"/>
  <c r="W400" i="6"/>
  <c r="X400" i="6"/>
  <c r="Y400" i="6"/>
  <c r="N401" i="6"/>
  <c r="O401" i="6"/>
  <c r="P401" i="6"/>
  <c r="Q401" i="6"/>
  <c r="R401" i="6"/>
  <c r="S401" i="6"/>
  <c r="T401" i="6"/>
  <c r="U401" i="6"/>
  <c r="V401" i="6"/>
  <c r="W401" i="6"/>
  <c r="X401" i="6"/>
  <c r="Y401" i="6"/>
  <c r="N402" i="6"/>
  <c r="O402" i="6"/>
  <c r="P402" i="6"/>
  <c r="Q402" i="6"/>
  <c r="R402" i="6"/>
  <c r="S402" i="6"/>
  <c r="T402" i="6"/>
  <c r="U402" i="6"/>
  <c r="V402" i="6"/>
  <c r="W402" i="6"/>
  <c r="X402" i="6"/>
  <c r="Y402" i="6"/>
  <c r="N403" i="6"/>
  <c r="O403" i="6"/>
  <c r="P403" i="6"/>
  <c r="Q403" i="6"/>
  <c r="R403" i="6"/>
  <c r="S403" i="6"/>
  <c r="T403" i="6"/>
  <c r="U403" i="6"/>
  <c r="V403" i="6"/>
  <c r="W403" i="6"/>
  <c r="X403" i="6"/>
  <c r="Y403" i="6"/>
  <c r="N404" i="6"/>
  <c r="O404" i="6"/>
  <c r="P404" i="6"/>
  <c r="Q404" i="6"/>
  <c r="R404" i="6"/>
  <c r="S404" i="6"/>
  <c r="T404" i="6"/>
  <c r="U404" i="6"/>
  <c r="V404" i="6"/>
  <c r="W404" i="6"/>
  <c r="X404" i="6"/>
  <c r="Y404" i="6"/>
  <c r="N405" i="6"/>
  <c r="O405" i="6"/>
  <c r="P405" i="6"/>
  <c r="Q405" i="6"/>
  <c r="R405" i="6"/>
  <c r="S405" i="6"/>
  <c r="T405" i="6"/>
  <c r="U405" i="6"/>
  <c r="V405" i="6"/>
  <c r="W405" i="6"/>
  <c r="X405" i="6"/>
  <c r="Y405" i="6"/>
  <c r="N406" i="6"/>
  <c r="O406" i="6"/>
  <c r="P406" i="6"/>
  <c r="Q406" i="6"/>
  <c r="R406" i="6"/>
  <c r="S406" i="6"/>
  <c r="T406" i="6"/>
  <c r="U406" i="6"/>
  <c r="V406" i="6"/>
  <c r="W406" i="6"/>
  <c r="X406" i="6"/>
  <c r="Y406" i="6"/>
  <c r="N407" i="6"/>
  <c r="O407" i="6"/>
  <c r="P407" i="6"/>
  <c r="Q407" i="6"/>
  <c r="R407" i="6"/>
  <c r="S407" i="6"/>
  <c r="T407" i="6"/>
  <c r="U407" i="6"/>
  <c r="V407" i="6"/>
  <c r="W407" i="6"/>
  <c r="X407" i="6"/>
  <c r="Y407" i="6"/>
  <c r="N408" i="6"/>
  <c r="O408" i="6"/>
  <c r="P408" i="6"/>
  <c r="Q408" i="6"/>
  <c r="R408" i="6"/>
  <c r="S408" i="6"/>
  <c r="T408" i="6"/>
  <c r="U408" i="6"/>
  <c r="V408" i="6"/>
  <c r="W408" i="6"/>
  <c r="X408" i="6"/>
  <c r="Y408" i="6"/>
  <c r="N409" i="6"/>
  <c r="O409" i="6"/>
  <c r="P409" i="6"/>
  <c r="Q409" i="6"/>
  <c r="R409" i="6"/>
  <c r="S409" i="6"/>
  <c r="T409" i="6"/>
  <c r="U409" i="6"/>
  <c r="V409" i="6"/>
  <c r="W409" i="6"/>
  <c r="X409" i="6"/>
  <c r="Y409" i="6"/>
  <c r="N410" i="6"/>
  <c r="O410" i="6"/>
  <c r="P410" i="6"/>
  <c r="Q410" i="6"/>
  <c r="R410" i="6"/>
  <c r="S410" i="6"/>
  <c r="T410" i="6"/>
  <c r="U410" i="6"/>
  <c r="V410" i="6"/>
  <c r="W410" i="6"/>
  <c r="X410" i="6"/>
  <c r="Y410" i="6"/>
  <c r="N411" i="6"/>
  <c r="O411" i="6"/>
  <c r="P411" i="6"/>
  <c r="Q411" i="6"/>
  <c r="R411" i="6"/>
  <c r="S411" i="6"/>
  <c r="T411" i="6"/>
  <c r="U411" i="6"/>
  <c r="V411" i="6"/>
  <c r="W411" i="6"/>
  <c r="X411" i="6"/>
  <c r="Y411" i="6"/>
  <c r="N412" i="6"/>
  <c r="O412" i="6"/>
  <c r="P412" i="6"/>
  <c r="Q412" i="6"/>
  <c r="R412" i="6"/>
  <c r="S412" i="6"/>
  <c r="T412" i="6"/>
  <c r="U412" i="6"/>
  <c r="V412" i="6"/>
  <c r="W412" i="6"/>
  <c r="X412" i="6"/>
  <c r="Y412" i="6"/>
  <c r="N413" i="6"/>
  <c r="O413" i="6"/>
  <c r="P413" i="6"/>
  <c r="Q413" i="6"/>
  <c r="R413" i="6"/>
  <c r="S413" i="6"/>
  <c r="T413" i="6"/>
  <c r="U413" i="6"/>
  <c r="V413" i="6"/>
  <c r="W413" i="6"/>
  <c r="X413" i="6"/>
  <c r="Y413" i="6"/>
  <c r="N414" i="6"/>
  <c r="O414" i="6"/>
  <c r="P414" i="6"/>
  <c r="Q414" i="6"/>
  <c r="R414" i="6"/>
  <c r="S414" i="6"/>
  <c r="T414" i="6"/>
  <c r="U414" i="6"/>
  <c r="V414" i="6"/>
  <c r="W414" i="6"/>
  <c r="X414" i="6"/>
  <c r="Y414" i="6"/>
  <c r="N415" i="6"/>
  <c r="O415" i="6"/>
  <c r="P415" i="6"/>
  <c r="Q415" i="6"/>
  <c r="R415" i="6"/>
  <c r="S415" i="6"/>
  <c r="T415" i="6"/>
  <c r="U415" i="6"/>
  <c r="V415" i="6"/>
  <c r="W415" i="6"/>
  <c r="X415" i="6"/>
  <c r="Y415" i="6"/>
  <c r="N416" i="6"/>
  <c r="O416" i="6"/>
  <c r="P416" i="6"/>
  <c r="Q416" i="6"/>
  <c r="R416" i="6"/>
  <c r="S416" i="6"/>
  <c r="T416" i="6"/>
  <c r="U416" i="6"/>
  <c r="V416" i="6"/>
  <c r="W416" i="6"/>
  <c r="X416" i="6"/>
  <c r="Y416" i="6"/>
  <c r="N417" i="6"/>
  <c r="O417" i="6"/>
  <c r="P417" i="6"/>
  <c r="Q417" i="6"/>
  <c r="R417" i="6"/>
  <c r="S417" i="6"/>
  <c r="T417" i="6"/>
  <c r="U417" i="6"/>
  <c r="V417" i="6"/>
  <c r="W417" i="6"/>
  <c r="X417" i="6"/>
  <c r="Y417" i="6"/>
  <c r="N418" i="6"/>
  <c r="O418" i="6"/>
  <c r="P418" i="6"/>
  <c r="Q418" i="6"/>
  <c r="R418" i="6"/>
  <c r="S418" i="6"/>
  <c r="T418" i="6"/>
  <c r="U418" i="6"/>
  <c r="V418" i="6"/>
  <c r="W418" i="6"/>
  <c r="X418" i="6"/>
  <c r="Y418" i="6"/>
  <c r="N419" i="6"/>
  <c r="O419" i="6"/>
  <c r="P419" i="6"/>
  <c r="Q419" i="6"/>
  <c r="R419" i="6"/>
  <c r="S419" i="6"/>
  <c r="T419" i="6"/>
  <c r="U419" i="6"/>
  <c r="V419" i="6"/>
  <c r="W419" i="6"/>
  <c r="X419" i="6"/>
  <c r="Y419" i="6"/>
  <c r="N420" i="6"/>
  <c r="O420" i="6"/>
  <c r="P420" i="6"/>
  <c r="Q420" i="6"/>
  <c r="R420" i="6"/>
  <c r="S420" i="6"/>
  <c r="T420" i="6"/>
  <c r="U420" i="6"/>
  <c r="V420" i="6"/>
  <c r="W420" i="6"/>
  <c r="X420" i="6"/>
  <c r="Y420" i="6"/>
  <c r="N421" i="6"/>
  <c r="O421" i="6"/>
  <c r="P421" i="6"/>
  <c r="Q421" i="6"/>
  <c r="R421" i="6"/>
  <c r="S421" i="6"/>
  <c r="T421" i="6"/>
  <c r="U421" i="6"/>
  <c r="V421" i="6"/>
  <c r="W421" i="6"/>
  <c r="X421" i="6"/>
  <c r="Y421" i="6"/>
  <c r="N422" i="6"/>
  <c r="O422" i="6"/>
  <c r="P422" i="6"/>
  <c r="Q422" i="6"/>
  <c r="R422" i="6"/>
  <c r="S422" i="6"/>
  <c r="T422" i="6"/>
  <c r="U422" i="6"/>
  <c r="V422" i="6"/>
  <c r="W422" i="6"/>
  <c r="X422" i="6"/>
  <c r="Y422" i="6"/>
  <c r="N423" i="6"/>
  <c r="O423" i="6"/>
  <c r="P423" i="6"/>
  <c r="Q423" i="6"/>
  <c r="R423" i="6"/>
  <c r="S423" i="6"/>
  <c r="T423" i="6"/>
  <c r="U423" i="6"/>
  <c r="V423" i="6"/>
  <c r="W423" i="6"/>
  <c r="X423" i="6"/>
  <c r="Y423" i="6"/>
  <c r="N424" i="6"/>
  <c r="O424" i="6"/>
  <c r="P424" i="6"/>
  <c r="Q424" i="6"/>
  <c r="R424" i="6"/>
  <c r="S424" i="6"/>
  <c r="T424" i="6"/>
  <c r="U424" i="6"/>
  <c r="V424" i="6"/>
  <c r="W424" i="6"/>
  <c r="X424" i="6"/>
  <c r="Y424" i="6"/>
  <c r="N425" i="6"/>
  <c r="O425" i="6"/>
  <c r="P425" i="6"/>
  <c r="Q425" i="6"/>
  <c r="R425" i="6"/>
  <c r="S425" i="6"/>
  <c r="T425" i="6"/>
  <c r="U425" i="6"/>
  <c r="V425" i="6"/>
  <c r="W425" i="6"/>
  <c r="X425" i="6"/>
  <c r="Y425" i="6"/>
  <c r="N426" i="6"/>
  <c r="O426" i="6"/>
  <c r="P426" i="6"/>
  <c r="Q426" i="6"/>
  <c r="R426" i="6"/>
  <c r="S426" i="6"/>
  <c r="T426" i="6"/>
  <c r="U426" i="6"/>
  <c r="V426" i="6"/>
  <c r="W426" i="6"/>
  <c r="X426" i="6"/>
  <c r="Y426" i="6"/>
  <c r="N427" i="6"/>
  <c r="O427" i="6"/>
  <c r="P427" i="6"/>
  <c r="Q427" i="6"/>
  <c r="R427" i="6"/>
  <c r="S427" i="6"/>
  <c r="T427" i="6"/>
  <c r="U427" i="6"/>
  <c r="V427" i="6"/>
  <c r="W427" i="6"/>
  <c r="X427" i="6"/>
  <c r="Y427" i="6"/>
  <c r="N428" i="6"/>
  <c r="O428" i="6"/>
  <c r="P428" i="6"/>
  <c r="Q428" i="6"/>
  <c r="R428" i="6"/>
  <c r="S428" i="6"/>
  <c r="T428" i="6"/>
  <c r="U428" i="6"/>
  <c r="V428" i="6"/>
  <c r="W428" i="6"/>
  <c r="X428" i="6"/>
  <c r="Y428" i="6"/>
  <c r="N429" i="6"/>
  <c r="O429" i="6"/>
  <c r="P429" i="6"/>
  <c r="Q429" i="6"/>
  <c r="R429" i="6"/>
  <c r="S429" i="6"/>
  <c r="T429" i="6"/>
  <c r="U429" i="6"/>
  <c r="V429" i="6"/>
  <c r="W429" i="6"/>
  <c r="X429" i="6"/>
  <c r="Y429" i="6"/>
  <c r="N430" i="6"/>
  <c r="O430" i="6"/>
  <c r="P430" i="6"/>
  <c r="Q430" i="6"/>
  <c r="R430" i="6"/>
  <c r="S430" i="6"/>
  <c r="T430" i="6"/>
  <c r="U430" i="6"/>
  <c r="V430" i="6"/>
  <c r="W430" i="6"/>
  <c r="X430" i="6"/>
  <c r="Y430" i="6"/>
  <c r="N431" i="6"/>
  <c r="O431" i="6"/>
  <c r="P431" i="6"/>
  <c r="Q431" i="6"/>
  <c r="R431" i="6"/>
  <c r="S431" i="6"/>
  <c r="T431" i="6"/>
  <c r="U431" i="6"/>
  <c r="V431" i="6"/>
  <c r="W431" i="6"/>
  <c r="X431" i="6"/>
  <c r="Y431" i="6"/>
  <c r="N432" i="6"/>
  <c r="O432" i="6"/>
  <c r="P432" i="6"/>
  <c r="Q432" i="6"/>
  <c r="R432" i="6"/>
  <c r="S432" i="6"/>
  <c r="T432" i="6"/>
  <c r="U432" i="6"/>
  <c r="V432" i="6"/>
  <c r="W432" i="6"/>
  <c r="X432" i="6"/>
  <c r="Y432" i="6"/>
  <c r="N433" i="6"/>
  <c r="O433" i="6"/>
  <c r="P433" i="6"/>
  <c r="Q433" i="6"/>
  <c r="R433" i="6"/>
  <c r="S433" i="6"/>
  <c r="T433" i="6"/>
  <c r="U433" i="6"/>
  <c r="V433" i="6"/>
  <c r="W433" i="6"/>
  <c r="X433" i="6"/>
  <c r="Y433" i="6"/>
  <c r="N434" i="6"/>
  <c r="O434" i="6"/>
  <c r="P434" i="6"/>
  <c r="Q434" i="6"/>
  <c r="R434" i="6"/>
  <c r="S434" i="6"/>
  <c r="T434" i="6"/>
  <c r="U434" i="6"/>
  <c r="V434" i="6"/>
  <c r="W434" i="6"/>
  <c r="X434" i="6"/>
  <c r="Y434" i="6"/>
  <c r="N435" i="6"/>
  <c r="O435" i="6"/>
  <c r="P435" i="6"/>
  <c r="Q435" i="6"/>
  <c r="R435" i="6"/>
  <c r="S435" i="6"/>
  <c r="T435" i="6"/>
  <c r="U435" i="6"/>
  <c r="V435" i="6"/>
  <c r="W435" i="6"/>
  <c r="X435" i="6"/>
  <c r="Y435" i="6"/>
  <c r="N436" i="6"/>
  <c r="O436" i="6"/>
  <c r="P436" i="6"/>
  <c r="Q436" i="6"/>
  <c r="R436" i="6"/>
  <c r="S436" i="6"/>
  <c r="T436" i="6"/>
  <c r="U436" i="6"/>
  <c r="V436" i="6"/>
  <c r="W436" i="6"/>
  <c r="X436" i="6"/>
  <c r="Y436" i="6"/>
  <c r="N437" i="6"/>
  <c r="O437" i="6"/>
  <c r="P437" i="6"/>
  <c r="Q437" i="6"/>
  <c r="R437" i="6"/>
  <c r="S437" i="6"/>
  <c r="T437" i="6"/>
  <c r="U437" i="6"/>
  <c r="V437" i="6"/>
  <c r="W437" i="6"/>
  <c r="X437" i="6"/>
  <c r="Y437" i="6"/>
  <c r="N438" i="6"/>
  <c r="O438" i="6"/>
  <c r="P438" i="6"/>
  <c r="Q438" i="6"/>
  <c r="R438" i="6"/>
  <c r="S438" i="6"/>
  <c r="T438" i="6"/>
  <c r="U438" i="6"/>
  <c r="V438" i="6"/>
  <c r="W438" i="6"/>
  <c r="X438" i="6"/>
  <c r="Y438" i="6"/>
  <c r="N439" i="6"/>
  <c r="O439" i="6"/>
  <c r="P439" i="6"/>
  <c r="Q439" i="6"/>
  <c r="R439" i="6"/>
  <c r="S439" i="6"/>
  <c r="T439" i="6"/>
  <c r="U439" i="6"/>
  <c r="V439" i="6"/>
  <c r="W439" i="6"/>
  <c r="X439" i="6"/>
  <c r="Y439" i="6"/>
  <c r="N440" i="6"/>
  <c r="O440" i="6"/>
  <c r="P440" i="6"/>
  <c r="Q440" i="6"/>
  <c r="R440" i="6"/>
  <c r="S440" i="6"/>
  <c r="T440" i="6"/>
  <c r="U440" i="6"/>
  <c r="V440" i="6"/>
  <c r="W440" i="6"/>
  <c r="X440" i="6"/>
  <c r="Y440" i="6"/>
  <c r="N441" i="6"/>
  <c r="O441" i="6"/>
  <c r="P441" i="6"/>
  <c r="Q441" i="6"/>
  <c r="R441" i="6"/>
  <c r="S441" i="6"/>
  <c r="T441" i="6"/>
  <c r="U441" i="6"/>
  <c r="V441" i="6"/>
  <c r="W441" i="6"/>
  <c r="X441" i="6"/>
  <c r="Y441" i="6"/>
  <c r="N442" i="6"/>
  <c r="O442" i="6"/>
  <c r="P442" i="6"/>
  <c r="Q442" i="6"/>
  <c r="R442" i="6"/>
  <c r="S442" i="6"/>
  <c r="T442" i="6"/>
  <c r="U442" i="6"/>
  <c r="V442" i="6"/>
  <c r="W442" i="6"/>
  <c r="X442" i="6"/>
  <c r="Y442" i="6"/>
  <c r="N443" i="6"/>
  <c r="O443" i="6"/>
  <c r="P443" i="6"/>
  <c r="Q443" i="6"/>
  <c r="R443" i="6"/>
  <c r="S443" i="6"/>
  <c r="T443" i="6"/>
  <c r="U443" i="6"/>
  <c r="V443" i="6"/>
  <c r="W443" i="6"/>
  <c r="X443" i="6"/>
  <c r="Y443" i="6"/>
  <c r="N444" i="6"/>
  <c r="O444" i="6"/>
  <c r="P444" i="6"/>
  <c r="Q444" i="6"/>
  <c r="R444" i="6"/>
  <c r="S444" i="6"/>
  <c r="T444" i="6"/>
  <c r="U444" i="6"/>
  <c r="V444" i="6"/>
  <c r="W444" i="6"/>
  <c r="X444" i="6"/>
  <c r="Y444" i="6"/>
  <c r="N445" i="6"/>
  <c r="O445" i="6"/>
  <c r="P445" i="6"/>
  <c r="Q445" i="6"/>
  <c r="R445" i="6"/>
  <c r="S445" i="6"/>
  <c r="T445" i="6"/>
  <c r="U445" i="6"/>
  <c r="V445" i="6"/>
  <c r="W445" i="6"/>
  <c r="X445" i="6"/>
  <c r="Y445" i="6"/>
  <c r="N446" i="6"/>
  <c r="O446" i="6"/>
  <c r="P446" i="6"/>
  <c r="Q446" i="6"/>
  <c r="R446" i="6"/>
  <c r="S446" i="6"/>
  <c r="T446" i="6"/>
  <c r="U446" i="6"/>
  <c r="V446" i="6"/>
  <c r="W446" i="6"/>
  <c r="X446" i="6"/>
  <c r="Y446" i="6"/>
  <c r="N447" i="6"/>
  <c r="O447" i="6"/>
  <c r="P447" i="6"/>
  <c r="Q447" i="6"/>
  <c r="R447" i="6"/>
  <c r="S447" i="6"/>
  <c r="T447" i="6"/>
  <c r="U447" i="6"/>
  <c r="V447" i="6"/>
  <c r="W447" i="6"/>
  <c r="X447" i="6"/>
  <c r="Y447" i="6"/>
  <c r="N448" i="6"/>
  <c r="O448" i="6"/>
  <c r="P448" i="6"/>
  <c r="Q448" i="6"/>
  <c r="R448" i="6"/>
  <c r="S448" i="6"/>
  <c r="T448" i="6"/>
  <c r="U448" i="6"/>
  <c r="V448" i="6"/>
  <c r="W448" i="6"/>
  <c r="X448" i="6"/>
  <c r="Y448" i="6"/>
  <c r="N449" i="6"/>
  <c r="O449" i="6"/>
  <c r="P449" i="6"/>
  <c r="Q449" i="6"/>
  <c r="R449" i="6"/>
  <c r="S449" i="6"/>
  <c r="T449" i="6"/>
  <c r="U449" i="6"/>
  <c r="V449" i="6"/>
  <c r="W449" i="6"/>
  <c r="X449" i="6"/>
  <c r="Y449" i="6"/>
  <c r="N450" i="6"/>
  <c r="O450" i="6"/>
  <c r="P450" i="6"/>
  <c r="Q450" i="6"/>
  <c r="R450" i="6"/>
  <c r="S450" i="6"/>
  <c r="T450" i="6"/>
  <c r="U450" i="6"/>
  <c r="V450" i="6"/>
  <c r="W450" i="6"/>
  <c r="X450" i="6"/>
  <c r="Y450" i="6"/>
  <c r="N451" i="6"/>
  <c r="O451" i="6"/>
  <c r="P451" i="6"/>
  <c r="Q451" i="6"/>
  <c r="R451" i="6"/>
  <c r="S451" i="6"/>
  <c r="T451" i="6"/>
  <c r="U451" i="6"/>
  <c r="V451" i="6"/>
  <c r="W451" i="6"/>
  <c r="X451" i="6"/>
  <c r="Y451" i="6"/>
  <c r="N452" i="6"/>
  <c r="O452" i="6"/>
  <c r="P452" i="6"/>
  <c r="Q452" i="6"/>
  <c r="R452" i="6"/>
  <c r="S452" i="6"/>
  <c r="T452" i="6"/>
  <c r="U452" i="6"/>
  <c r="V452" i="6"/>
  <c r="W452" i="6"/>
  <c r="X452" i="6"/>
  <c r="Y452" i="6"/>
  <c r="N453" i="6"/>
  <c r="O453" i="6"/>
  <c r="P453" i="6"/>
  <c r="Q453" i="6"/>
  <c r="R453" i="6"/>
  <c r="S453" i="6"/>
  <c r="T453" i="6"/>
  <c r="U453" i="6"/>
  <c r="V453" i="6"/>
  <c r="W453" i="6"/>
  <c r="X453" i="6"/>
  <c r="Y453" i="6"/>
  <c r="N454" i="6"/>
  <c r="O454" i="6"/>
  <c r="P454" i="6"/>
  <c r="Q454" i="6"/>
  <c r="R454" i="6"/>
  <c r="S454" i="6"/>
  <c r="T454" i="6"/>
  <c r="U454" i="6"/>
  <c r="V454" i="6"/>
  <c r="W454" i="6"/>
  <c r="X454" i="6"/>
  <c r="Y454" i="6"/>
  <c r="N455" i="6"/>
  <c r="O455" i="6"/>
  <c r="P455" i="6"/>
  <c r="Q455" i="6"/>
  <c r="R455" i="6"/>
  <c r="S455" i="6"/>
  <c r="T455" i="6"/>
  <c r="U455" i="6"/>
  <c r="V455" i="6"/>
  <c r="W455" i="6"/>
  <c r="X455" i="6"/>
  <c r="Y455" i="6"/>
  <c r="N456" i="6"/>
  <c r="O456" i="6"/>
  <c r="P456" i="6"/>
  <c r="Q456" i="6"/>
  <c r="R456" i="6"/>
  <c r="S456" i="6"/>
  <c r="T456" i="6"/>
  <c r="U456" i="6"/>
  <c r="V456" i="6"/>
  <c r="W456" i="6"/>
  <c r="X456" i="6"/>
  <c r="Y456" i="6"/>
  <c r="N457" i="6"/>
  <c r="O457" i="6"/>
  <c r="P457" i="6"/>
  <c r="Q457" i="6"/>
  <c r="R457" i="6"/>
  <c r="S457" i="6"/>
  <c r="T457" i="6"/>
  <c r="U457" i="6"/>
  <c r="V457" i="6"/>
  <c r="W457" i="6"/>
  <c r="X457" i="6"/>
  <c r="Y457" i="6"/>
  <c r="N458" i="6"/>
  <c r="O458" i="6"/>
  <c r="P458" i="6"/>
  <c r="Q458" i="6"/>
  <c r="R458" i="6"/>
  <c r="S458" i="6"/>
  <c r="T458" i="6"/>
  <c r="U458" i="6"/>
  <c r="V458" i="6"/>
  <c r="W458" i="6"/>
  <c r="X458" i="6"/>
  <c r="Y458" i="6"/>
  <c r="N459" i="6"/>
  <c r="O459" i="6"/>
  <c r="P459" i="6"/>
  <c r="Q459" i="6"/>
  <c r="R459" i="6"/>
  <c r="S459" i="6"/>
  <c r="T459" i="6"/>
  <c r="U459" i="6"/>
  <c r="V459" i="6"/>
  <c r="W459" i="6"/>
  <c r="X459" i="6"/>
  <c r="Y459" i="6"/>
  <c r="N460" i="6"/>
  <c r="O460" i="6"/>
  <c r="P460" i="6"/>
  <c r="Q460" i="6"/>
  <c r="R460" i="6"/>
  <c r="S460" i="6"/>
  <c r="T460" i="6"/>
  <c r="U460" i="6"/>
  <c r="V460" i="6"/>
  <c r="W460" i="6"/>
  <c r="X460" i="6"/>
  <c r="Y460" i="6"/>
  <c r="N461" i="6"/>
  <c r="O461" i="6"/>
  <c r="P461" i="6"/>
  <c r="Q461" i="6"/>
  <c r="R461" i="6"/>
  <c r="S461" i="6"/>
  <c r="T461" i="6"/>
  <c r="U461" i="6"/>
  <c r="V461" i="6"/>
  <c r="W461" i="6"/>
  <c r="X461" i="6"/>
  <c r="Y461" i="6"/>
  <c r="N462" i="6"/>
  <c r="O462" i="6"/>
  <c r="P462" i="6"/>
  <c r="Q462" i="6"/>
  <c r="R462" i="6"/>
  <c r="S462" i="6"/>
  <c r="T462" i="6"/>
  <c r="U462" i="6"/>
  <c r="V462" i="6"/>
  <c r="W462" i="6"/>
  <c r="X462" i="6"/>
  <c r="Y462" i="6"/>
  <c r="N463" i="6"/>
  <c r="O463" i="6"/>
  <c r="P463" i="6"/>
  <c r="Q463" i="6"/>
  <c r="R463" i="6"/>
  <c r="S463" i="6"/>
  <c r="T463" i="6"/>
  <c r="U463" i="6"/>
  <c r="V463" i="6"/>
  <c r="W463" i="6"/>
  <c r="X463" i="6"/>
  <c r="Y463" i="6"/>
  <c r="N464" i="6"/>
  <c r="O464" i="6"/>
  <c r="P464" i="6"/>
  <c r="Q464" i="6"/>
  <c r="R464" i="6"/>
  <c r="S464" i="6"/>
  <c r="T464" i="6"/>
  <c r="U464" i="6"/>
  <c r="V464" i="6"/>
  <c r="W464" i="6"/>
  <c r="X464" i="6"/>
  <c r="Y464" i="6"/>
  <c r="N465" i="6"/>
  <c r="O465" i="6"/>
  <c r="P465" i="6"/>
  <c r="Q465" i="6"/>
  <c r="R465" i="6"/>
  <c r="S465" i="6"/>
  <c r="T465" i="6"/>
  <c r="U465" i="6"/>
  <c r="V465" i="6"/>
  <c r="W465" i="6"/>
  <c r="X465" i="6"/>
  <c r="Y465" i="6"/>
  <c r="N466" i="6"/>
  <c r="O466" i="6"/>
  <c r="P466" i="6"/>
  <c r="Q466" i="6"/>
  <c r="R466" i="6"/>
  <c r="S466" i="6"/>
  <c r="T466" i="6"/>
  <c r="U466" i="6"/>
  <c r="V466" i="6"/>
  <c r="W466" i="6"/>
  <c r="X466" i="6"/>
  <c r="Y466" i="6"/>
  <c r="N467" i="6"/>
  <c r="O467" i="6"/>
  <c r="P467" i="6"/>
  <c r="Q467" i="6"/>
  <c r="R467" i="6"/>
  <c r="S467" i="6"/>
  <c r="T467" i="6"/>
  <c r="U467" i="6"/>
  <c r="V467" i="6"/>
  <c r="W467" i="6"/>
  <c r="X467" i="6"/>
  <c r="Y467" i="6"/>
  <c r="N468" i="6"/>
  <c r="O468" i="6"/>
  <c r="P468" i="6"/>
  <c r="Q468" i="6"/>
  <c r="R468" i="6"/>
  <c r="S468" i="6"/>
  <c r="T468" i="6"/>
  <c r="U468" i="6"/>
  <c r="V468" i="6"/>
  <c r="W468" i="6"/>
  <c r="X468" i="6"/>
  <c r="Y468" i="6"/>
  <c r="N469" i="6"/>
  <c r="O469" i="6"/>
  <c r="P469" i="6"/>
  <c r="Q469" i="6"/>
  <c r="R469" i="6"/>
  <c r="S469" i="6"/>
  <c r="T469" i="6"/>
  <c r="U469" i="6"/>
  <c r="V469" i="6"/>
  <c r="W469" i="6"/>
  <c r="X469" i="6"/>
  <c r="Y469" i="6"/>
  <c r="N470" i="6"/>
  <c r="O470" i="6"/>
  <c r="P470" i="6"/>
  <c r="Q470" i="6"/>
  <c r="R470" i="6"/>
  <c r="S470" i="6"/>
  <c r="T470" i="6"/>
  <c r="U470" i="6"/>
  <c r="V470" i="6"/>
  <c r="W470" i="6"/>
  <c r="X470" i="6"/>
  <c r="Y470" i="6"/>
  <c r="N471" i="6"/>
  <c r="O471" i="6"/>
  <c r="P471" i="6"/>
  <c r="Q471" i="6"/>
  <c r="R471" i="6"/>
  <c r="S471" i="6"/>
  <c r="T471" i="6"/>
  <c r="U471" i="6"/>
  <c r="V471" i="6"/>
  <c r="W471" i="6"/>
  <c r="X471" i="6"/>
  <c r="Y471" i="6"/>
  <c r="N472" i="6"/>
  <c r="O472" i="6"/>
  <c r="P472" i="6"/>
  <c r="Q472" i="6"/>
  <c r="R472" i="6"/>
  <c r="S472" i="6"/>
  <c r="T472" i="6"/>
  <c r="U472" i="6"/>
  <c r="V472" i="6"/>
  <c r="W472" i="6"/>
  <c r="X472" i="6"/>
  <c r="Y472" i="6"/>
  <c r="N473" i="6"/>
  <c r="O473" i="6"/>
  <c r="P473" i="6"/>
  <c r="Q473" i="6"/>
  <c r="R473" i="6"/>
  <c r="S473" i="6"/>
  <c r="T473" i="6"/>
  <c r="U473" i="6"/>
  <c r="V473" i="6"/>
  <c r="W473" i="6"/>
  <c r="X473" i="6"/>
  <c r="Y473" i="6"/>
  <c r="N474" i="6"/>
  <c r="O474" i="6"/>
  <c r="P474" i="6"/>
  <c r="Q474" i="6"/>
  <c r="R474" i="6"/>
  <c r="S474" i="6"/>
  <c r="T474" i="6"/>
  <c r="U474" i="6"/>
  <c r="V474" i="6"/>
  <c r="W474" i="6"/>
  <c r="X474" i="6"/>
  <c r="Y474" i="6"/>
  <c r="N475" i="6"/>
  <c r="O475" i="6"/>
  <c r="P475" i="6"/>
  <c r="Q475" i="6"/>
  <c r="R475" i="6"/>
  <c r="S475" i="6"/>
  <c r="T475" i="6"/>
  <c r="U475" i="6"/>
  <c r="V475" i="6"/>
  <c r="W475" i="6"/>
  <c r="X475" i="6"/>
  <c r="Y475" i="6"/>
  <c r="N476" i="6"/>
  <c r="O476" i="6"/>
  <c r="P476" i="6"/>
  <c r="Q476" i="6"/>
  <c r="R476" i="6"/>
  <c r="S476" i="6"/>
  <c r="T476" i="6"/>
  <c r="U476" i="6"/>
  <c r="V476" i="6"/>
  <c r="W476" i="6"/>
  <c r="X476" i="6"/>
  <c r="Y476" i="6"/>
  <c r="N477" i="6"/>
  <c r="O477" i="6"/>
  <c r="P477" i="6"/>
  <c r="Q477" i="6"/>
  <c r="R477" i="6"/>
  <c r="S477" i="6"/>
  <c r="T477" i="6"/>
  <c r="U477" i="6"/>
  <c r="V477" i="6"/>
  <c r="W477" i="6"/>
  <c r="X477" i="6"/>
  <c r="Y477" i="6"/>
  <c r="N478" i="6"/>
  <c r="O478" i="6"/>
  <c r="P478" i="6"/>
  <c r="Q478" i="6"/>
  <c r="R478" i="6"/>
  <c r="S478" i="6"/>
  <c r="T478" i="6"/>
  <c r="U478" i="6"/>
  <c r="V478" i="6"/>
  <c r="W478" i="6"/>
  <c r="X478" i="6"/>
  <c r="Y478" i="6"/>
  <c r="N479" i="6"/>
  <c r="O479" i="6"/>
  <c r="P479" i="6"/>
  <c r="Q479" i="6"/>
  <c r="R479" i="6"/>
  <c r="S479" i="6"/>
  <c r="T479" i="6"/>
  <c r="U479" i="6"/>
  <c r="V479" i="6"/>
  <c r="W479" i="6"/>
  <c r="X479" i="6"/>
  <c r="Y479" i="6"/>
  <c r="N480" i="6"/>
  <c r="O480" i="6"/>
  <c r="P480" i="6"/>
  <c r="Q480" i="6"/>
  <c r="R480" i="6"/>
  <c r="S480" i="6"/>
  <c r="T480" i="6"/>
  <c r="U480" i="6"/>
  <c r="V480" i="6"/>
  <c r="W480" i="6"/>
  <c r="X480" i="6"/>
  <c r="Y480" i="6"/>
  <c r="N481" i="6"/>
  <c r="O481" i="6"/>
  <c r="P481" i="6"/>
  <c r="Q481" i="6"/>
  <c r="R481" i="6"/>
  <c r="S481" i="6"/>
  <c r="T481" i="6"/>
  <c r="U481" i="6"/>
  <c r="V481" i="6"/>
  <c r="W481" i="6"/>
  <c r="X481" i="6"/>
  <c r="Y481" i="6"/>
  <c r="N482" i="6"/>
  <c r="O482" i="6"/>
  <c r="P482" i="6"/>
  <c r="Q482" i="6"/>
  <c r="R482" i="6"/>
  <c r="S482" i="6"/>
  <c r="T482" i="6"/>
  <c r="U482" i="6"/>
  <c r="V482" i="6"/>
  <c r="W482" i="6"/>
  <c r="X482" i="6"/>
  <c r="Y482" i="6"/>
  <c r="N483" i="6"/>
  <c r="O483" i="6"/>
  <c r="P483" i="6"/>
  <c r="Q483" i="6"/>
  <c r="R483" i="6"/>
  <c r="S483" i="6"/>
  <c r="T483" i="6"/>
  <c r="U483" i="6"/>
  <c r="V483" i="6"/>
  <c r="W483" i="6"/>
  <c r="X483" i="6"/>
  <c r="Y483" i="6"/>
  <c r="N484" i="6"/>
  <c r="O484" i="6"/>
  <c r="P484" i="6"/>
  <c r="Q484" i="6"/>
  <c r="R484" i="6"/>
  <c r="S484" i="6"/>
  <c r="T484" i="6"/>
  <c r="U484" i="6"/>
  <c r="V484" i="6"/>
  <c r="W484" i="6"/>
  <c r="X484" i="6"/>
  <c r="Y484" i="6"/>
  <c r="N485" i="6"/>
  <c r="O485" i="6"/>
  <c r="P485" i="6"/>
  <c r="Q485" i="6"/>
  <c r="R485" i="6"/>
  <c r="S485" i="6"/>
  <c r="T485" i="6"/>
  <c r="U485" i="6"/>
  <c r="V485" i="6"/>
  <c r="W485" i="6"/>
  <c r="X485" i="6"/>
  <c r="Y485" i="6"/>
  <c r="N486" i="6"/>
  <c r="O486" i="6"/>
  <c r="P486" i="6"/>
  <c r="Q486" i="6"/>
  <c r="R486" i="6"/>
  <c r="S486" i="6"/>
  <c r="T486" i="6"/>
  <c r="U486" i="6"/>
  <c r="V486" i="6"/>
  <c r="W486" i="6"/>
  <c r="X486" i="6"/>
  <c r="Y486" i="6"/>
  <c r="N487" i="6"/>
  <c r="O487" i="6"/>
  <c r="P487" i="6"/>
  <c r="Q487" i="6"/>
  <c r="R487" i="6"/>
  <c r="S487" i="6"/>
  <c r="T487" i="6"/>
  <c r="U487" i="6"/>
  <c r="V487" i="6"/>
  <c r="W487" i="6"/>
  <c r="X487" i="6"/>
  <c r="Y487" i="6"/>
  <c r="N488" i="6"/>
  <c r="O488" i="6"/>
  <c r="P488" i="6"/>
  <c r="Q488" i="6"/>
  <c r="R488" i="6"/>
  <c r="S488" i="6"/>
  <c r="T488" i="6"/>
  <c r="U488" i="6"/>
  <c r="V488" i="6"/>
  <c r="W488" i="6"/>
  <c r="X488" i="6"/>
  <c r="Y488" i="6"/>
  <c r="N489" i="6"/>
  <c r="O489" i="6"/>
  <c r="P489" i="6"/>
  <c r="Q489" i="6"/>
  <c r="R489" i="6"/>
  <c r="S489" i="6"/>
  <c r="T489" i="6"/>
  <c r="U489" i="6"/>
  <c r="V489" i="6"/>
  <c r="W489" i="6"/>
  <c r="X489" i="6"/>
  <c r="Y489" i="6"/>
  <c r="N490" i="6"/>
  <c r="O490" i="6"/>
  <c r="P490" i="6"/>
  <c r="Q490" i="6"/>
  <c r="R490" i="6"/>
  <c r="S490" i="6"/>
  <c r="T490" i="6"/>
  <c r="U490" i="6"/>
  <c r="V490" i="6"/>
  <c r="W490" i="6"/>
  <c r="X490" i="6"/>
  <c r="Y490" i="6"/>
  <c r="N491" i="6"/>
  <c r="O491" i="6"/>
  <c r="P491" i="6"/>
  <c r="Q491" i="6"/>
  <c r="R491" i="6"/>
  <c r="S491" i="6"/>
  <c r="T491" i="6"/>
  <c r="U491" i="6"/>
  <c r="V491" i="6"/>
  <c r="W491" i="6"/>
  <c r="X491" i="6"/>
  <c r="Y491" i="6"/>
  <c r="N492" i="6"/>
  <c r="O492" i="6"/>
  <c r="P492" i="6"/>
  <c r="Q492" i="6"/>
  <c r="R492" i="6"/>
  <c r="S492" i="6"/>
  <c r="T492" i="6"/>
  <c r="U492" i="6"/>
  <c r="V492" i="6"/>
  <c r="W492" i="6"/>
  <c r="X492" i="6"/>
  <c r="Y492" i="6"/>
  <c r="N493" i="6"/>
  <c r="O493" i="6"/>
  <c r="P493" i="6"/>
  <c r="Q493" i="6"/>
  <c r="R493" i="6"/>
  <c r="S493" i="6"/>
  <c r="T493" i="6"/>
  <c r="U493" i="6"/>
  <c r="V493" i="6"/>
  <c r="W493" i="6"/>
  <c r="X493" i="6"/>
  <c r="Y493" i="6"/>
  <c r="N494" i="6"/>
  <c r="O494" i="6"/>
  <c r="P494" i="6"/>
  <c r="Q494" i="6"/>
  <c r="R494" i="6"/>
  <c r="S494" i="6"/>
  <c r="T494" i="6"/>
  <c r="U494" i="6"/>
  <c r="V494" i="6"/>
  <c r="W494" i="6"/>
  <c r="X494" i="6"/>
  <c r="Y494" i="6"/>
  <c r="N495" i="6"/>
  <c r="O495" i="6"/>
  <c r="P495" i="6"/>
  <c r="Q495" i="6"/>
  <c r="R495" i="6"/>
  <c r="S495" i="6"/>
  <c r="T495" i="6"/>
  <c r="U495" i="6"/>
  <c r="V495" i="6"/>
  <c r="W495" i="6"/>
  <c r="X495" i="6"/>
  <c r="Y495" i="6"/>
  <c r="N496" i="6"/>
  <c r="O496" i="6"/>
  <c r="P496" i="6"/>
  <c r="Q496" i="6"/>
  <c r="R496" i="6"/>
  <c r="S496" i="6"/>
  <c r="T496" i="6"/>
  <c r="U496" i="6"/>
  <c r="V496" i="6"/>
  <c r="W496" i="6"/>
  <c r="X496" i="6"/>
  <c r="Y496" i="6"/>
  <c r="N497" i="6"/>
  <c r="O497" i="6"/>
  <c r="P497" i="6"/>
  <c r="Q497" i="6"/>
  <c r="R497" i="6"/>
  <c r="S497" i="6"/>
  <c r="T497" i="6"/>
  <c r="U497" i="6"/>
  <c r="V497" i="6"/>
  <c r="W497" i="6"/>
  <c r="X497" i="6"/>
  <c r="Y497" i="6"/>
  <c r="N498" i="6"/>
  <c r="O498" i="6"/>
  <c r="P498" i="6"/>
  <c r="Q498" i="6"/>
  <c r="R498" i="6"/>
  <c r="S498" i="6"/>
  <c r="T498" i="6"/>
  <c r="U498" i="6"/>
  <c r="V498" i="6"/>
  <c r="W498" i="6"/>
  <c r="X498" i="6"/>
  <c r="Y498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N500" i="6"/>
  <c r="O500" i="6"/>
  <c r="P500" i="6"/>
  <c r="Q500" i="6"/>
  <c r="R500" i="6"/>
  <c r="S500" i="6"/>
  <c r="T500" i="6"/>
  <c r="U500" i="6"/>
  <c r="V500" i="6"/>
  <c r="W500" i="6"/>
  <c r="X500" i="6"/>
  <c r="Y500" i="6"/>
  <c r="N501" i="6"/>
  <c r="O501" i="6"/>
  <c r="P501" i="6"/>
  <c r="Q501" i="6"/>
  <c r="R501" i="6"/>
  <c r="S501" i="6"/>
  <c r="T501" i="6"/>
  <c r="U501" i="6"/>
  <c r="V501" i="6"/>
  <c r="W501" i="6"/>
  <c r="X501" i="6"/>
  <c r="Y501" i="6"/>
  <c r="N502" i="6"/>
  <c r="O502" i="6"/>
  <c r="P502" i="6"/>
  <c r="Q502" i="6"/>
  <c r="R502" i="6"/>
  <c r="S502" i="6"/>
  <c r="T502" i="6"/>
  <c r="U502" i="6"/>
  <c r="V502" i="6"/>
  <c r="W502" i="6"/>
  <c r="X502" i="6"/>
  <c r="Y502" i="6"/>
  <c r="O3" i="6"/>
  <c r="P3" i="6"/>
  <c r="Q3" i="6"/>
  <c r="R3" i="6"/>
  <c r="S3" i="6"/>
  <c r="T3" i="6"/>
  <c r="U3" i="6"/>
  <c r="V3" i="6"/>
  <c r="W3" i="6"/>
  <c r="X3" i="6"/>
  <c r="Y3" i="6"/>
  <c r="N3" i="6"/>
  <c r="B4" i="6"/>
  <c r="C4" i="6"/>
  <c r="D4" i="6"/>
  <c r="E4" i="6"/>
  <c r="F4" i="6"/>
  <c r="G4" i="6"/>
  <c r="H4" i="6"/>
  <c r="I4" i="6"/>
  <c r="J4" i="6"/>
  <c r="K4" i="6"/>
  <c r="L4" i="6"/>
  <c r="M4" i="6"/>
  <c r="B5" i="6"/>
  <c r="C5" i="6"/>
  <c r="D5" i="6"/>
  <c r="E5" i="6"/>
  <c r="F5" i="6"/>
  <c r="G5" i="6"/>
  <c r="H5" i="6"/>
  <c r="I5" i="6"/>
  <c r="J5" i="6"/>
  <c r="K5" i="6"/>
  <c r="L5" i="6"/>
  <c r="M5" i="6"/>
  <c r="B6" i="6"/>
  <c r="C6" i="6"/>
  <c r="D6" i="6"/>
  <c r="E6" i="6"/>
  <c r="F6" i="6"/>
  <c r="G6" i="6"/>
  <c r="H6" i="6"/>
  <c r="I6" i="6"/>
  <c r="J6" i="6"/>
  <c r="K6" i="6"/>
  <c r="L6" i="6"/>
  <c r="M6" i="6"/>
  <c r="B7" i="6"/>
  <c r="C7" i="6"/>
  <c r="D7" i="6"/>
  <c r="E7" i="6"/>
  <c r="F7" i="6"/>
  <c r="G7" i="6"/>
  <c r="H7" i="6"/>
  <c r="I7" i="6"/>
  <c r="J7" i="6"/>
  <c r="K7" i="6"/>
  <c r="L7" i="6"/>
  <c r="M7" i="6"/>
  <c r="B8" i="6"/>
  <c r="C8" i="6"/>
  <c r="D8" i="6"/>
  <c r="E8" i="6"/>
  <c r="F8" i="6"/>
  <c r="G8" i="6"/>
  <c r="H8" i="6"/>
  <c r="I8" i="6"/>
  <c r="J8" i="6"/>
  <c r="K8" i="6"/>
  <c r="L8" i="6"/>
  <c r="M8" i="6"/>
  <c r="B9" i="6"/>
  <c r="C9" i="6"/>
  <c r="D9" i="6"/>
  <c r="E9" i="6"/>
  <c r="F9" i="6"/>
  <c r="G9" i="6"/>
  <c r="H9" i="6"/>
  <c r="I9" i="6"/>
  <c r="J9" i="6"/>
  <c r="K9" i="6"/>
  <c r="L9" i="6"/>
  <c r="M9" i="6"/>
  <c r="B10" i="6"/>
  <c r="C10" i="6"/>
  <c r="D10" i="6"/>
  <c r="E10" i="6"/>
  <c r="F10" i="6"/>
  <c r="G10" i="6"/>
  <c r="H10" i="6"/>
  <c r="I10" i="6"/>
  <c r="J10" i="6"/>
  <c r="K10" i="6"/>
  <c r="L10" i="6"/>
  <c r="M10" i="6"/>
  <c r="B11" i="6"/>
  <c r="C11" i="6"/>
  <c r="D11" i="6"/>
  <c r="E11" i="6"/>
  <c r="F11" i="6"/>
  <c r="G11" i="6"/>
  <c r="H11" i="6"/>
  <c r="I11" i="6"/>
  <c r="J11" i="6"/>
  <c r="K11" i="6"/>
  <c r="L11" i="6"/>
  <c r="M11" i="6"/>
  <c r="B12" i="6"/>
  <c r="C12" i="6"/>
  <c r="D12" i="6"/>
  <c r="E12" i="6"/>
  <c r="F12" i="6"/>
  <c r="G12" i="6"/>
  <c r="H12" i="6"/>
  <c r="I12" i="6"/>
  <c r="J12" i="6"/>
  <c r="K12" i="6"/>
  <c r="L12" i="6"/>
  <c r="M12" i="6"/>
  <c r="B13" i="6"/>
  <c r="C13" i="6"/>
  <c r="D13" i="6"/>
  <c r="E13" i="6"/>
  <c r="F13" i="6"/>
  <c r="G13" i="6"/>
  <c r="H13" i="6"/>
  <c r="I13" i="6"/>
  <c r="J13" i="6"/>
  <c r="K13" i="6"/>
  <c r="L13" i="6"/>
  <c r="M13" i="6"/>
  <c r="B14" i="6"/>
  <c r="C14" i="6"/>
  <c r="D14" i="6"/>
  <c r="E14" i="6"/>
  <c r="F14" i="6"/>
  <c r="G14" i="6"/>
  <c r="H14" i="6"/>
  <c r="I14" i="6"/>
  <c r="J14" i="6"/>
  <c r="K14" i="6"/>
  <c r="L14" i="6"/>
  <c r="M14" i="6"/>
  <c r="B15" i="6"/>
  <c r="C15" i="6"/>
  <c r="D15" i="6"/>
  <c r="E15" i="6"/>
  <c r="F15" i="6"/>
  <c r="G15" i="6"/>
  <c r="H15" i="6"/>
  <c r="I15" i="6"/>
  <c r="J15" i="6"/>
  <c r="K15" i="6"/>
  <c r="L15" i="6"/>
  <c r="M15" i="6"/>
  <c r="B16" i="6"/>
  <c r="C16" i="6"/>
  <c r="D16" i="6"/>
  <c r="E16" i="6"/>
  <c r="F16" i="6"/>
  <c r="G16" i="6"/>
  <c r="H16" i="6"/>
  <c r="I16" i="6"/>
  <c r="J16" i="6"/>
  <c r="K16" i="6"/>
  <c r="L16" i="6"/>
  <c r="M16" i="6"/>
  <c r="B17" i="6"/>
  <c r="C17" i="6"/>
  <c r="D17" i="6"/>
  <c r="E17" i="6"/>
  <c r="F17" i="6"/>
  <c r="G17" i="6"/>
  <c r="H17" i="6"/>
  <c r="I17" i="6"/>
  <c r="J17" i="6"/>
  <c r="K17" i="6"/>
  <c r="L17" i="6"/>
  <c r="M17" i="6"/>
  <c r="B18" i="6"/>
  <c r="C18" i="6"/>
  <c r="D18" i="6"/>
  <c r="E18" i="6"/>
  <c r="F18" i="6"/>
  <c r="G18" i="6"/>
  <c r="H18" i="6"/>
  <c r="I18" i="6"/>
  <c r="J18" i="6"/>
  <c r="K18" i="6"/>
  <c r="L18" i="6"/>
  <c r="M18" i="6"/>
  <c r="B19" i="6"/>
  <c r="C19" i="6"/>
  <c r="D19" i="6"/>
  <c r="E19" i="6"/>
  <c r="F19" i="6"/>
  <c r="G19" i="6"/>
  <c r="H19" i="6"/>
  <c r="I19" i="6"/>
  <c r="J19" i="6"/>
  <c r="K19" i="6"/>
  <c r="L19" i="6"/>
  <c r="M19" i="6"/>
  <c r="B20" i="6"/>
  <c r="C20" i="6"/>
  <c r="D20" i="6"/>
  <c r="E20" i="6"/>
  <c r="F20" i="6"/>
  <c r="G20" i="6"/>
  <c r="H20" i="6"/>
  <c r="I20" i="6"/>
  <c r="J20" i="6"/>
  <c r="K20" i="6"/>
  <c r="L20" i="6"/>
  <c r="M20" i="6"/>
  <c r="B21" i="6"/>
  <c r="C21" i="6"/>
  <c r="D21" i="6"/>
  <c r="E21" i="6"/>
  <c r="F21" i="6"/>
  <c r="G21" i="6"/>
  <c r="H21" i="6"/>
  <c r="I21" i="6"/>
  <c r="J21" i="6"/>
  <c r="K21" i="6"/>
  <c r="L21" i="6"/>
  <c r="M21" i="6"/>
  <c r="B22" i="6"/>
  <c r="C22" i="6"/>
  <c r="D22" i="6"/>
  <c r="E22" i="6"/>
  <c r="F22" i="6"/>
  <c r="G22" i="6"/>
  <c r="H22" i="6"/>
  <c r="I22" i="6"/>
  <c r="J22" i="6"/>
  <c r="K22" i="6"/>
  <c r="L22" i="6"/>
  <c r="M22" i="6"/>
  <c r="B23" i="6"/>
  <c r="C23" i="6"/>
  <c r="D23" i="6"/>
  <c r="E23" i="6"/>
  <c r="F23" i="6"/>
  <c r="G23" i="6"/>
  <c r="H23" i="6"/>
  <c r="I23" i="6"/>
  <c r="J23" i="6"/>
  <c r="K23" i="6"/>
  <c r="L23" i="6"/>
  <c r="M23" i="6"/>
  <c r="B24" i="6"/>
  <c r="C24" i="6"/>
  <c r="D24" i="6"/>
  <c r="E24" i="6"/>
  <c r="F24" i="6"/>
  <c r="G24" i="6"/>
  <c r="H24" i="6"/>
  <c r="I24" i="6"/>
  <c r="J24" i="6"/>
  <c r="K24" i="6"/>
  <c r="L24" i="6"/>
  <c r="M24" i="6"/>
  <c r="B25" i="6"/>
  <c r="C25" i="6"/>
  <c r="D25" i="6"/>
  <c r="E25" i="6"/>
  <c r="F25" i="6"/>
  <c r="G25" i="6"/>
  <c r="H25" i="6"/>
  <c r="I25" i="6"/>
  <c r="J25" i="6"/>
  <c r="K25" i="6"/>
  <c r="L25" i="6"/>
  <c r="M25" i="6"/>
  <c r="B26" i="6"/>
  <c r="C26" i="6"/>
  <c r="D26" i="6"/>
  <c r="E26" i="6"/>
  <c r="F26" i="6"/>
  <c r="G26" i="6"/>
  <c r="H26" i="6"/>
  <c r="I26" i="6"/>
  <c r="J26" i="6"/>
  <c r="K26" i="6"/>
  <c r="L26" i="6"/>
  <c r="M26" i="6"/>
  <c r="B27" i="6"/>
  <c r="C27" i="6"/>
  <c r="D27" i="6"/>
  <c r="E27" i="6"/>
  <c r="F27" i="6"/>
  <c r="G27" i="6"/>
  <c r="H27" i="6"/>
  <c r="I27" i="6"/>
  <c r="J27" i="6"/>
  <c r="K27" i="6"/>
  <c r="L27" i="6"/>
  <c r="M27" i="6"/>
  <c r="B28" i="6"/>
  <c r="C28" i="6"/>
  <c r="D28" i="6"/>
  <c r="E28" i="6"/>
  <c r="F28" i="6"/>
  <c r="G28" i="6"/>
  <c r="H28" i="6"/>
  <c r="I28" i="6"/>
  <c r="J28" i="6"/>
  <c r="K28" i="6"/>
  <c r="L28" i="6"/>
  <c r="M28" i="6"/>
  <c r="B29" i="6"/>
  <c r="C29" i="6"/>
  <c r="D29" i="6"/>
  <c r="E29" i="6"/>
  <c r="F29" i="6"/>
  <c r="G29" i="6"/>
  <c r="H29" i="6"/>
  <c r="I29" i="6"/>
  <c r="J29" i="6"/>
  <c r="K29" i="6"/>
  <c r="L29" i="6"/>
  <c r="M29" i="6"/>
  <c r="B30" i="6"/>
  <c r="C30" i="6"/>
  <c r="D30" i="6"/>
  <c r="E30" i="6"/>
  <c r="F30" i="6"/>
  <c r="G30" i="6"/>
  <c r="H30" i="6"/>
  <c r="I30" i="6"/>
  <c r="J30" i="6"/>
  <c r="K30" i="6"/>
  <c r="L30" i="6"/>
  <c r="M30" i="6"/>
  <c r="B31" i="6"/>
  <c r="C31" i="6"/>
  <c r="D31" i="6"/>
  <c r="E31" i="6"/>
  <c r="F31" i="6"/>
  <c r="G31" i="6"/>
  <c r="H31" i="6"/>
  <c r="I31" i="6"/>
  <c r="J31" i="6"/>
  <c r="K31" i="6"/>
  <c r="L31" i="6"/>
  <c r="M31" i="6"/>
  <c r="B32" i="6"/>
  <c r="C32" i="6"/>
  <c r="D32" i="6"/>
  <c r="E32" i="6"/>
  <c r="F32" i="6"/>
  <c r="G32" i="6"/>
  <c r="H32" i="6"/>
  <c r="I32" i="6"/>
  <c r="J32" i="6"/>
  <c r="K32" i="6"/>
  <c r="L32" i="6"/>
  <c r="M32" i="6"/>
  <c r="B33" i="6"/>
  <c r="C33" i="6"/>
  <c r="D33" i="6"/>
  <c r="E33" i="6"/>
  <c r="F33" i="6"/>
  <c r="G33" i="6"/>
  <c r="H33" i="6"/>
  <c r="I33" i="6"/>
  <c r="J33" i="6"/>
  <c r="K33" i="6"/>
  <c r="L33" i="6"/>
  <c r="M33" i="6"/>
  <c r="B34" i="6"/>
  <c r="C34" i="6"/>
  <c r="D34" i="6"/>
  <c r="E34" i="6"/>
  <c r="F34" i="6"/>
  <c r="G34" i="6"/>
  <c r="H34" i="6"/>
  <c r="I34" i="6"/>
  <c r="J34" i="6"/>
  <c r="K34" i="6"/>
  <c r="L34" i="6"/>
  <c r="M34" i="6"/>
  <c r="B35" i="6"/>
  <c r="C35" i="6"/>
  <c r="D35" i="6"/>
  <c r="E35" i="6"/>
  <c r="F35" i="6"/>
  <c r="G35" i="6"/>
  <c r="H35" i="6"/>
  <c r="I35" i="6"/>
  <c r="J35" i="6"/>
  <c r="K35" i="6"/>
  <c r="L35" i="6"/>
  <c r="M35" i="6"/>
  <c r="B36" i="6"/>
  <c r="C36" i="6"/>
  <c r="D36" i="6"/>
  <c r="E36" i="6"/>
  <c r="F36" i="6"/>
  <c r="G36" i="6"/>
  <c r="H36" i="6"/>
  <c r="I36" i="6"/>
  <c r="J36" i="6"/>
  <c r="K36" i="6"/>
  <c r="L36" i="6"/>
  <c r="M36" i="6"/>
  <c r="B37" i="6"/>
  <c r="C37" i="6"/>
  <c r="D37" i="6"/>
  <c r="E37" i="6"/>
  <c r="F37" i="6"/>
  <c r="G37" i="6"/>
  <c r="H37" i="6"/>
  <c r="I37" i="6"/>
  <c r="J37" i="6"/>
  <c r="K37" i="6"/>
  <c r="L37" i="6"/>
  <c r="M37" i="6"/>
  <c r="B38" i="6"/>
  <c r="C38" i="6"/>
  <c r="D38" i="6"/>
  <c r="E38" i="6"/>
  <c r="F38" i="6"/>
  <c r="G38" i="6"/>
  <c r="H38" i="6"/>
  <c r="I38" i="6"/>
  <c r="J38" i="6"/>
  <c r="K38" i="6"/>
  <c r="L38" i="6"/>
  <c r="M38" i="6"/>
  <c r="B39" i="6"/>
  <c r="C39" i="6"/>
  <c r="D39" i="6"/>
  <c r="E39" i="6"/>
  <c r="F39" i="6"/>
  <c r="G39" i="6"/>
  <c r="H39" i="6"/>
  <c r="I39" i="6"/>
  <c r="J39" i="6"/>
  <c r="K39" i="6"/>
  <c r="L39" i="6"/>
  <c r="M39" i="6"/>
  <c r="B40" i="6"/>
  <c r="C40" i="6"/>
  <c r="D40" i="6"/>
  <c r="E40" i="6"/>
  <c r="F40" i="6"/>
  <c r="G40" i="6"/>
  <c r="H40" i="6"/>
  <c r="I40" i="6"/>
  <c r="J40" i="6"/>
  <c r="K40" i="6"/>
  <c r="L40" i="6"/>
  <c r="M40" i="6"/>
  <c r="B41" i="6"/>
  <c r="C41" i="6"/>
  <c r="D41" i="6"/>
  <c r="E41" i="6"/>
  <c r="F41" i="6"/>
  <c r="G41" i="6"/>
  <c r="H41" i="6"/>
  <c r="I41" i="6"/>
  <c r="J41" i="6"/>
  <c r="K41" i="6"/>
  <c r="L41" i="6"/>
  <c r="M41" i="6"/>
  <c r="B42" i="6"/>
  <c r="C42" i="6"/>
  <c r="D42" i="6"/>
  <c r="E42" i="6"/>
  <c r="F42" i="6"/>
  <c r="G42" i="6"/>
  <c r="H42" i="6"/>
  <c r="I42" i="6"/>
  <c r="J42" i="6"/>
  <c r="K42" i="6"/>
  <c r="L42" i="6"/>
  <c r="M42" i="6"/>
  <c r="B43" i="6"/>
  <c r="C43" i="6"/>
  <c r="D43" i="6"/>
  <c r="E43" i="6"/>
  <c r="F43" i="6"/>
  <c r="G43" i="6"/>
  <c r="H43" i="6"/>
  <c r="I43" i="6"/>
  <c r="J43" i="6"/>
  <c r="K43" i="6"/>
  <c r="L43" i="6"/>
  <c r="M43" i="6"/>
  <c r="B44" i="6"/>
  <c r="C44" i="6"/>
  <c r="D44" i="6"/>
  <c r="E44" i="6"/>
  <c r="F44" i="6"/>
  <c r="G44" i="6"/>
  <c r="H44" i="6"/>
  <c r="I44" i="6"/>
  <c r="J44" i="6"/>
  <c r="K44" i="6"/>
  <c r="L44" i="6"/>
  <c r="M44" i="6"/>
  <c r="B45" i="6"/>
  <c r="C45" i="6"/>
  <c r="D45" i="6"/>
  <c r="E45" i="6"/>
  <c r="F45" i="6"/>
  <c r="G45" i="6"/>
  <c r="H45" i="6"/>
  <c r="I45" i="6"/>
  <c r="J45" i="6"/>
  <c r="K45" i="6"/>
  <c r="L45" i="6"/>
  <c r="M45" i="6"/>
  <c r="B46" i="6"/>
  <c r="C46" i="6"/>
  <c r="D46" i="6"/>
  <c r="E46" i="6"/>
  <c r="F46" i="6"/>
  <c r="G46" i="6"/>
  <c r="H46" i="6"/>
  <c r="I46" i="6"/>
  <c r="J46" i="6"/>
  <c r="K46" i="6"/>
  <c r="L46" i="6"/>
  <c r="M46" i="6"/>
  <c r="B47" i="6"/>
  <c r="C47" i="6"/>
  <c r="D47" i="6"/>
  <c r="E47" i="6"/>
  <c r="F47" i="6"/>
  <c r="G47" i="6"/>
  <c r="H47" i="6"/>
  <c r="I47" i="6"/>
  <c r="J47" i="6"/>
  <c r="K47" i="6"/>
  <c r="L47" i="6"/>
  <c r="M47" i="6"/>
  <c r="B48" i="6"/>
  <c r="C48" i="6"/>
  <c r="D48" i="6"/>
  <c r="E48" i="6"/>
  <c r="F48" i="6"/>
  <c r="G48" i="6"/>
  <c r="H48" i="6"/>
  <c r="I48" i="6"/>
  <c r="J48" i="6"/>
  <c r="K48" i="6"/>
  <c r="L48" i="6"/>
  <c r="M48" i="6"/>
  <c r="B49" i="6"/>
  <c r="C49" i="6"/>
  <c r="D49" i="6"/>
  <c r="E49" i="6"/>
  <c r="F49" i="6"/>
  <c r="G49" i="6"/>
  <c r="H49" i="6"/>
  <c r="I49" i="6"/>
  <c r="J49" i="6"/>
  <c r="K49" i="6"/>
  <c r="L49" i="6"/>
  <c r="M49" i="6"/>
  <c r="B50" i="6"/>
  <c r="C50" i="6"/>
  <c r="D50" i="6"/>
  <c r="E50" i="6"/>
  <c r="F50" i="6"/>
  <c r="G50" i="6"/>
  <c r="H50" i="6"/>
  <c r="I50" i="6"/>
  <c r="J50" i="6"/>
  <c r="K50" i="6"/>
  <c r="L50" i="6"/>
  <c r="M50" i="6"/>
  <c r="B51" i="6"/>
  <c r="C51" i="6"/>
  <c r="D51" i="6"/>
  <c r="E51" i="6"/>
  <c r="F51" i="6"/>
  <c r="G51" i="6"/>
  <c r="H51" i="6"/>
  <c r="I51" i="6"/>
  <c r="J51" i="6"/>
  <c r="K51" i="6"/>
  <c r="L51" i="6"/>
  <c r="M51" i="6"/>
  <c r="B52" i="6"/>
  <c r="C52" i="6"/>
  <c r="D52" i="6"/>
  <c r="E52" i="6"/>
  <c r="F52" i="6"/>
  <c r="G52" i="6"/>
  <c r="H52" i="6"/>
  <c r="I52" i="6"/>
  <c r="J52" i="6"/>
  <c r="K52" i="6"/>
  <c r="L52" i="6"/>
  <c r="M52" i="6"/>
  <c r="B53" i="6"/>
  <c r="C53" i="6"/>
  <c r="D53" i="6"/>
  <c r="E53" i="6"/>
  <c r="F53" i="6"/>
  <c r="G53" i="6"/>
  <c r="H53" i="6"/>
  <c r="I53" i="6"/>
  <c r="J53" i="6"/>
  <c r="K53" i="6"/>
  <c r="L53" i="6"/>
  <c r="M53" i="6"/>
  <c r="B54" i="6"/>
  <c r="C54" i="6"/>
  <c r="D54" i="6"/>
  <c r="E54" i="6"/>
  <c r="F54" i="6"/>
  <c r="G54" i="6"/>
  <c r="H54" i="6"/>
  <c r="I54" i="6"/>
  <c r="J54" i="6"/>
  <c r="K54" i="6"/>
  <c r="L54" i="6"/>
  <c r="M54" i="6"/>
  <c r="B55" i="6"/>
  <c r="C55" i="6"/>
  <c r="D55" i="6"/>
  <c r="E55" i="6"/>
  <c r="F55" i="6"/>
  <c r="G55" i="6"/>
  <c r="H55" i="6"/>
  <c r="I55" i="6"/>
  <c r="J55" i="6"/>
  <c r="K55" i="6"/>
  <c r="L55" i="6"/>
  <c r="M55" i="6"/>
  <c r="B56" i="6"/>
  <c r="C56" i="6"/>
  <c r="D56" i="6"/>
  <c r="E56" i="6"/>
  <c r="F56" i="6"/>
  <c r="G56" i="6"/>
  <c r="H56" i="6"/>
  <c r="I56" i="6"/>
  <c r="J56" i="6"/>
  <c r="K56" i="6"/>
  <c r="L56" i="6"/>
  <c r="M56" i="6"/>
  <c r="B57" i="6"/>
  <c r="C57" i="6"/>
  <c r="D57" i="6"/>
  <c r="E57" i="6"/>
  <c r="F57" i="6"/>
  <c r="G57" i="6"/>
  <c r="H57" i="6"/>
  <c r="I57" i="6"/>
  <c r="J57" i="6"/>
  <c r="K57" i="6"/>
  <c r="L57" i="6"/>
  <c r="M57" i="6"/>
  <c r="B58" i="6"/>
  <c r="C58" i="6"/>
  <c r="D58" i="6"/>
  <c r="E58" i="6"/>
  <c r="F58" i="6"/>
  <c r="G58" i="6"/>
  <c r="H58" i="6"/>
  <c r="I58" i="6"/>
  <c r="J58" i="6"/>
  <c r="K58" i="6"/>
  <c r="L58" i="6"/>
  <c r="M58" i="6"/>
  <c r="B59" i="6"/>
  <c r="C59" i="6"/>
  <c r="D59" i="6"/>
  <c r="E59" i="6"/>
  <c r="F59" i="6"/>
  <c r="G59" i="6"/>
  <c r="H59" i="6"/>
  <c r="I59" i="6"/>
  <c r="J59" i="6"/>
  <c r="K59" i="6"/>
  <c r="L59" i="6"/>
  <c r="M59" i="6"/>
  <c r="B60" i="6"/>
  <c r="C60" i="6"/>
  <c r="D60" i="6"/>
  <c r="E60" i="6"/>
  <c r="F60" i="6"/>
  <c r="G60" i="6"/>
  <c r="H60" i="6"/>
  <c r="I60" i="6"/>
  <c r="J60" i="6"/>
  <c r="K60" i="6"/>
  <c r="L60" i="6"/>
  <c r="M60" i="6"/>
  <c r="B61" i="6"/>
  <c r="C61" i="6"/>
  <c r="D61" i="6"/>
  <c r="E61" i="6"/>
  <c r="F61" i="6"/>
  <c r="G61" i="6"/>
  <c r="H61" i="6"/>
  <c r="I61" i="6"/>
  <c r="J61" i="6"/>
  <c r="K61" i="6"/>
  <c r="L61" i="6"/>
  <c r="M61" i="6"/>
  <c r="B62" i="6"/>
  <c r="C62" i="6"/>
  <c r="D62" i="6"/>
  <c r="E62" i="6"/>
  <c r="F62" i="6"/>
  <c r="G62" i="6"/>
  <c r="H62" i="6"/>
  <c r="I62" i="6"/>
  <c r="J62" i="6"/>
  <c r="K62" i="6"/>
  <c r="L62" i="6"/>
  <c r="M62" i="6"/>
  <c r="B63" i="6"/>
  <c r="C63" i="6"/>
  <c r="D63" i="6"/>
  <c r="E63" i="6"/>
  <c r="F63" i="6"/>
  <c r="G63" i="6"/>
  <c r="H63" i="6"/>
  <c r="I63" i="6"/>
  <c r="J63" i="6"/>
  <c r="K63" i="6"/>
  <c r="L63" i="6"/>
  <c r="M63" i="6"/>
  <c r="B64" i="6"/>
  <c r="C64" i="6"/>
  <c r="D64" i="6"/>
  <c r="E64" i="6"/>
  <c r="F64" i="6"/>
  <c r="G64" i="6"/>
  <c r="H64" i="6"/>
  <c r="I64" i="6"/>
  <c r="J64" i="6"/>
  <c r="K64" i="6"/>
  <c r="L64" i="6"/>
  <c r="M64" i="6"/>
  <c r="B65" i="6"/>
  <c r="C65" i="6"/>
  <c r="D65" i="6"/>
  <c r="E65" i="6"/>
  <c r="F65" i="6"/>
  <c r="G65" i="6"/>
  <c r="H65" i="6"/>
  <c r="I65" i="6"/>
  <c r="J65" i="6"/>
  <c r="K65" i="6"/>
  <c r="L65" i="6"/>
  <c r="M65" i="6"/>
  <c r="B66" i="6"/>
  <c r="C66" i="6"/>
  <c r="D66" i="6"/>
  <c r="E66" i="6"/>
  <c r="F66" i="6"/>
  <c r="G66" i="6"/>
  <c r="H66" i="6"/>
  <c r="I66" i="6"/>
  <c r="J66" i="6"/>
  <c r="K66" i="6"/>
  <c r="L66" i="6"/>
  <c r="M66" i="6"/>
  <c r="B67" i="6"/>
  <c r="C67" i="6"/>
  <c r="D67" i="6"/>
  <c r="E67" i="6"/>
  <c r="F67" i="6"/>
  <c r="G67" i="6"/>
  <c r="H67" i="6"/>
  <c r="I67" i="6"/>
  <c r="J67" i="6"/>
  <c r="K67" i="6"/>
  <c r="L67" i="6"/>
  <c r="M67" i="6"/>
  <c r="B68" i="6"/>
  <c r="C68" i="6"/>
  <c r="D68" i="6"/>
  <c r="E68" i="6"/>
  <c r="F68" i="6"/>
  <c r="G68" i="6"/>
  <c r="H68" i="6"/>
  <c r="I68" i="6"/>
  <c r="J68" i="6"/>
  <c r="K68" i="6"/>
  <c r="L68" i="6"/>
  <c r="M68" i="6"/>
  <c r="B69" i="6"/>
  <c r="C69" i="6"/>
  <c r="D69" i="6"/>
  <c r="E69" i="6"/>
  <c r="F69" i="6"/>
  <c r="G69" i="6"/>
  <c r="H69" i="6"/>
  <c r="I69" i="6"/>
  <c r="J69" i="6"/>
  <c r="K69" i="6"/>
  <c r="L69" i="6"/>
  <c r="M69" i="6"/>
  <c r="B70" i="6"/>
  <c r="C70" i="6"/>
  <c r="D70" i="6"/>
  <c r="E70" i="6"/>
  <c r="F70" i="6"/>
  <c r="G70" i="6"/>
  <c r="H70" i="6"/>
  <c r="I70" i="6"/>
  <c r="J70" i="6"/>
  <c r="K70" i="6"/>
  <c r="L70" i="6"/>
  <c r="M70" i="6"/>
  <c r="B71" i="6"/>
  <c r="C71" i="6"/>
  <c r="D71" i="6"/>
  <c r="E71" i="6"/>
  <c r="F71" i="6"/>
  <c r="G71" i="6"/>
  <c r="H71" i="6"/>
  <c r="I71" i="6"/>
  <c r="J71" i="6"/>
  <c r="K71" i="6"/>
  <c r="L71" i="6"/>
  <c r="M71" i="6"/>
  <c r="B72" i="6"/>
  <c r="C72" i="6"/>
  <c r="D72" i="6"/>
  <c r="E72" i="6"/>
  <c r="F72" i="6"/>
  <c r="G72" i="6"/>
  <c r="H72" i="6"/>
  <c r="I72" i="6"/>
  <c r="J72" i="6"/>
  <c r="K72" i="6"/>
  <c r="L72" i="6"/>
  <c r="M72" i="6"/>
  <c r="B73" i="6"/>
  <c r="C73" i="6"/>
  <c r="D73" i="6"/>
  <c r="E73" i="6"/>
  <c r="F73" i="6"/>
  <c r="G73" i="6"/>
  <c r="H73" i="6"/>
  <c r="I73" i="6"/>
  <c r="J73" i="6"/>
  <c r="K73" i="6"/>
  <c r="L73" i="6"/>
  <c r="M73" i="6"/>
  <c r="B74" i="6"/>
  <c r="C74" i="6"/>
  <c r="D74" i="6"/>
  <c r="E74" i="6"/>
  <c r="F74" i="6"/>
  <c r="G74" i="6"/>
  <c r="H74" i="6"/>
  <c r="I74" i="6"/>
  <c r="J74" i="6"/>
  <c r="K74" i="6"/>
  <c r="L74" i="6"/>
  <c r="M74" i="6"/>
  <c r="B75" i="6"/>
  <c r="C75" i="6"/>
  <c r="D75" i="6"/>
  <c r="E75" i="6"/>
  <c r="F75" i="6"/>
  <c r="G75" i="6"/>
  <c r="H75" i="6"/>
  <c r="I75" i="6"/>
  <c r="J75" i="6"/>
  <c r="K75" i="6"/>
  <c r="L75" i="6"/>
  <c r="M75" i="6"/>
  <c r="B76" i="6"/>
  <c r="C76" i="6"/>
  <c r="D76" i="6"/>
  <c r="E76" i="6"/>
  <c r="F76" i="6"/>
  <c r="G76" i="6"/>
  <c r="H76" i="6"/>
  <c r="I76" i="6"/>
  <c r="J76" i="6"/>
  <c r="K76" i="6"/>
  <c r="L76" i="6"/>
  <c r="M76" i="6"/>
  <c r="B77" i="6"/>
  <c r="C77" i="6"/>
  <c r="D77" i="6"/>
  <c r="E77" i="6"/>
  <c r="F77" i="6"/>
  <c r="G77" i="6"/>
  <c r="H77" i="6"/>
  <c r="I77" i="6"/>
  <c r="J77" i="6"/>
  <c r="K77" i="6"/>
  <c r="L77" i="6"/>
  <c r="M77" i="6"/>
  <c r="B78" i="6"/>
  <c r="C78" i="6"/>
  <c r="D78" i="6"/>
  <c r="E78" i="6"/>
  <c r="F78" i="6"/>
  <c r="G78" i="6"/>
  <c r="H78" i="6"/>
  <c r="I78" i="6"/>
  <c r="J78" i="6"/>
  <c r="K78" i="6"/>
  <c r="L78" i="6"/>
  <c r="M78" i="6"/>
  <c r="B79" i="6"/>
  <c r="C79" i="6"/>
  <c r="D79" i="6"/>
  <c r="E79" i="6"/>
  <c r="F79" i="6"/>
  <c r="G79" i="6"/>
  <c r="H79" i="6"/>
  <c r="I79" i="6"/>
  <c r="J79" i="6"/>
  <c r="K79" i="6"/>
  <c r="L79" i="6"/>
  <c r="M79" i="6"/>
  <c r="B80" i="6"/>
  <c r="C80" i="6"/>
  <c r="D80" i="6"/>
  <c r="E80" i="6"/>
  <c r="F80" i="6"/>
  <c r="G80" i="6"/>
  <c r="H80" i="6"/>
  <c r="I80" i="6"/>
  <c r="J80" i="6"/>
  <c r="K80" i="6"/>
  <c r="L80" i="6"/>
  <c r="M80" i="6"/>
  <c r="B81" i="6"/>
  <c r="C81" i="6"/>
  <c r="D81" i="6"/>
  <c r="E81" i="6"/>
  <c r="F81" i="6"/>
  <c r="G81" i="6"/>
  <c r="H81" i="6"/>
  <c r="I81" i="6"/>
  <c r="J81" i="6"/>
  <c r="K81" i="6"/>
  <c r="L81" i="6"/>
  <c r="M81" i="6"/>
  <c r="B82" i="6"/>
  <c r="C82" i="6"/>
  <c r="D82" i="6"/>
  <c r="E82" i="6"/>
  <c r="F82" i="6"/>
  <c r="G82" i="6"/>
  <c r="H82" i="6"/>
  <c r="I82" i="6"/>
  <c r="J82" i="6"/>
  <c r="K82" i="6"/>
  <c r="L82" i="6"/>
  <c r="M82" i="6"/>
  <c r="B83" i="6"/>
  <c r="C83" i="6"/>
  <c r="D83" i="6"/>
  <c r="E83" i="6"/>
  <c r="F83" i="6"/>
  <c r="G83" i="6"/>
  <c r="H83" i="6"/>
  <c r="I83" i="6"/>
  <c r="J83" i="6"/>
  <c r="K83" i="6"/>
  <c r="L83" i="6"/>
  <c r="M83" i="6"/>
  <c r="B84" i="6"/>
  <c r="C84" i="6"/>
  <c r="D84" i="6"/>
  <c r="E84" i="6"/>
  <c r="F84" i="6"/>
  <c r="G84" i="6"/>
  <c r="H84" i="6"/>
  <c r="I84" i="6"/>
  <c r="J84" i="6"/>
  <c r="K84" i="6"/>
  <c r="L84" i="6"/>
  <c r="M84" i="6"/>
  <c r="B85" i="6"/>
  <c r="C85" i="6"/>
  <c r="D85" i="6"/>
  <c r="E85" i="6"/>
  <c r="F85" i="6"/>
  <c r="G85" i="6"/>
  <c r="H85" i="6"/>
  <c r="I85" i="6"/>
  <c r="J85" i="6"/>
  <c r="K85" i="6"/>
  <c r="L85" i="6"/>
  <c r="M85" i="6"/>
  <c r="B86" i="6"/>
  <c r="C86" i="6"/>
  <c r="D86" i="6"/>
  <c r="E86" i="6"/>
  <c r="F86" i="6"/>
  <c r="G86" i="6"/>
  <c r="H86" i="6"/>
  <c r="I86" i="6"/>
  <c r="J86" i="6"/>
  <c r="K86" i="6"/>
  <c r="L86" i="6"/>
  <c r="M86" i="6"/>
  <c r="B87" i="6"/>
  <c r="C87" i="6"/>
  <c r="D87" i="6"/>
  <c r="E87" i="6"/>
  <c r="F87" i="6"/>
  <c r="G87" i="6"/>
  <c r="H87" i="6"/>
  <c r="I87" i="6"/>
  <c r="J87" i="6"/>
  <c r="K87" i="6"/>
  <c r="L87" i="6"/>
  <c r="M87" i="6"/>
  <c r="B88" i="6"/>
  <c r="C88" i="6"/>
  <c r="D88" i="6"/>
  <c r="E88" i="6"/>
  <c r="F88" i="6"/>
  <c r="G88" i="6"/>
  <c r="H88" i="6"/>
  <c r="I88" i="6"/>
  <c r="J88" i="6"/>
  <c r="K88" i="6"/>
  <c r="L88" i="6"/>
  <c r="M88" i="6"/>
  <c r="B89" i="6"/>
  <c r="C89" i="6"/>
  <c r="D89" i="6"/>
  <c r="E89" i="6"/>
  <c r="F89" i="6"/>
  <c r="G89" i="6"/>
  <c r="H89" i="6"/>
  <c r="I89" i="6"/>
  <c r="J89" i="6"/>
  <c r="K89" i="6"/>
  <c r="L89" i="6"/>
  <c r="M89" i="6"/>
  <c r="B90" i="6"/>
  <c r="C90" i="6"/>
  <c r="D90" i="6"/>
  <c r="E90" i="6"/>
  <c r="F90" i="6"/>
  <c r="G90" i="6"/>
  <c r="H90" i="6"/>
  <c r="I90" i="6"/>
  <c r="J90" i="6"/>
  <c r="K90" i="6"/>
  <c r="L90" i="6"/>
  <c r="M90" i="6"/>
  <c r="B91" i="6"/>
  <c r="C91" i="6"/>
  <c r="D91" i="6"/>
  <c r="E91" i="6"/>
  <c r="F91" i="6"/>
  <c r="G91" i="6"/>
  <c r="H91" i="6"/>
  <c r="I91" i="6"/>
  <c r="J91" i="6"/>
  <c r="K91" i="6"/>
  <c r="L91" i="6"/>
  <c r="M91" i="6"/>
  <c r="B92" i="6"/>
  <c r="C92" i="6"/>
  <c r="D92" i="6"/>
  <c r="E92" i="6"/>
  <c r="F92" i="6"/>
  <c r="G92" i="6"/>
  <c r="H92" i="6"/>
  <c r="I92" i="6"/>
  <c r="J92" i="6"/>
  <c r="K92" i="6"/>
  <c r="L92" i="6"/>
  <c r="M92" i="6"/>
  <c r="B93" i="6"/>
  <c r="C93" i="6"/>
  <c r="D93" i="6"/>
  <c r="E93" i="6"/>
  <c r="F93" i="6"/>
  <c r="G93" i="6"/>
  <c r="H93" i="6"/>
  <c r="I93" i="6"/>
  <c r="J93" i="6"/>
  <c r="K93" i="6"/>
  <c r="L93" i="6"/>
  <c r="M93" i="6"/>
  <c r="B94" i="6"/>
  <c r="C94" i="6"/>
  <c r="D94" i="6"/>
  <c r="E94" i="6"/>
  <c r="F94" i="6"/>
  <c r="G94" i="6"/>
  <c r="H94" i="6"/>
  <c r="I94" i="6"/>
  <c r="J94" i="6"/>
  <c r="K94" i="6"/>
  <c r="L94" i="6"/>
  <c r="M94" i="6"/>
  <c r="B95" i="6"/>
  <c r="C95" i="6"/>
  <c r="D95" i="6"/>
  <c r="E95" i="6"/>
  <c r="F95" i="6"/>
  <c r="G95" i="6"/>
  <c r="H95" i="6"/>
  <c r="I95" i="6"/>
  <c r="J95" i="6"/>
  <c r="K95" i="6"/>
  <c r="L95" i="6"/>
  <c r="M95" i="6"/>
  <c r="B96" i="6"/>
  <c r="C96" i="6"/>
  <c r="D96" i="6"/>
  <c r="E96" i="6"/>
  <c r="F96" i="6"/>
  <c r="G96" i="6"/>
  <c r="H96" i="6"/>
  <c r="I96" i="6"/>
  <c r="J96" i="6"/>
  <c r="K96" i="6"/>
  <c r="L96" i="6"/>
  <c r="M96" i="6"/>
  <c r="B97" i="6"/>
  <c r="C97" i="6"/>
  <c r="D97" i="6"/>
  <c r="E97" i="6"/>
  <c r="F97" i="6"/>
  <c r="G97" i="6"/>
  <c r="H97" i="6"/>
  <c r="I97" i="6"/>
  <c r="J97" i="6"/>
  <c r="K97" i="6"/>
  <c r="L97" i="6"/>
  <c r="M97" i="6"/>
  <c r="B98" i="6"/>
  <c r="C98" i="6"/>
  <c r="D98" i="6"/>
  <c r="E98" i="6"/>
  <c r="F98" i="6"/>
  <c r="G98" i="6"/>
  <c r="H98" i="6"/>
  <c r="I98" i="6"/>
  <c r="J98" i="6"/>
  <c r="K98" i="6"/>
  <c r="L98" i="6"/>
  <c r="M98" i="6"/>
  <c r="B99" i="6"/>
  <c r="C99" i="6"/>
  <c r="D99" i="6"/>
  <c r="E99" i="6"/>
  <c r="F99" i="6"/>
  <c r="G99" i="6"/>
  <c r="H99" i="6"/>
  <c r="I99" i="6"/>
  <c r="J99" i="6"/>
  <c r="K99" i="6"/>
  <c r="L99" i="6"/>
  <c r="M99" i="6"/>
  <c r="B100" i="6"/>
  <c r="C100" i="6"/>
  <c r="D100" i="6"/>
  <c r="E100" i="6"/>
  <c r="F100" i="6"/>
  <c r="G100" i="6"/>
  <c r="H100" i="6"/>
  <c r="I100" i="6"/>
  <c r="J100" i="6"/>
  <c r="K100" i="6"/>
  <c r="L100" i="6"/>
  <c r="M100" i="6"/>
  <c r="B101" i="6"/>
  <c r="C101" i="6"/>
  <c r="D101" i="6"/>
  <c r="E101" i="6"/>
  <c r="F101" i="6"/>
  <c r="G101" i="6"/>
  <c r="H101" i="6"/>
  <c r="I101" i="6"/>
  <c r="J101" i="6"/>
  <c r="K101" i="6"/>
  <c r="L101" i="6"/>
  <c r="M101" i="6"/>
  <c r="B102" i="6"/>
  <c r="C102" i="6"/>
  <c r="D102" i="6"/>
  <c r="E102" i="6"/>
  <c r="F102" i="6"/>
  <c r="G102" i="6"/>
  <c r="H102" i="6"/>
  <c r="I102" i="6"/>
  <c r="J102" i="6"/>
  <c r="K102" i="6"/>
  <c r="L102" i="6"/>
  <c r="M102" i="6"/>
  <c r="B103" i="6"/>
  <c r="C103" i="6"/>
  <c r="D103" i="6"/>
  <c r="E103" i="6"/>
  <c r="F103" i="6"/>
  <c r="G103" i="6"/>
  <c r="H103" i="6"/>
  <c r="I103" i="6"/>
  <c r="J103" i="6"/>
  <c r="K103" i="6"/>
  <c r="L103" i="6"/>
  <c r="M103" i="6"/>
  <c r="B104" i="6"/>
  <c r="C104" i="6"/>
  <c r="D104" i="6"/>
  <c r="E104" i="6"/>
  <c r="F104" i="6"/>
  <c r="G104" i="6"/>
  <c r="H104" i="6"/>
  <c r="I104" i="6"/>
  <c r="J104" i="6"/>
  <c r="K104" i="6"/>
  <c r="L104" i="6"/>
  <c r="M104" i="6"/>
  <c r="B105" i="6"/>
  <c r="C105" i="6"/>
  <c r="D105" i="6"/>
  <c r="E105" i="6"/>
  <c r="F105" i="6"/>
  <c r="G105" i="6"/>
  <c r="H105" i="6"/>
  <c r="I105" i="6"/>
  <c r="J105" i="6"/>
  <c r="K105" i="6"/>
  <c r="L105" i="6"/>
  <c r="M105" i="6"/>
  <c r="B106" i="6"/>
  <c r="C106" i="6"/>
  <c r="D106" i="6"/>
  <c r="E106" i="6"/>
  <c r="F106" i="6"/>
  <c r="G106" i="6"/>
  <c r="H106" i="6"/>
  <c r="I106" i="6"/>
  <c r="J106" i="6"/>
  <c r="K106" i="6"/>
  <c r="L106" i="6"/>
  <c r="M106" i="6"/>
  <c r="B107" i="6"/>
  <c r="C107" i="6"/>
  <c r="D107" i="6"/>
  <c r="E107" i="6"/>
  <c r="F107" i="6"/>
  <c r="G107" i="6"/>
  <c r="H107" i="6"/>
  <c r="I107" i="6"/>
  <c r="J107" i="6"/>
  <c r="K107" i="6"/>
  <c r="L107" i="6"/>
  <c r="M107" i="6"/>
  <c r="B108" i="6"/>
  <c r="C108" i="6"/>
  <c r="D108" i="6"/>
  <c r="E108" i="6"/>
  <c r="F108" i="6"/>
  <c r="G108" i="6"/>
  <c r="H108" i="6"/>
  <c r="I108" i="6"/>
  <c r="J108" i="6"/>
  <c r="K108" i="6"/>
  <c r="L108" i="6"/>
  <c r="M108" i="6"/>
  <c r="B109" i="6"/>
  <c r="C109" i="6"/>
  <c r="D109" i="6"/>
  <c r="E109" i="6"/>
  <c r="F109" i="6"/>
  <c r="G109" i="6"/>
  <c r="H109" i="6"/>
  <c r="I109" i="6"/>
  <c r="J109" i="6"/>
  <c r="K109" i="6"/>
  <c r="L109" i="6"/>
  <c r="M109" i="6"/>
  <c r="B110" i="6"/>
  <c r="C110" i="6"/>
  <c r="D110" i="6"/>
  <c r="E110" i="6"/>
  <c r="F110" i="6"/>
  <c r="G110" i="6"/>
  <c r="H110" i="6"/>
  <c r="I110" i="6"/>
  <c r="J110" i="6"/>
  <c r="K110" i="6"/>
  <c r="L110" i="6"/>
  <c r="M110" i="6"/>
  <c r="B111" i="6"/>
  <c r="C111" i="6"/>
  <c r="D111" i="6"/>
  <c r="E111" i="6"/>
  <c r="F111" i="6"/>
  <c r="G111" i="6"/>
  <c r="H111" i="6"/>
  <c r="I111" i="6"/>
  <c r="J111" i="6"/>
  <c r="K111" i="6"/>
  <c r="L111" i="6"/>
  <c r="M111" i="6"/>
  <c r="B112" i="6"/>
  <c r="C112" i="6"/>
  <c r="D112" i="6"/>
  <c r="E112" i="6"/>
  <c r="F112" i="6"/>
  <c r="G112" i="6"/>
  <c r="H112" i="6"/>
  <c r="I112" i="6"/>
  <c r="J112" i="6"/>
  <c r="K112" i="6"/>
  <c r="L112" i="6"/>
  <c r="M112" i="6"/>
  <c r="B113" i="6"/>
  <c r="C113" i="6"/>
  <c r="D113" i="6"/>
  <c r="E113" i="6"/>
  <c r="F113" i="6"/>
  <c r="G113" i="6"/>
  <c r="H113" i="6"/>
  <c r="I113" i="6"/>
  <c r="J113" i="6"/>
  <c r="K113" i="6"/>
  <c r="L113" i="6"/>
  <c r="M113" i="6"/>
  <c r="B114" i="6"/>
  <c r="C114" i="6"/>
  <c r="D114" i="6"/>
  <c r="E114" i="6"/>
  <c r="F114" i="6"/>
  <c r="G114" i="6"/>
  <c r="H114" i="6"/>
  <c r="I114" i="6"/>
  <c r="J114" i="6"/>
  <c r="K114" i="6"/>
  <c r="L114" i="6"/>
  <c r="M114" i="6"/>
  <c r="B115" i="6"/>
  <c r="C115" i="6"/>
  <c r="D115" i="6"/>
  <c r="E115" i="6"/>
  <c r="F115" i="6"/>
  <c r="G115" i="6"/>
  <c r="H115" i="6"/>
  <c r="I115" i="6"/>
  <c r="J115" i="6"/>
  <c r="K115" i="6"/>
  <c r="L115" i="6"/>
  <c r="M115" i="6"/>
  <c r="B116" i="6"/>
  <c r="C116" i="6"/>
  <c r="D116" i="6"/>
  <c r="E116" i="6"/>
  <c r="F116" i="6"/>
  <c r="G116" i="6"/>
  <c r="H116" i="6"/>
  <c r="I116" i="6"/>
  <c r="J116" i="6"/>
  <c r="K116" i="6"/>
  <c r="L116" i="6"/>
  <c r="M116" i="6"/>
  <c r="B117" i="6"/>
  <c r="C117" i="6"/>
  <c r="D117" i="6"/>
  <c r="E117" i="6"/>
  <c r="F117" i="6"/>
  <c r="G117" i="6"/>
  <c r="H117" i="6"/>
  <c r="I117" i="6"/>
  <c r="J117" i="6"/>
  <c r="K117" i="6"/>
  <c r="L117" i="6"/>
  <c r="M117" i="6"/>
  <c r="B118" i="6"/>
  <c r="C118" i="6"/>
  <c r="D118" i="6"/>
  <c r="E118" i="6"/>
  <c r="F118" i="6"/>
  <c r="G118" i="6"/>
  <c r="H118" i="6"/>
  <c r="I118" i="6"/>
  <c r="J118" i="6"/>
  <c r="K118" i="6"/>
  <c r="L118" i="6"/>
  <c r="M118" i="6"/>
  <c r="B119" i="6"/>
  <c r="C119" i="6"/>
  <c r="D119" i="6"/>
  <c r="E119" i="6"/>
  <c r="F119" i="6"/>
  <c r="G119" i="6"/>
  <c r="H119" i="6"/>
  <c r="I119" i="6"/>
  <c r="J119" i="6"/>
  <c r="K119" i="6"/>
  <c r="L119" i="6"/>
  <c r="M119" i="6"/>
  <c r="B120" i="6"/>
  <c r="C120" i="6"/>
  <c r="D120" i="6"/>
  <c r="E120" i="6"/>
  <c r="F120" i="6"/>
  <c r="G120" i="6"/>
  <c r="H120" i="6"/>
  <c r="I120" i="6"/>
  <c r="J120" i="6"/>
  <c r="K120" i="6"/>
  <c r="L120" i="6"/>
  <c r="M120" i="6"/>
  <c r="B121" i="6"/>
  <c r="C121" i="6"/>
  <c r="D121" i="6"/>
  <c r="E121" i="6"/>
  <c r="F121" i="6"/>
  <c r="G121" i="6"/>
  <c r="H121" i="6"/>
  <c r="I121" i="6"/>
  <c r="J121" i="6"/>
  <c r="K121" i="6"/>
  <c r="L121" i="6"/>
  <c r="M121" i="6"/>
  <c r="B122" i="6"/>
  <c r="C122" i="6"/>
  <c r="D122" i="6"/>
  <c r="E122" i="6"/>
  <c r="F122" i="6"/>
  <c r="G122" i="6"/>
  <c r="H122" i="6"/>
  <c r="I122" i="6"/>
  <c r="J122" i="6"/>
  <c r="K122" i="6"/>
  <c r="L122" i="6"/>
  <c r="M122" i="6"/>
  <c r="B123" i="6"/>
  <c r="C123" i="6"/>
  <c r="D123" i="6"/>
  <c r="E123" i="6"/>
  <c r="F123" i="6"/>
  <c r="G123" i="6"/>
  <c r="H123" i="6"/>
  <c r="I123" i="6"/>
  <c r="J123" i="6"/>
  <c r="K123" i="6"/>
  <c r="L123" i="6"/>
  <c r="M123" i="6"/>
  <c r="B124" i="6"/>
  <c r="C124" i="6"/>
  <c r="D124" i="6"/>
  <c r="E124" i="6"/>
  <c r="F124" i="6"/>
  <c r="G124" i="6"/>
  <c r="H124" i="6"/>
  <c r="I124" i="6"/>
  <c r="J124" i="6"/>
  <c r="K124" i="6"/>
  <c r="L124" i="6"/>
  <c r="M124" i="6"/>
  <c r="B125" i="6"/>
  <c r="C125" i="6"/>
  <c r="D125" i="6"/>
  <c r="E125" i="6"/>
  <c r="F125" i="6"/>
  <c r="G125" i="6"/>
  <c r="H125" i="6"/>
  <c r="I125" i="6"/>
  <c r="J125" i="6"/>
  <c r="K125" i="6"/>
  <c r="L125" i="6"/>
  <c r="M125" i="6"/>
  <c r="B126" i="6"/>
  <c r="C126" i="6"/>
  <c r="D126" i="6"/>
  <c r="E126" i="6"/>
  <c r="F126" i="6"/>
  <c r="G126" i="6"/>
  <c r="H126" i="6"/>
  <c r="I126" i="6"/>
  <c r="J126" i="6"/>
  <c r="K126" i="6"/>
  <c r="L126" i="6"/>
  <c r="M126" i="6"/>
  <c r="B127" i="6"/>
  <c r="C127" i="6"/>
  <c r="D127" i="6"/>
  <c r="E127" i="6"/>
  <c r="F127" i="6"/>
  <c r="G127" i="6"/>
  <c r="H127" i="6"/>
  <c r="I127" i="6"/>
  <c r="J127" i="6"/>
  <c r="K127" i="6"/>
  <c r="L127" i="6"/>
  <c r="M127" i="6"/>
  <c r="B128" i="6"/>
  <c r="C128" i="6"/>
  <c r="D128" i="6"/>
  <c r="E128" i="6"/>
  <c r="F128" i="6"/>
  <c r="G128" i="6"/>
  <c r="H128" i="6"/>
  <c r="I128" i="6"/>
  <c r="J128" i="6"/>
  <c r="K128" i="6"/>
  <c r="L128" i="6"/>
  <c r="M128" i="6"/>
  <c r="B129" i="6"/>
  <c r="C129" i="6"/>
  <c r="D129" i="6"/>
  <c r="E129" i="6"/>
  <c r="F129" i="6"/>
  <c r="G129" i="6"/>
  <c r="H129" i="6"/>
  <c r="I129" i="6"/>
  <c r="J129" i="6"/>
  <c r="K129" i="6"/>
  <c r="L129" i="6"/>
  <c r="M129" i="6"/>
  <c r="B130" i="6"/>
  <c r="C130" i="6"/>
  <c r="D130" i="6"/>
  <c r="E130" i="6"/>
  <c r="F130" i="6"/>
  <c r="G130" i="6"/>
  <c r="H130" i="6"/>
  <c r="I130" i="6"/>
  <c r="J130" i="6"/>
  <c r="K130" i="6"/>
  <c r="L130" i="6"/>
  <c r="M130" i="6"/>
  <c r="B131" i="6"/>
  <c r="C131" i="6"/>
  <c r="D131" i="6"/>
  <c r="E131" i="6"/>
  <c r="F131" i="6"/>
  <c r="G131" i="6"/>
  <c r="H131" i="6"/>
  <c r="I131" i="6"/>
  <c r="J131" i="6"/>
  <c r="K131" i="6"/>
  <c r="L131" i="6"/>
  <c r="M131" i="6"/>
  <c r="B132" i="6"/>
  <c r="C132" i="6"/>
  <c r="D132" i="6"/>
  <c r="E132" i="6"/>
  <c r="F132" i="6"/>
  <c r="G132" i="6"/>
  <c r="H132" i="6"/>
  <c r="I132" i="6"/>
  <c r="J132" i="6"/>
  <c r="K132" i="6"/>
  <c r="L132" i="6"/>
  <c r="M132" i="6"/>
  <c r="B133" i="6"/>
  <c r="C133" i="6"/>
  <c r="D133" i="6"/>
  <c r="E133" i="6"/>
  <c r="F133" i="6"/>
  <c r="G133" i="6"/>
  <c r="H133" i="6"/>
  <c r="I133" i="6"/>
  <c r="J133" i="6"/>
  <c r="K133" i="6"/>
  <c r="L133" i="6"/>
  <c r="M133" i="6"/>
  <c r="B134" i="6"/>
  <c r="C134" i="6"/>
  <c r="D134" i="6"/>
  <c r="E134" i="6"/>
  <c r="F134" i="6"/>
  <c r="G134" i="6"/>
  <c r="H134" i="6"/>
  <c r="I134" i="6"/>
  <c r="J134" i="6"/>
  <c r="K134" i="6"/>
  <c r="L134" i="6"/>
  <c r="M134" i="6"/>
  <c r="B135" i="6"/>
  <c r="C135" i="6"/>
  <c r="D135" i="6"/>
  <c r="E135" i="6"/>
  <c r="F135" i="6"/>
  <c r="G135" i="6"/>
  <c r="H135" i="6"/>
  <c r="I135" i="6"/>
  <c r="J135" i="6"/>
  <c r="K135" i="6"/>
  <c r="L135" i="6"/>
  <c r="M135" i="6"/>
  <c r="B136" i="6"/>
  <c r="C136" i="6"/>
  <c r="D136" i="6"/>
  <c r="E136" i="6"/>
  <c r="F136" i="6"/>
  <c r="G136" i="6"/>
  <c r="H136" i="6"/>
  <c r="I136" i="6"/>
  <c r="J136" i="6"/>
  <c r="K136" i="6"/>
  <c r="L136" i="6"/>
  <c r="M136" i="6"/>
  <c r="B137" i="6"/>
  <c r="C137" i="6"/>
  <c r="D137" i="6"/>
  <c r="E137" i="6"/>
  <c r="F137" i="6"/>
  <c r="G137" i="6"/>
  <c r="H137" i="6"/>
  <c r="I137" i="6"/>
  <c r="J137" i="6"/>
  <c r="K137" i="6"/>
  <c r="L137" i="6"/>
  <c r="M137" i="6"/>
  <c r="B138" i="6"/>
  <c r="C138" i="6"/>
  <c r="D138" i="6"/>
  <c r="E138" i="6"/>
  <c r="F138" i="6"/>
  <c r="G138" i="6"/>
  <c r="H138" i="6"/>
  <c r="I138" i="6"/>
  <c r="J138" i="6"/>
  <c r="K138" i="6"/>
  <c r="L138" i="6"/>
  <c r="M138" i="6"/>
  <c r="B139" i="6"/>
  <c r="C139" i="6"/>
  <c r="D139" i="6"/>
  <c r="E139" i="6"/>
  <c r="F139" i="6"/>
  <c r="G139" i="6"/>
  <c r="H139" i="6"/>
  <c r="I139" i="6"/>
  <c r="J139" i="6"/>
  <c r="K139" i="6"/>
  <c r="L139" i="6"/>
  <c r="M139" i="6"/>
  <c r="B140" i="6"/>
  <c r="C140" i="6"/>
  <c r="D140" i="6"/>
  <c r="E140" i="6"/>
  <c r="F140" i="6"/>
  <c r="G140" i="6"/>
  <c r="H140" i="6"/>
  <c r="I140" i="6"/>
  <c r="J140" i="6"/>
  <c r="K140" i="6"/>
  <c r="L140" i="6"/>
  <c r="M140" i="6"/>
  <c r="B141" i="6"/>
  <c r="C141" i="6"/>
  <c r="D141" i="6"/>
  <c r="E141" i="6"/>
  <c r="F141" i="6"/>
  <c r="G141" i="6"/>
  <c r="H141" i="6"/>
  <c r="I141" i="6"/>
  <c r="J141" i="6"/>
  <c r="K141" i="6"/>
  <c r="L141" i="6"/>
  <c r="M141" i="6"/>
  <c r="B142" i="6"/>
  <c r="C142" i="6"/>
  <c r="D142" i="6"/>
  <c r="E142" i="6"/>
  <c r="F142" i="6"/>
  <c r="G142" i="6"/>
  <c r="H142" i="6"/>
  <c r="I142" i="6"/>
  <c r="J142" i="6"/>
  <c r="K142" i="6"/>
  <c r="L142" i="6"/>
  <c r="M142" i="6"/>
  <c r="B143" i="6"/>
  <c r="C143" i="6"/>
  <c r="D143" i="6"/>
  <c r="E143" i="6"/>
  <c r="F143" i="6"/>
  <c r="G143" i="6"/>
  <c r="H143" i="6"/>
  <c r="I143" i="6"/>
  <c r="J143" i="6"/>
  <c r="K143" i="6"/>
  <c r="L143" i="6"/>
  <c r="M143" i="6"/>
  <c r="B144" i="6"/>
  <c r="C144" i="6"/>
  <c r="D144" i="6"/>
  <c r="E144" i="6"/>
  <c r="F144" i="6"/>
  <c r="G144" i="6"/>
  <c r="H144" i="6"/>
  <c r="I144" i="6"/>
  <c r="J144" i="6"/>
  <c r="K144" i="6"/>
  <c r="L144" i="6"/>
  <c r="M144" i="6"/>
  <c r="B145" i="6"/>
  <c r="C145" i="6"/>
  <c r="D145" i="6"/>
  <c r="E145" i="6"/>
  <c r="F145" i="6"/>
  <c r="G145" i="6"/>
  <c r="H145" i="6"/>
  <c r="I145" i="6"/>
  <c r="J145" i="6"/>
  <c r="K145" i="6"/>
  <c r="L145" i="6"/>
  <c r="M145" i="6"/>
  <c r="B146" i="6"/>
  <c r="C146" i="6"/>
  <c r="D146" i="6"/>
  <c r="E146" i="6"/>
  <c r="F146" i="6"/>
  <c r="G146" i="6"/>
  <c r="H146" i="6"/>
  <c r="I146" i="6"/>
  <c r="J146" i="6"/>
  <c r="K146" i="6"/>
  <c r="L146" i="6"/>
  <c r="M146" i="6"/>
  <c r="B147" i="6"/>
  <c r="C147" i="6"/>
  <c r="D147" i="6"/>
  <c r="E147" i="6"/>
  <c r="F147" i="6"/>
  <c r="G147" i="6"/>
  <c r="H147" i="6"/>
  <c r="I147" i="6"/>
  <c r="J147" i="6"/>
  <c r="K147" i="6"/>
  <c r="L147" i="6"/>
  <c r="M147" i="6"/>
  <c r="B148" i="6"/>
  <c r="C148" i="6"/>
  <c r="D148" i="6"/>
  <c r="E148" i="6"/>
  <c r="F148" i="6"/>
  <c r="G148" i="6"/>
  <c r="H148" i="6"/>
  <c r="I148" i="6"/>
  <c r="J148" i="6"/>
  <c r="K148" i="6"/>
  <c r="L148" i="6"/>
  <c r="M148" i="6"/>
  <c r="B149" i="6"/>
  <c r="C149" i="6"/>
  <c r="D149" i="6"/>
  <c r="E149" i="6"/>
  <c r="F149" i="6"/>
  <c r="G149" i="6"/>
  <c r="H149" i="6"/>
  <c r="I149" i="6"/>
  <c r="J149" i="6"/>
  <c r="K149" i="6"/>
  <c r="L149" i="6"/>
  <c r="M149" i="6"/>
  <c r="B150" i="6"/>
  <c r="C150" i="6"/>
  <c r="D150" i="6"/>
  <c r="E150" i="6"/>
  <c r="F150" i="6"/>
  <c r="G150" i="6"/>
  <c r="H150" i="6"/>
  <c r="I150" i="6"/>
  <c r="J150" i="6"/>
  <c r="K150" i="6"/>
  <c r="L150" i="6"/>
  <c r="M150" i="6"/>
  <c r="B151" i="6"/>
  <c r="C151" i="6"/>
  <c r="D151" i="6"/>
  <c r="E151" i="6"/>
  <c r="F151" i="6"/>
  <c r="G151" i="6"/>
  <c r="H151" i="6"/>
  <c r="I151" i="6"/>
  <c r="J151" i="6"/>
  <c r="K151" i="6"/>
  <c r="L151" i="6"/>
  <c r="M151" i="6"/>
  <c r="B152" i="6"/>
  <c r="C152" i="6"/>
  <c r="D152" i="6"/>
  <c r="E152" i="6"/>
  <c r="F152" i="6"/>
  <c r="G152" i="6"/>
  <c r="H152" i="6"/>
  <c r="I152" i="6"/>
  <c r="J152" i="6"/>
  <c r="K152" i="6"/>
  <c r="L152" i="6"/>
  <c r="M152" i="6"/>
  <c r="B153" i="6"/>
  <c r="C153" i="6"/>
  <c r="D153" i="6"/>
  <c r="E153" i="6"/>
  <c r="F153" i="6"/>
  <c r="G153" i="6"/>
  <c r="H153" i="6"/>
  <c r="I153" i="6"/>
  <c r="J153" i="6"/>
  <c r="K153" i="6"/>
  <c r="L153" i="6"/>
  <c r="M153" i="6"/>
  <c r="B154" i="6"/>
  <c r="C154" i="6"/>
  <c r="D154" i="6"/>
  <c r="E154" i="6"/>
  <c r="F154" i="6"/>
  <c r="G154" i="6"/>
  <c r="H154" i="6"/>
  <c r="I154" i="6"/>
  <c r="J154" i="6"/>
  <c r="K154" i="6"/>
  <c r="L154" i="6"/>
  <c r="M154" i="6"/>
  <c r="B155" i="6"/>
  <c r="C155" i="6"/>
  <c r="D155" i="6"/>
  <c r="E155" i="6"/>
  <c r="F155" i="6"/>
  <c r="G155" i="6"/>
  <c r="H155" i="6"/>
  <c r="I155" i="6"/>
  <c r="J155" i="6"/>
  <c r="K155" i="6"/>
  <c r="L155" i="6"/>
  <c r="M155" i="6"/>
  <c r="B156" i="6"/>
  <c r="C156" i="6"/>
  <c r="D156" i="6"/>
  <c r="E156" i="6"/>
  <c r="F156" i="6"/>
  <c r="G156" i="6"/>
  <c r="H156" i="6"/>
  <c r="I156" i="6"/>
  <c r="J156" i="6"/>
  <c r="K156" i="6"/>
  <c r="L156" i="6"/>
  <c r="M156" i="6"/>
  <c r="B157" i="6"/>
  <c r="C157" i="6"/>
  <c r="D157" i="6"/>
  <c r="E157" i="6"/>
  <c r="F157" i="6"/>
  <c r="G157" i="6"/>
  <c r="H157" i="6"/>
  <c r="I157" i="6"/>
  <c r="J157" i="6"/>
  <c r="K157" i="6"/>
  <c r="L157" i="6"/>
  <c r="M157" i="6"/>
  <c r="B158" i="6"/>
  <c r="C158" i="6"/>
  <c r="D158" i="6"/>
  <c r="E158" i="6"/>
  <c r="F158" i="6"/>
  <c r="G158" i="6"/>
  <c r="H158" i="6"/>
  <c r="I158" i="6"/>
  <c r="J158" i="6"/>
  <c r="K158" i="6"/>
  <c r="L158" i="6"/>
  <c r="M158" i="6"/>
  <c r="B159" i="6"/>
  <c r="C159" i="6"/>
  <c r="D159" i="6"/>
  <c r="E159" i="6"/>
  <c r="F159" i="6"/>
  <c r="G159" i="6"/>
  <c r="H159" i="6"/>
  <c r="I159" i="6"/>
  <c r="J159" i="6"/>
  <c r="K159" i="6"/>
  <c r="L159" i="6"/>
  <c r="M159" i="6"/>
  <c r="B160" i="6"/>
  <c r="C160" i="6"/>
  <c r="D160" i="6"/>
  <c r="E160" i="6"/>
  <c r="F160" i="6"/>
  <c r="G160" i="6"/>
  <c r="H160" i="6"/>
  <c r="I160" i="6"/>
  <c r="J160" i="6"/>
  <c r="K160" i="6"/>
  <c r="L160" i="6"/>
  <c r="M160" i="6"/>
  <c r="B161" i="6"/>
  <c r="C161" i="6"/>
  <c r="D161" i="6"/>
  <c r="E161" i="6"/>
  <c r="F161" i="6"/>
  <c r="G161" i="6"/>
  <c r="H161" i="6"/>
  <c r="I161" i="6"/>
  <c r="J161" i="6"/>
  <c r="K161" i="6"/>
  <c r="L161" i="6"/>
  <c r="M161" i="6"/>
  <c r="B162" i="6"/>
  <c r="C162" i="6"/>
  <c r="D162" i="6"/>
  <c r="E162" i="6"/>
  <c r="F162" i="6"/>
  <c r="G162" i="6"/>
  <c r="H162" i="6"/>
  <c r="I162" i="6"/>
  <c r="J162" i="6"/>
  <c r="K162" i="6"/>
  <c r="L162" i="6"/>
  <c r="M162" i="6"/>
  <c r="B163" i="6"/>
  <c r="C163" i="6"/>
  <c r="D163" i="6"/>
  <c r="E163" i="6"/>
  <c r="F163" i="6"/>
  <c r="G163" i="6"/>
  <c r="H163" i="6"/>
  <c r="I163" i="6"/>
  <c r="J163" i="6"/>
  <c r="K163" i="6"/>
  <c r="L163" i="6"/>
  <c r="M163" i="6"/>
  <c r="B164" i="6"/>
  <c r="C164" i="6"/>
  <c r="D164" i="6"/>
  <c r="E164" i="6"/>
  <c r="F164" i="6"/>
  <c r="G164" i="6"/>
  <c r="H164" i="6"/>
  <c r="I164" i="6"/>
  <c r="J164" i="6"/>
  <c r="K164" i="6"/>
  <c r="L164" i="6"/>
  <c r="M164" i="6"/>
  <c r="B165" i="6"/>
  <c r="C165" i="6"/>
  <c r="D165" i="6"/>
  <c r="E165" i="6"/>
  <c r="F165" i="6"/>
  <c r="G165" i="6"/>
  <c r="H165" i="6"/>
  <c r="I165" i="6"/>
  <c r="J165" i="6"/>
  <c r="K165" i="6"/>
  <c r="L165" i="6"/>
  <c r="M165" i="6"/>
  <c r="B166" i="6"/>
  <c r="C166" i="6"/>
  <c r="D166" i="6"/>
  <c r="E166" i="6"/>
  <c r="F166" i="6"/>
  <c r="G166" i="6"/>
  <c r="H166" i="6"/>
  <c r="I166" i="6"/>
  <c r="J166" i="6"/>
  <c r="K166" i="6"/>
  <c r="L166" i="6"/>
  <c r="M166" i="6"/>
  <c r="B167" i="6"/>
  <c r="C167" i="6"/>
  <c r="D167" i="6"/>
  <c r="E167" i="6"/>
  <c r="F167" i="6"/>
  <c r="G167" i="6"/>
  <c r="H167" i="6"/>
  <c r="I167" i="6"/>
  <c r="J167" i="6"/>
  <c r="K167" i="6"/>
  <c r="L167" i="6"/>
  <c r="M167" i="6"/>
  <c r="B168" i="6"/>
  <c r="C168" i="6"/>
  <c r="D168" i="6"/>
  <c r="E168" i="6"/>
  <c r="F168" i="6"/>
  <c r="G168" i="6"/>
  <c r="H168" i="6"/>
  <c r="I168" i="6"/>
  <c r="J168" i="6"/>
  <c r="K168" i="6"/>
  <c r="L168" i="6"/>
  <c r="M168" i="6"/>
  <c r="B169" i="6"/>
  <c r="C169" i="6"/>
  <c r="D169" i="6"/>
  <c r="E169" i="6"/>
  <c r="F169" i="6"/>
  <c r="G169" i="6"/>
  <c r="H169" i="6"/>
  <c r="I169" i="6"/>
  <c r="J169" i="6"/>
  <c r="K169" i="6"/>
  <c r="L169" i="6"/>
  <c r="M169" i="6"/>
  <c r="B170" i="6"/>
  <c r="C170" i="6"/>
  <c r="D170" i="6"/>
  <c r="E170" i="6"/>
  <c r="F170" i="6"/>
  <c r="G170" i="6"/>
  <c r="H170" i="6"/>
  <c r="I170" i="6"/>
  <c r="J170" i="6"/>
  <c r="K170" i="6"/>
  <c r="L170" i="6"/>
  <c r="M170" i="6"/>
  <c r="B171" i="6"/>
  <c r="C171" i="6"/>
  <c r="D171" i="6"/>
  <c r="E171" i="6"/>
  <c r="F171" i="6"/>
  <c r="G171" i="6"/>
  <c r="H171" i="6"/>
  <c r="I171" i="6"/>
  <c r="J171" i="6"/>
  <c r="K171" i="6"/>
  <c r="L171" i="6"/>
  <c r="M171" i="6"/>
  <c r="B172" i="6"/>
  <c r="C172" i="6"/>
  <c r="D172" i="6"/>
  <c r="E172" i="6"/>
  <c r="F172" i="6"/>
  <c r="G172" i="6"/>
  <c r="H172" i="6"/>
  <c r="I172" i="6"/>
  <c r="J172" i="6"/>
  <c r="K172" i="6"/>
  <c r="L172" i="6"/>
  <c r="M172" i="6"/>
  <c r="B173" i="6"/>
  <c r="C173" i="6"/>
  <c r="D173" i="6"/>
  <c r="E173" i="6"/>
  <c r="F173" i="6"/>
  <c r="G173" i="6"/>
  <c r="H173" i="6"/>
  <c r="I173" i="6"/>
  <c r="J173" i="6"/>
  <c r="K173" i="6"/>
  <c r="L173" i="6"/>
  <c r="M173" i="6"/>
  <c r="B174" i="6"/>
  <c r="C174" i="6"/>
  <c r="D174" i="6"/>
  <c r="E174" i="6"/>
  <c r="F174" i="6"/>
  <c r="G174" i="6"/>
  <c r="H174" i="6"/>
  <c r="I174" i="6"/>
  <c r="J174" i="6"/>
  <c r="K174" i="6"/>
  <c r="L174" i="6"/>
  <c r="M174" i="6"/>
  <c r="B175" i="6"/>
  <c r="C175" i="6"/>
  <c r="D175" i="6"/>
  <c r="E175" i="6"/>
  <c r="F175" i="6"/>
  <c r="G175" i="6"/>
  <c r="H175" i="6"/>
  <c r="I175" i="6"/>
  <c r="J175" i="6"/>
  <c r="K175" i="6"/>
  <c r="L175" i="6"/>
  <c r="M175" i="6"/>
  <c r="B176" i="6"/>
  <c r="C176" i="6"/>
  <c r="D176" i="6"/>
  <c r="E176" i="6"/>
  <c r="F176" i="6"/>
  <c r="G176" i="6"/>
  <c r="H176" i="6"/>
  <c r="I176" i="6"/>
  <c r="J176" i="6"/>
  <c r="K176" i="6"/>
  <c r="L176" i="6"/>
  <c r="M176" i="6"/>
  <c r="B177" i="6"/>
  <c r="C177" i="6"/>
  <c r="D177" i="6"/>
  <c r="E177" i="6"/>
  <c r="F177" i="6"/>
  <c r="G177" i="6"/>
  <c r="H177" i="6"/>
  <c r="I177" i="6"/>
  <c r="J177" i="6"/>
  <c r="K177" i="6"/>
  <c r="L177" i="6"/>
  <c r="M177" i="6"/>
  <c r="B178" i="6"/>
  <c r="C178" i="6"/>
  <c r="D178" i="6"/>
  <c r="E178" i="6"/>
  <c r="F178" i="6"/>
  <c r="G178" i="6"/>
  <c r="H178" i="6"/>
  <c r="I178" i="6"/>
  <c r="J178" i="6"/>
  <c r="K178" i="6"/>
  <c r="L178" i="6"/>
  <c r="M178" i="6"/>
  <c r="B179" i="6"/>
  <c r="C179" i="6"/>
  <c r="D179" i="6"/>
  <c r="E179" i="6"/>
  <c r="F179" i="6"/>
  <c r="G179" i="6"/>
  <c r="H179" i="6"/>
  <c r="I179" i="6"/>
  <c r="J179" i="6"/>
  <c r="K179" i="6"/>
  <c r="L179" i="6"/>
  <c r="M179" i="6"/>
  <c r="B180" i="6"/>
  <c r="C180" i="6"/>
  <c r="D180" i="6"/>
  <c r="E180" i="6"/>
  <c r="F180" i="6"/>
  <c r="G180" i="6"/>
  <c r="H180" i="6"/>
  <c r="I180" i="6"/>
  <c r="J180" i="6"/>
  <c r="K180" i="6"/>
  <c r="L180" i="6"/>
  <c r="M180" i="6"/>
  <c r="B181" i="6"/>
  <c r="C181" i="6"/>
  <c r="D181" i="6"/>
  <c r="E181" i="6"/>
  <c r="F181" i="6"/>
  <c r="G181" i="6"/>
  <c r="H181" i="6"/>
  <c r="I181" i="6"/>
  <c r="J181" i="6"/>
  <c r="K181" i="6"/>
  <c r="L181" i="6"/>
  <c r="M181" i="6"/>
  <c r="B182" i="6"/>
  <c r="C182" i="6"/>
  <c r="D182" i="6"/>
  <c r="E182" i="6"/>
  <c r="F182" i="6"/>
  <c r="G182" i="6"/>
  <c r="H182" i="6"/>
  <c r="I182" i="6"/>
  <c r="J182" i="6"/>
  <c r="K182" i="6"/>
  <c r="L182" i="6"/>
  <c r="M182" i="6"/>
  <c r="B183" i="6"/>
  <c r="C183" i="6"/>
  <c r="D183" i="6"/>
  <c r="E183" i="6"/>
  <c r="F183" i="6"/>
  <c r="G183" i="6"/>
  <c r="H183" i="6"/>
  <c r="I183" i="6"/>
  <c r="J183" i="6"/>
  <c r="K183" i="6"/>
  <c r="L183" i="6"/>
  <c r="M183" i="6"/>
  <c r="B184" i="6"/>
  <c r="C184" i="6"/>
  <c r="D184" i="6"/>
  <c r="E184" i="6"/>
  <c r="F184" i="6"/>
  <c r="G184" i="6"/>
  <c r="H184" i="6"/>
  <c r="I184" i="6"/>
  <c r="J184" i="6"/>
  <c r="K184" i="6"/>
  <c r="L184" i="6"/>
  <c r="M184" i="6"/>
  <c r="B185" i="6"/>
  <c r="C185" i="6"/>
  <c r="D185" i="6"/>
  <c r="E185" i="6"/>
  <c r="F185" i="6"/>
  <c r="G185" i="6"/>
  <c r="H185" i="6"/>
  <c r="I185" i="6"/>
  <c r="J185" i="6"/>
  <c r="K185" i="6"/>
  <c r="L185" i="6"/>
  <c r="M185" i="6"/>
  <c r="B186" i="6"/>
  <c r="C186" i="6"/>
  <c r="D186" i="6"/>
  <c r="E186" i="6"/>
  <c r="F186" i="6"/>
  <c r="G186" i="6"/>
  <c r="H186" i="6"/>
  <c r="I186" i="6"/>
  <c r="J186" i="6"/>
  <c r="K186" i="6"/>
  <c r="L186" i="6"/>
  <c r="M186" i="6"/>
  <c r="B187" i="6"/>
  <c r="C187" i="6"/>
  <c r="D187" i="6"/>
  <c r="E187" i="6"/>
  <c r="F187" i="6"/>
  <c r="G187" i="6"/>
  <c r="H187" i="6"/>
  <c r="I187" i="6"/>
  <c r="J187" i="6"/>
  <c r="K187" i="6"/>
  <c r="L187" i="6"/>
  <c r="M187" i="6"/>
  <c r="B188" i="6"/>
  <c r="C188" i="6"/>
  <c r="D188" i="6"/>
  <c r="E188" i="6"/>
  <c r="F188" i="6"/>
  <c r="G188" i="6"/>
  <c r="H188" i="6"/>
  <c r="I188" i="6"/>
  <c r="J188" i="6"/>
  <c r="K188" i="6"/>
  <c r="L188" i="6"/>
  <c r="M188" i="6"/>
  <c r="B189" i="6"/>
  <c r="C189" i="6"/>
  <c r="D189" i="6"/>
  <c r="E189" i="6"/>
  <c r="F189" i="6"/>
  <c r="G189" i="6"/>
  <c r="H189" i="6"/>
  <c r="I189" i="6"/>
  <c r="J189" i="6"/>
  <c r="K189" i="6"/>
  <c r="L189" i="6"/>
  <c r="M189" i="6"/>
  <c r="B190" i="6"/>
  <c r="C190" i="6"/>
  <c r="D190" i="6"/>
  <c r="E190" i="6"/>
  <c r="F190" i="6"/>
  <c r="G190" i="6"/>
  <c r="H190" i="6"/>
  <c r="I190" i="6"/>
  <c r="J190" i="6"/>
  <c r="K190" i="6"/>
  <c r="L190" i="6"/>
  <c r="M190" i="6"/>
  <c r="B191" i="6"/>
  <c r="C191" i="6"/>
  <c r="D191" i="6"/>
  <c r="E191" i="6"/>
  <c r="F191" i="6"/>
  <c r="G191" i="6"/>
  <c r="H191" i="6"/>
  <c r="I191" i="6"/>
  <c r="J191" i="6"/>
  <c r="K191" i="6"/>
  <c r="L191" i="6"/>
  <c r="M191" i="6"/>
  <c r="B192" i="6"/>
  <c r="C192" i="6"/>
  <c r="D192" i="6"/>
  <c r="E192" i="6"/>
  <c r="F192" i="6"/>
  <c r="G192" i="6"/>
  <c r="H192" i="6"/>
  <c r="I192" i="6"/>
  <c r="J192" i="6"/>
  <c r="K192" i="6"/>
  <c r="L192" i="6"/>
  <c r="M192" i="6"/>
  <c r="B193" i="6"/>
  <c r="C193" i="6"/>
  <c r="D193" i="6"/>
  <c r="E193" i="6"/>
  <c r="F193" i="6"/>
  <c r="G193" i="6"/>
  <c r="H193" i="6"/>
  <c r="I193" i="6"/>
  <c r="J193" i="6"/>
  <c r="K193" i="6"/>
  <c r="L193" i="6"/>
  <c r="M193" i="6"/>
  <c r="B194" i="6"/>
  <c r="C194" i="6"/>
  <c r="D194" i="6"/>
  <c r="E194" i="6"/>
  <c r="F194" i="6"/>
  <c r="G194" i="6"/>
  <c r="H194" i="6"/>
  <c r="I194" i="6"/>
  <c r="J194" i="6"/>
  <c r="K194" i="6"/>
  <c r="L194" i="6"/>
  <c r="M194" i="6"/>
  <c r="B195" i="6"/>
  <c r="C195" i="6"/>
  <c r="D195" i="6"/>
  <c r="E195" i="6"/>
  <c r="F195" i="6"/>
  <c r="G195" i="6"/>
  <c r="H195" i="6"/>
  <c r="I195" i="6"/>
  <c r="J195" i="6"/>
  <c r="K195" i="6"/>
  <c r="L195" i="6"/>
  <c r="M195" i="6"/>
  <c r="B196" i="6"/>
  <c r="C196" i="6"/>
  <c r="D196" i="6"/>
  <c r="E196" i="6"/>
  <c r="F196" i="6"/>
  <c r="G196" i="6"/>
  <c r="H196" i="6"/>
  <c r="I196" i="6"/>
  <c r="J196" i="6"/>
  <c r="K196" i="6"/>
  <c r="L196" i="6"/>
  <c r="M196" i="6"/>
  <c r="B197" i="6"/>
  <c r="C197" i="6"/>
  <c r="D197" i="6"/>
  <c r="E197" i="6"/>
  <c r="F197" i="6"/>
  <c r="G197" i="6"/>
  <c r="H197" i="6"/>
  <c r="I197" i="6"/>
  <c r="J197" i="6"/>
  <c r="K197" i="6"/>
  <c r="L197" i="6"/>
  <c r="M197" i="6"/>
  <c r="B198" i="6"/>
  <c r="C198" i="6"/>
  <c r="D198" i="6"/>
  <c r="E198" i="6"/>
  <c r="F198" i="6"/>
  <c r="G198" i="6"/>
  <c r="H198" i="6"/>
  <c r="I198" i="6"/>
  <c r="J198" i="6"/>
  <c r="K198" i="6"/>
  <c r="L198" i="6"/>
  <c r="M198" i="6"/>
  <c r="B199" i="6"/>
  <c r="C199" i="6"/>
  <c r="D199" i="6"/>
  <c r="E199" i="6"/>
  <c r="F199" i="6"/>
  <c r="G199" i="6"/>
  <c r="H199" i="6"/>
  <c r="I199" i="6"/>
  <c r="J199" i="6"/>
  <c r="K199" i="6"/>
  <c r="L199" i="6"/>
  <c r="M199" i="6"/>
  <c r="B200" i="6"/>
  <c r="C200" i="6"/>
  <c r="D200" i="6"/>
  <c r="E200" i="6"/>
  <c r="F200" i="6"/>
  <c r="G200" i="6"/>
  <c r="H200" i="6"/>
  <c r="I200" i="6"/>
  <c r="J200" i="6"/>
  <c r="K200" i="6"/>
  <c r="L200" i="6"/>
  <c r="M200" i="6"/>
  <c r="B201" i="6"/>
  <c r="C201" i="6"/>
  <c r="D201" i="6"/>
  <c r="E201" i="6"/>
  <c r="F201" i="6"/>
  <c r="G201" i="6"/>
  <c r="H201" i="6"/>
  <c r="I201" i="6"/>
  <c r="J201" i="6"/>
  <c r="K201" i="6"/>
  <c r="L201" i="6"/>
  <c r="M201" i="6"/>
  <c r="B202" i="6"/>
  <c r="C202" i="6"/>
  <c r="D202" i="6"/>
  <c r="E202" i="6"/>
  <c r="F202" i="6"/>
  <c r="G202" i="6"/>
  <c r="H202" i="6"/>
  <c r="I202" i="6"/>
  <c r="J202" i="6"/>
  <c r="K202" i="6"/>
  <c r="L202" i="6"/>
  <c r="M202" i="6"/>
  <c r="B203" i="6"/>
  <c r="C203" i="6"/>
  <c r="D203" i="6"/>
  <c r="E203" i="6"/>
  <c r="F203" i="6"/>
  <c r="G203" i="6"/>
  <c r="H203" i="6"/>
  <c r="I203" i="6"/>
  <c r="J203" i="6"/>
  <c r="K203" i="6"/>
  <c r="L203" i="6"/>
  <c r="M203" i="6"/>
  <c r="B204" i="6"/>
  <c r="C204" i="6"/>
  <c r="D204" i="6"/>
  <c r="E204" i="6"/>
  <c r="F204" i="6"/>
  <c r="G204" i="6"/>
  <c r="H204" i="6"/>
  <c r="I204" i="6"/>
  <c r="J204" i="6"/>
  <c r="K204" i="6"/>
  <c r="L204" i="6"/>
  <c r="M204" i="6"/>
  <c r="B205" i="6"/>
  <c r="C205" i="6"/>
  <c r="D205" i="6"/>
  <c r="E205" i="6"/>
  <c r="F205" i="6"/>
  <c r="G205" i="6"/>
  <c r="H205" i="6"/>
  <c r="I205" i="6"/>
  <c r="J205" i="6"/>
  <c r="K205" i="6"/>
  <c r="L205" i="6"/>
  <c r="M205" i="6"/>
  <c r="B206" i="6"/>
  <c r="C206" i="6"/>
  <c r="D206" i="6"/>
  <c r="E206" i="6"/>
  <c r="F206" i="6"/>
  <c r="G206" i="6"/>
  <c r="H206" i="6"/>
  <c r="I206" i="6"/>
  <c r="J206" i="6"/>
  <c r="K206" i="6"/>
  <c r="L206" i="6"/>
  <c r="M206" i="6"/>
  <c r="B207" i="6"/>
  <c r="C207" i="6"/>
  <c r="D207" i="6"/>
  <c r="E207" i="6"/>
  <c r="F207" i="6"/>
  <c r="G207" i="6"/>
  <c r="H207" i="6"/>
  <c r="I207" i="6"/>
  <c r="J207" i="6"/>
  <c r="K207" i="6"/>
  <c r="L207" i="6"/>
  <c r="M207" i="6"/>
  <c r="B208" i="6"/>
  <c r="C208" i="6"/>
  <c r="D208" i="6"/>
  <c r="E208" i="6"/>
  <c r="F208" i="6"/>
  <c r="G208" i="6"/>
  <c r="H208" i="6"/>
  <c r="I208" i="6"/>
  <c r="J208" i="6"/>
  <c r="K208" i="6"/>
  <c r="L208" i="6"/>
  <c r="M208" i="6"/>
  <c r="B209" i="6"/>
  <c r="C209" i="6"/>
  <c r="D209" i="6"/>
  <c r="E209" i="6"/>
  <c r="F209" i="6"/>
  <c r="G209" i="6"/>
  <c r="H209" i="6"/>
  <c r="I209" i="6"/>
  <c r="J209" i="6"/>
  <c r="K209" i="6"/>
  <c r="L209" i="6"/>
  <c r="M209" i="6"/>
  <c r="B210" i="6"/>
  <c r="C210" i="6"/>
  <c r="D210" i="6"/>
  <c r="E210" i="6"/>
  <c r="F210" i="6"/>
  <c r="G210" i="6"/>
  <c r="H210" i="6"/>
  <c r="I210" i="6"/>
  <c r="J210" i="6"/>
  <c r="K210" i="6"/>
  <c r="L210" i="6"/>
  <c r="M210" i="6"/>
  <c r="B211" i="6"/>
  <c r="C211" i="6"/>
  <c r="D211" i="6"/>
  <c r="E211" i="6"/>
  <c r="F211" i="6"/>
  <c r="G211" i="6"/>
  <c r="H211" i="6"/>
  <c r="I211" i="6"/>
  <c r="J211" i="6"/>
  <c r="K211" i="6"/>
  <c r="L211" i="6"/>
  <c r="M211" i="6"/>
  <c r="B212" i="6"/>
  <c r="C212" i="6"/>
  <c r="D212" i="6"/>
  <c r="E212" i="6"/>
  <c r="F212" i="6"/>
  <c r="G212" i="6"/>
  <c r="H212" i="6"/>
  <c r="I212" i="6"/>
  <c r="J212" i="6"/>
  <c r="K212" i="6"/>
  <c r="L212" i="6"/>
  <c r="M212" i="6"/>
  <c r="B213" i="6"/>
  <c r="C213" i="6"/>
  <c r="D213" i="6"/>
  <c r="E213" i="6"/>
  <c r="F213" i="6"/>
  <c r="G213" i="6"/>
  <c r="H213" i="6"/>
  <c r="I213" i="6"/>
  <c r="J213" i="6"/>
  <c r="K213" i="6"/>
  <c r="L213" i="6"/>
  <c r="M213" i="6"/>
  <c r="B214" i="6"/>
  <c r="C214" i="6"/>
  <c r="D214" i="6"/>
  <c r="E214" i="6"/>
  <c r="F214" i="6"/>
  <c r="G214" i="6"/>
  <c r="H214" i="6"/>
  <c r="I214" i="6"/>
  <c r="J214" i="6"/>
  <c r="K214" i="6"/>
  <c r="L214" i="6"/>
  <c r="M214" i="6"/>
  <c r="B215" i="6"/>
  <c r="C215" i="6"/>
  <c r="D215" i="6"/>
  <c r="E215" i="6"/>
  <c r="F215" i="6"/>
  <c r="G215" i="6"/>
  <c r="H215" i="6"/>
  <c r="I215" i="6"/>
  <c r="J215" i="6"/>
  <c r="K215" i="6"/>
  <c r="L215" i="6"/>
  <c r="M215" i="6"/>
  <c r="B216" i="6"/>
  <c r="C216" i="6"/>
  <c r="D216" i="6"/>
  <c r="E216" i="6"/>
  <c r="F216" i="6"/>
  <c r="G216" i="6"/>
  <c r="H216" i="6"/>
  <c r="I216" i="6"/>
  <c r="J216" i="6"/>
  <c r="K216" i="6"/>
  <c r="L216" i="6"/>
  <c r="M216" i="6"/>
  <c r="B217" i="6"/>
  <c r="C217" i="6"/>
  <c r="D217" i="6"/>
  <c r="E217" i="6"/>
  <c r="F217" i="6"/>
  <c r="G217" i="6"/>
  <c r="H217" i="6"/>
  <c r="I217" i="6"/>
  <c r="J217" i="6"/>
  <c r="K217" i="6"/>
  <c r="L217" i="6"/>
  <c r="M217" i="6"/>
  <c r="B218" i="6"/>
  <c r="C218" i="6"/>
  <c r="D218" i="6"/>
  <c r="E218" i="6"/>
  <c r="F218" i="6"/>
  <c r="G218" i="6"/>
  <c r="H218" i="6"/>
  <c r="I218" i="6"/>
  <c r="J218" i="6"/>
  <c r="K218" i="6"/>
  <c r="L218" i="6"/>
  <c r="M218" i="6"/>
  <c r="B219" i="6"/>
  <c r="C219" i="6"/>
  <c r="D219" i="6"/>
  <c r="E219" i="6"/>
  <c r="F219" i="6"/>
  <c r="G219" i="6"/>
  <c r="H219" i="6"/>
  <c r="I219" i="6"/>
  <c r="J219" i="6"/>
  <c r="K219" i="6"/>
  <c r="L219" i="6"/>
  <c r="M219" i="6"/>
  <c r="B220" i="6"/>
  <c r="C220" i="6"/>
  <c r="D220" i="6"/>
  <c r="E220" i="6"/>
  <c r="F220" i="6"/>
  <c r="G220" i="6"/>
  <c r="H220" i="6"/>
  <c r="I220" i="6"/>
  <c r="J220" i="6"/>
  <c r="K220" i="6"/>
  <c r="L220" i="6"/>
  <c r="M220" i="6"/>
  <c r="B221" i="6"/>
  <c r="C221" i="6"/>
  <c r="D221" i="6"/>
  <c r="E221" i="6"/>
  <c r="F221" i="6"/>
  <c r="G221" i="6"/>
  <c r="H221" i="6"/>
  <c r="I221" i="6"/>
  <c r="J221" i="6"/>
  <c r="K221" i="6"/>
  <c r="L221" i="6"/>
  <c r="M221" i="6"/>
  <c r="B222" i="6"/>
  <c r="C222" i="6"/>
  <c r="D222" i="6"/>
  <c r="E222" i="6"/>
  <c r="F222" i="6"/>
  <c r="G222" i="6"/>
  <c r="H222" i="6"/>
  <c r="I222" i="6"/>
  <c r="J222" i="6"/>
  <c r="K222" i="6"/>
  <c r="L222" i="6"/>
  <c r="M222" i="6"/>
  <c r="B223" i="6"/>
  <c r="C223" i="6"/>
  <c r="D223" i="6"/>
  <c r="E223" i="6"/>
  <c r="F223" i="6"/>
  <c r="G223" i="6"/>
  <c r="H223" i="6"/>
  <c r="I223" i="6"/>
  <c r="J223" i="6"/>
  <c r="K223" i="6"/>
  <c r="L223" i="6"/>
  <c r="M223" i="6"/>
  <c r="B224" i="6"/>
  <c r="C224" i="6"/>
  <c r="D224" i="6"/>
  <c r="E224" i="6"/>
  <c r="F224" i="6"/>
  <c r="G224" i="6"/>
  <c r="H224" i="6"/>
  <c r="I224" i="6"/>
  <c r="J224" i="6"/>
  <c r="K224" i="6"/>
  <c r="L224" i="6"/>
  <c r="M224" i="6"/>
  <c r="B225" i="6"/>
  <c r="C225" i="6"/>
  <c r="D225" i="6"/>
  <c r="E225" i="6"/>
  <c r="F225" i="6"/>
  <c r="G225" i="6"/>
  <c r="H225" i="6"/>
  <c r="I225" i="6"/>
  <c r="J225" i="6"/>
  <c r="K225" i="6"/>
  <c r="L225" i="6"/>
  <c r="M225" i="6"/>
  <c r="B226" i="6"/>
  <c r="C226" i="6"/>
  <c r="D226" i="6"/>
  <c r="E226" i="6"/>
  <c r="F226" i="6"/>
  <c r="G226" i="6"/>
  <c r="H226" i="6"/>
  <c r="I226" i="6"/>
  <c r="J226" i="6"/>
  <c r="K226" i="6"/>
  <c r="L226" i="6"/>
  <c r="M226" i="6"/>
  <c r="B227" i="6"/>
  <c r="C227" i="6"/>
  <c r="D227" i="6"/>
  <c r="E227" i="6"/>
  <c r="F227" i="6"/>
  <c r="G227" i="6"/>
  <c r="H227" i="6"/>
  <c r="I227" i="6"/>
  <c r="J227" i="6"/>
  <c r="K227" i="6"/>
  <c r="L227" i="6"/>
  <c r="M227" i="6"/>
  <c r="B228" i="6"/>
  <c r="C228" i="6"/>
  <c r="D228" i="6"/>
  <c r="E228" i="6"/>
  <c r="F228" i="6"/>
  <c r="G228" i="6"/>
  <c r="H228" i="6"/>
  <c r="I228" i="6"/>
  <c r="J228" i="6"/>
  <c r="K228" i="6"/>
  <c r="L228" i="6"/>
  <c r="M228" i="6"/>
  <c r="B229" i="6"/>
  <c r="C229" i="6"/>
  <c r="D229" i="6"/>
  <c r="E229" i="6"/>
  <c r="F229" i="6"/>
  <c r="G229" i="6"/>
  <c r="H229" i="6"/>
  <c r="I229" i="6"/>
  <c r="J229" i="6"/>
  <c r="K229" i="6"/>
  <c r="L229" i="6"/>
  <c r="M229" i="6"/>
  <c r="B230" i="6"/>
  <c r="C230" i="6"/>
  <c r="D230" i="6"/>
  <c r="E230" i="6"/>
  <c r="F230" i="6"/>
  <c r="G230" i="6"/>
  <c r="H230" i="6"/>
  <c r="I230" i="6"/>
  <c r="J230" i="6"/>
  <c r="K230" i="6"/>
  <c r="L230" i="6"/>
  <c r="M230" i="6"/>
  <c r="B231" i="6"/>
  <c r="C231" i="6"/>
  <c r="D231" i="6"/>
  <c r="E231" i="6"/>
  <c r="F231" i="6"/>
  <c r="G231" i="6"/>
  <c r="H231" i="6"/>
  <c r="I231" i="6"/>
  <c r="J231" i="6"/>
  <c r="K231" i="6"/>
  <c r="L231" i="6"/>
  <c r="M231" i="6"/>
  <c r="B232" i="6"/>
  <c r="C232" i="6"/>
  <c r="D232" i="6"/>
  <c r="E232" i="6"/>
  <c r="F232" i="6"/>
  <c r="G232" i="6"/>
  <c r="H232" i="6"/>
  <c r="I232" i="6"/>
  <c r="J232" i="6"/>
  <c r="K232" i="6"/>
  <c r="L232" i="6"/>
  <c r="M232" i="6"/>
  <c r="B233" i="6"/>
  <c r="C233" i="6"/>
  <c r="D233" i="6"/>
  <c r="E233" i="6"/>
  <c r="F233" i="6"/>
  <c r="G233" i="6"/>
  <c r="H233" i="6"/>
  <c r="I233" i="6"/>
  <c r="J233" i="6"/>
  <c r="K233" i="6"/>
  <c r="L233" i="6"/>
  <c r="M233" i="6"/>
  <c r="B234" i="6"/>
  <c r="C234" i="6"/>
  <c r="D234" i="6"/>
  <c r="E234" i="6"/>
  <c r="F234" i="6"/>
  <c r="G234" i="6"/>
  <c r="H234" i="6"/>
  <c r="I234" i="6"/>
  <c r="J234" i="6"/>
  <c r="K234" i="6"/>
  <c r="L234" i="6"/>
  <c r="M234" i="6"/>
  <c r="B235" i="6"/>
  <c r="C235" i="6"/>
  <c r="D235" i="6"/>
  <c r="E235" i="6"/>
  <c r="F235" i="6"/>
  <c r="G235" i="6"/>
  <c r="H235" i="6"/>
  <c r="I235" i="6"/>
  <c r="J235" i="6"/>
  <c r="K235" i="6"/>
  <c r="L235" i="6"/>
  <c r="M235" i="6"/>
  <c r="B236" i="6"/>
  <c r="C236" i="6"/>
  <c r="D236" i="6"/>
  <c r="E236" i="6"/>
  <c r="F236" i="6"/>
  <c r="G236" i="6"/>
  <c r="H236" i="6"/>
  <c r="I236" i="6"/>
  <c r="J236" i="6"/>
  <c r="K236" i="6"/>
  <c r="L236" i="6"/>
  <c r="M236" i="6"/>
  <c r="B237" i="6"/>
  <c r="C237" i="6"/>
  <c r="D237" i="6"/>
  <c r="E237" i="6"/>
  <c r="F237" i="6"/>
  <c r="G237" i="6"/>
  <c r="H237" i="6"/>
  <c r="I237" i="6"/>
  <c r="J237" i="6"/>
  <c r="K237" i="6"/>
  <c r="L237" i="6"/>
  <c r="M237" i="6"/>
  <c r="B238" i="6"/>
  <c r="C238" i="6"/>
  <c r="D238" i="6"/>
  <c r="E238" i="6"/>
  <c r="F238" i="6"/>
  <c r="G238" i="6"/>
  <c r="H238" i="6"/>
  <c r="I238" i="6"/>
  <c r="J238" i="6"/>
  <c r="K238" i="6"/>
  <c r="L238" i="6"/>
  <c r="M238" i="6"/>
  <c r="B239" i="6"/>
  <c r="C239" i="6"/>
  <c r="D239" i="6"/>
  <c r="E239" i="6"/>
  <c r="F239" i="6"/>
  <c r="G239" i="6"/>
  <c r="H239" i="6"/>
  <c r="I239" i="6"/>
  <c r="J239" i="6"/>
  <c r="K239" i="6"/>
  <c r="L239" i="6"/>
  <c r="M239" i="6"/>
  <c r="B240" i="6"/>
  <c r="C240" i="6"/>
  <c r="D240" i="6"/>
  <c r="E240" i="6"/>
  <c r="F240" i="6"/>
  <c r="G240" i="6"/>
  <c r="H240" i="6"/>
  <c r="I240" i="6"/>
  <c r="J240" i="6"/>
  <c r="K240" i="6"/>
  <c r="L240" i="6"/>
  <c r="M240" i="6"/>
  <c r="B241" i="6"/>
  <c r="C241" i="6"/>
  <c r="D241" i="6"/>
  <c r="E241" i="6"/>
  <c r="F241" i="6"/>
  <c r="G241" i="6"/>
  <c r="H241" i="6"/>
  <c r="I241" i="6"/>
  <c r="J241" i="6"/>
  <c r="K241" i="6"/>
  <c r="L241" i="6"/>
  <c r="M241" i="6"/>
  <c r="B242" i="6"/>
  <c r="C242" i="6"/>
  <c r="D242" i="6"/>
  <c r="E242" i="6"/>
  <c r="F242" i="6"/>
  <c r="G242" i="6"/>
  <c r="H242" i="6"/>
  <c r="I242" i="6"/>
  <c r="J242" i="6"/>
  <c r="K242" i="6"/>
  <c r="L242" i="6"/>
  <c r="M242" i="6"/>
  <c r="B243" i="6"/>
  <c r="C243" i="6"/>
  <c r="D243" i="6"/>
  <c r="E243" i="6"/>
  <c r="F243" i="6"/>
  <c r="G243" i="6"/>
  <c r="H243" i="6"/>
  <c r="I243" i="6"/>
  <c r="J243" i="6"/>
  <c r="K243" i="6"/>
  <c r="L243" i="6"/>
  <c r="M243" i="6"/>
  <c r="B244" i="6"/>
  <c r="C244" i="6"/>
  <c r="D244" i="6"/>
  <c r="E244" i="6"/>
  <c r="F244" i="6"/>
  <c r="G244" i="6"/>
  <c r="H244" i="6"/>
  <c r="I244" i="6"/>
  <c r="J244" i="6"/>
  <c r="K244" i="6"/>
  <c r="L244" i="6"/>
  <c r="M244" i="6"/>
  <c r="B245" i="6"/>
  <c r="C245" i="6"/>
  <c r="D245" i="6"/>
  <c r="E245" i="6"/>
  <c r="F245" i="6"/>
  <c r="G245" i="6"/>
  <c r="H245" i="6"/>
  <c r="I245" i="6"/>
  <c r="J245" i="6"/>
  <c r="K245" i="6"/>
  <c r="L245" i="6"/>
  <c r="M245" i="6"/>
  <c r="B246" i="6"/>
  <c r="C246" i="6"/>
  <c r="D246" i="6"/>
  <c r="E246" i="6"/>
  <c r="F246" i="6"/>
  <c r="G246" i="6"/>
  <c r="H246" i="6"/>
  <c r="I246" i="6"/>
  <c r="J246" i="6"/>
  <c r="K246" i="6"/>
  <c r="L246" i="6"/>
  <c r="M246" i="6"/>
  <c r="B247" i="6"/>
  <c r="C247" i="6"/>
  <c r="D247" i="6"/>
  <c r="E247" i="6"/>
  <c r="F247" i="6"/>
  <c r="G247" i="6"/>
  <c r="H247" i="6"/>
  <c r="I247" i="6"/>
  <c r="J247" i="6"/>
  <c r="K247" i="6"/>
  <c r="L247" i="6"/>
  <c r="M247" i="6"/>
  <c r="B248" i="6"/>
  <c r="C248" i="6"/>
  <c r="D248" i="6"/>
  <c r="E248" i="6"/>
  <c r="F248" i="6"/>
  <c r="G248" i="6"/>
  <c r="H248" i="6"/>
  <c r="I248" i="6"/>
  <c r="J248" i="6"/>
  <c r="K248" i="6"/>
  <c r="L248" i="6"/>
  <c r="M248" i="6"/>
  <c r="B249" i="6"/>
  <c r="C249" i="6"/>
  <c r="D249" i="6"/>
  <c r="E249" i="6"/>
  <c r="F249" i="6"/>
  <c r="G249" i="6"/>
  <c r="H249" i="6"/>
  <c r="I249" i="6"/>
  <c r="J249" i="6"/>
  <c r="K249" i="6"/>
  <c r="L249" i="6"/>
  <c r="M249" i="6"/>
  <c r="B250" i="6"/>
  <c r="C250" i="6"/>
  <c r="D250" i="6"/>
  <c r="E250" i="6"/>
  <c r="F250" i="6"/>
  <c r="G250" i="6"/>
  <c r="H250" i="6"/>
  <c r="I250" i="6"/>
  <c r="J250" i="6"/>
  <c r="K250" i="6"/>
  <c r="L250" i="6"/>
  <c r="M250" i="6"/>
  <c r="B251" i="6"/>
  <c r="C251" i="6"/>
  <c r="D251" i="6"/>
  <c r="E251" i="6"/>
  <c r="F251" i="6"/>
  <c r="G251" i="6"/>
  <c r="H251" i="6"/>
  <c r="I251" i="6"/>
  <c r="J251" i="6"/>
  <c r="K251" i="6"/>
  <c r="L251" i="6"/>
  <c r="M251" i="6"/>
  <c r="B252" i="6"/>
  <c r="C252" i="6"/>
  <c r="D252" i="6"/>
  <c r="E252" i="6"/>
  <c r="F252" i="6"/>
  <c r="G252" i="6"/>
  <c r="H252" i="6"/>
  <c r="I252" i="6"/>
  <c r="J252" i="6"/>
  <c r="K252" i="6"/>
  <c r="L252" i="6"/>
  <c r="M252" i="6"/>
  <c r="B253" i="6"/>
  <c r="C253" i="6"/>
  <c r="D253" i="6"/>
  <c r="E253" i="6"/>
  <c r="F253" i="6"/>
  <c r="G253" i="6"/>
  <c r="H253" i="6"/>
  <c r="I253" i="6"/>
  <c r="J253" i="6"/>
  <c r="K253" i="6"/>
  <c r="L253" i="6"/>
  <c r="M253" i="6"/>
  <c r="B254" i="6"/>
  <c r="C254" i="6"/>
  <c r="D254" i="6"/>
  <c r="E254" i="6"/>
  <c r="F254" i="6"/>
  <c r="G254" i="6"/>
  <c r="H254" i="6"/>
  <c r="I254" i="6"/>
  <c r="J254" i="6"/>
  <c r="K254" i="6"/>
  <c r="L254" i="6"/>
  <c r="M254" i="6"/>
  <c r="B255" i="6"/>
  <c r="C255" i="6"/>
  <c r="D255" i="6"/>
  <c r="E255" i="6"/>
  <c r="F255" i="6"/>
  <c r="G255" i="6"/>
  <c r="H255" i="6"/>
  <c r="I255" i="6"/>
  <c r="J255" i="6"/>
  <c r="K255" i="6"/>
  <c r="L255" i="6"/>
  <c r="M255" i="6"/>
  <c r="B256" i="6"/>
  <c r="C256" i="6"/>
  <c r="D256" i="6"/>
  <c r="E256" i="6"/>
  <c r="F256" i="6"/>
  <c r="G256" i="6"/>
  <c r="H256" i="6"/>
  <c r="I256" i="6"/>
  <c r="J256" i="6"/>
  <c r="K256" i="6"/>
  <c r="L256" i="6"/>
  <c r="M256" i="6"/>
  <c r="B257" i="6"/>
  <c r="C257" i="6"/>
  <c r="D257" i="6"/>
  <c r="E257" i="6"/>
  <c r="F257" i="6"/>
  <c r="G257" i="6"/>
  <c r="H257" i="6"/>
  <c r="I257" i="6"/>
  <c r="J257" i="6"/>
  <c r="K257" i="6"/>
  <c r="L257" i="6"/>
  <c r="M257" i="6"/>
  <c r="B258" i="6"/>
  <c r="C258" i="6"/>
  <c r="D258" i="6"/>
  <c r="E258" i="6"/>
  <c r="F258" i="6"/>
  <c r="G258" i="6"/>
  <c r="H258" i="6"/>
  <c r="I258" i="6"/>
  <c r="J258" i="6"/>
  <c r="K258" i="6"/>
  <c r="L258" i="6"/>
  <c r="M258" i="6"/>
  <c r="B259" i="6"/>
  <c r="C259" i="6"/>
  <c r="D259" i="6"/>
  <c r="E259" i="6"/>
  <c r="F259" i="6"/>
  <c r="G259" i="6"/>
  <c r="H259" i="6"/>
  <c r="I259" i="6"/>
  <c r="J259" i="6"/>
  <c r="K259" i="6"/>
  <c r="L259" i="6"/>
  <c r="M259" i="6"/>
  <c r="B260" i="6"/>
  <c r="C260" i="6"/>
  <c r="D260" i="6"/>
  <c r="E260" i="6"/>
  <c r="F260" i="6"/>
  <c r="G260" i="6"/>
  <c r="H260" i="6"/>
  <c r="I260" i="6"/>
  <c r="J260" i="6"/>
  <c r="K260" i="6"/>
  <c r="L260" i="6"/>
  <c r="M260" i="6"/>
  <c r="B261" i="6"/>
  <c r="C261" i="6"/>
  <c r="D261" i="6"/>
  <c r="E261" i="6"/>
  <c r="F261" i="6"/>
  <c r="G261" i="6"/>
  <c r="H261" i="6"/>
  <c r="I261" i="6"/>
  <c r="J261" i="6"/>
  <c r="K261" i="6"/>
  <c r="L261" i="6"/>
  <c r="M261" i="6"/>
  <c r="B262" i="6"/>
  <c r="C262" i="6"/>
  <c r="D262" i="6"/>
  <c r="E262" i="6"/>
  <c r="F262" i="6"/>
  <c r="G262" i="6"/>
  <c r="H262" i="6"/>
  <c r="I262" i="6"/>
  <c r="J262" i="6"/>
  <c r="K262" i="6"/>
  <c r="L262" i="6"/>
  <c r="M262" i="6"/>
  <c r="B263" i="6"/>
  <c r="C263" i="6"/>
  <c r="D263" i="6"/>
  <c r="E263" i="6"/>
  <c r="F263" i="6"/>
  <c r="G263" i="6"/>
  <c r="H263" i="6"/>
  <c r="I263" i="6"/>
  <c r="J263" i="6"/>
  <c r="K263" i="6"/>
  <c r="L263" i="6"/>
  <c r="M263" i="6"/>
  <c r="B264" i="6"/>
  <c r="C264" i="6"/>
  <c r="D264" i="6"/>
  <c r="E264" i="6"/>
  <c r="F264" i="6"/>
  <c r="G264" i="6"/>
  <c r="H264" i="6"/>
  <c r="I264" i="6"/>
  <c r="J264" i="6"/>
  <c r="K264" i="6"/>
  <c r="L264" i="6"/>
  <c r="M264" i="6"/>
  <c r="B265" i="6"/>
  <c r="C265" i="6"/>
  <c r="D265" i="6"/>
  <c r="E265" i="6"/>
  <c r="F265" i="6"/>
  <c r="G265" i="6"/>
  <c r="H265" i="6"/>
  <c r="I265" i="6"/>
  <c r="J265" i="6"/>
  <c r="K265" i="6"/>
  <c r="L265" i="6"/>
  <c r="M265" i="6"/>
  <c r="B266" i="6"/>
  <c r="C266" i="6"/>
  <c r="D266" i="6"/>
  <c r="E266" i="6"/>
  <c r="F266" i="6"/>
  <c r="G266" i="6"/>
  <c r="H266" i="6"/>
  <c r="I266" i="6"/>
  <c r="J266" i="6"/>
  <c r="K266" i="6"/>
  <c r="L266" i="6"/>
  <c r="M266" i="6"/>
  <c r="B267" i="6"/>
  <c r="C267" i="6"/>
  <c r="D267" i="6"/>
  <c r="E267" i="6"/>
  <c r="F267" i="6"/>
  <c r="G267" i="6"/>
  <c r="H267" i="6"/>
  <c r="I267" i="6"/>
  <c r="J267" i="6"/>
  <c r="K267" i="6"/>
  <c r="L267" i="6"/>
  <c r="M267" i="6"/>
  <c r="B268" i="6"/>
  <c r="C268" i="6"/>
  <c r="D268" i="6"/>
  <c r="E268" i="6"/>
  <c r="F268" i="6"/>
  <c r="G268" i="6"/>
  <c r="H268" i="6"/>
  <c r="I268" i="6"/>
  <c r="J268" i="6"/>
  <c r="K268" i="6"/>
  <c r="L268" i="6"/>
  <c r="M268" i="6"/>
  <c r="B269" i="6"/>
  <c r="C269" i="6"/>
  <c r="D269" i="6"/>
  <c r="E269" i="6"/>
  <c r="F269" i="6"/>
  <c r="G269" i="6"/>
  <c r="H269" i="6"/>
  <c r="I269" i="6"/>
  <c r="J269" i="6"/>
  <c r="K269" i="6"/>
  <c r="L269" i="6"/>
  <c r="M269" i="6"/>
  <c r="B270" i="6"/>
  <c r="C270" i="6"/>
  <c r="D270" i="6"/>
  <c r="E270" i="6"/>
  <c r="F270" i="6"/>
  <c r="G270" i="6"/>
  <c r="H270" i="6"/>
  <c r="I270" i="6"/>
  <c r="J270" i="6"/>
  <c r="K270" i="6"/>
  <c r="L270" i="6"/>
  <c r="M270" i="6"/>
  <c r="B271" i="6"/>
  <c r="C271" i="6"/>
  <c r="D271" i="6"/>
  <c r="E271" i="6"/>
  <c r="F271" i="6"/>
  <c r="G271" i="6"/>
  <c r="H271" i="6"/>
  <c r="I271" i="6"/>
  <c r="J271" i="6"/>
  <c r="K271" i="6"/>
  <c r="L271" i="6"/>
  <c r="M271" i="6"/>
  <c r="B272" i="6"/>
  <c r="C272" i="6"/>
  <c r="D272" i="6"/>
  <c r="E272" i="6"/>
  <c r="F272" i="6"/>
  <c r="G272" i="6"/>
  <c r="H272" i="6"/>
  <c r="I272" i="6"/>
  <c r="J272" i="6"/>
  <c r="K272" i="6"/>
  <c r="L272" i="6"/>
  <c r="M272" i="6"/>
  <c r="B273" i="6"/>
  <c r="C273" i="6"/>
  <c r="D273" i="6"/>
  <c r="E273" i="6"/>
  <c r="F273" i="6"/>
  <c r="G273" i="6"/>
  <c r="H273" i="6"/>
  <c r="I273" i="6"/>
  <c r="J273" i="6"/>
  <c r="K273" i="6"/>
  <c r="L273" i="6"/>
  <c r="M273" i="6"/>
  <c r="B274" i="6"/>
  <c r="C274" i="6"/>
  <c r="D274" i="6"/>
  <c r="E274" i="6"/>
  <c r="F274" i="6"/>
  <c r="G274" i="6"/>
  <c r="H274" i="6"/>
  <c r="I274" i="6"/>
  <c r="J274" i="6"/>
  <c r="K274" i="6"/>
  <c r="L274" i="6"/>
  <c r="M274" i="6"/>
  <c r="B275" i="6"/>
  <c r="C275" i="6"/>
  <c r="D275" i="6"/>
  <c r="E275" i="6"/>
  <c r="F275" i="6"/>
  <c r="G275" i="6"/>
  <c r="H275" i="6"/>
  <c r="I275" i="6"/>
  <c r="J275" i="6"/>
  <c r="K275" i="6"/>
  <c r="L275" i="6"/>
  <c r="M275" i="6"/>
  <c r="B276" i="6"/>
  <c r="C276" i="6"/>
  <c r="D276" i="6"/>
  <c r="E276" i="6"/>
  <c r="F276" i="6"/>
  <c r="G276" i="6"/>
  <c r="H276" i="6"/>
  <c r="I276" i="6"/>
  <c r="J276" i="6"/>
  <c r="K276" i="6"/>
  <c r="L276" i="6"/>
  <c r="M276" i="6"/>
  <c r="B277" i="6"/>
  <c r="C277" i="6"/>
  <c r="D277" i="6"/>
  <c r="E277" i="6"/>
  <c r="F277" i="6"/>
  <c r="G277" i="6"/>
  <c r="H277" i="6"/>
  <c r="I277" i="6"/>
  <c r="J277" i="6"/>
  <c r="K277" i="6"/>
  <c r="L277" i="6"/>
  <c r="M277" i="6"/>
  <c r="B278" i="6"/>
  <c r="C278" i="6"/>
  <c r="D278" i="6"/>
  <c r="E278" i="6"/>
  <c r="F278" i="6"/>
  <c r="G278" i="6"/>
  <c r="H278" i="6"/>
  <c r="I278" i="6"/>
  <c r="J278" i="6"/>
  <c r="K278" i="6"/>
  <c r="L278" i="6"/>
  <c r="M278" i="6"/>
  <c r="B279" i="6"/>
  <c r="C279" i="6"/>
  <c r="D279" i="6"/>
  <c r="E279" i="6"/>
  <c r="F279" i="6"/>
  <c r="G279" i="6"/>
  <c r="H279" i="6"/>
  <c r="I279" i="6"/>
  <c r="J279" i="6"/>
  <c r="K279" i="6"/>
  <c r="L279" i="6"/>
  <c r="M279" i="6"/>
  <c r="B280" i="6"/>
  <c r="C280" i="6"/>
  <c r="D280" i="6"/>
  <c r="E280" i="6"/>
  <c r="F280" i="6"/>
  <c r="G280" i="6"/>
  <c r="H280" i="6"/>
  <c r="I280" i="6"/>
  <c r="J280" i="6"/>
  <c r="K280" i="6"/>
  <c r="L280" i="6"/>
  <c r="M280" i="6"/>
  <c r="B281" i="6"/>
  <c r="C281" i="6"/>
  <c r="D281" i="6"/>
  <c r="E281" i="6"/>
  <c r="F281" i="6"/>
  <c r="G281" i="6"/>
  <c r="H281" i="6"/>
  <c r="I281" i="6"/>
  <c r="J281" i="6"/>
  <c r="K281" i="6"/>
  <c r="L281" i="6"/>
  <c r="M281" i="6"/>
  <c r="B282" i="6"/>
  <c r="C282" i="6"/>
  <c r="D282" i="6"/>
  <c r="E282" i="6"/>
  <c r="F282" i="6"/>
  <c r="G282" i="6"/>
  <c r="H282" i="6"/>
  <c r="I282" i="6"/>
  <c r="J282" i="6"/>
  <c r="K282" i="6"/>
  <c r="L282" i="6"/>
  <c r="M282" i="6"/>
  <c r="B283" i="6"/>
  <c r="C283" i="6"/>
  <c r="D283" i="6"/>
  <c r="E283" i="6"/>
  <c r="F283" i="6"/>
  <c r="G283" i="6"/>
  <c r="H283" i="6"/>
  <c r="I283" i="6"/>
  <c r="J283" i="6"/>
  <c r="K283" i="6"/>
  <c r="L283" i="6"/>
  <c r="M283" i="6"/>
  <c r="B284" i="6"/>
  <c r="C284" i="6"/>
  <c r="D284" i="6"/>
  <c r="E284" i="6"/>
  <c r="F284" i="6"/>
  <c r="G284" i="6"/>
  <c r="H284" i="6"/>
  <c r="I284" i="6"/>
  <c r="J284" i="6"/>
  <c r="K284" i="6"/>
  <c r="L284" i="6"/>
  <c r="M284" i="6"/>
  <c r="B285" i="6"/>
  <c r="C285" i="6"/>
  <c r="D285" i="6"/>
  <c r="E285" i="6"/>
  <c r="F285" i="6"/>
  <c r="G285" i="6"/>
  <c r="H285" i="6"/>
  <c r="I285" i="6"/>
  <c r="J285" i="6"/>
  <c r="K285" i="6"/>
  <c r="L285" i="6"/>
  <c r="M285" i="6"/>
  <c r="B286" i="6"/>
  <c r="C286" i="6"/>
  <c r="D286" i="6"/>
  <c r="E286" i="6"/>
  <c r="F286" i="6"/>
  <c r="G286" i="6"/>
  <c r="H286" i="6"/>
  <c r="I286" i="6"/>
  <c r="J286" i="6"/>
  <c r="K286" i="6"/>
  <c r="L286" i="6"/>
  <c r="M286" i="6"/>
  <c r="B287" i="6"/>
  <c r="C287" i="6"/>
  <c r="D287" i="6"/>
  <c r="E287" i="6"/>
  <c r="F287" i="6"/>
  <c r="G287" i="6"/>
  <c r="H287" i="6"/>
  <c r="I287" i="6"/>
  <c r="J287" i="6"/>
  <c r="K287" i="6"/>
  <c r="L287" i="6"/>
  <c r="M287" i="6"/>
  <c r="B288" i="6"/>
  <c r="C288" i="6"/>
  <c r="D288" i="6"/>
  <c r="E288" i="6"/>
  <c r="F288" i="6"/>
  <c r="G288" i="6"/>
  <c r="H288" i="6"/>
  <c r="I288" i="6"/>
  <c r="J288" i="6"/>
  <c r="K288" i="6"/>
  <c r="L288" i="6"/>
  <c r="M288" i="6"/>
  <c r="B289" i="6"/>
  <c r="C289" i="6"/>
  <c r="D289" i="6"/>
  <c r="E289" i="6"/>
  <c r="F289" i="6"/>
  <c r="G289" i="6"/>
  <c r="H289" i="6"/>
  <c r="I289" i="6"/>
  <c r="J289" i="6"/>
  <c r="K289" i="6"/>
  <c r="L289" i="6"/>
  <c r="M289" i="6"/>
  <c r="B290" i="6"/>
  <c r="C290" i="6"/>
  <c r="D290" i="6"/>
  <c r="E290" i="6"/>
  <c r="F290" i="6"/>
  <c r="G290" i="6"/>
  <c r="H290" i="6"/>
  <c r="I290" i="6"/>
  <c r="J290" i="6"/>
  <c r="K290" i="6"/>
  <c r="L290" i="6"/>
  <c r="M290" i="6"/>
  <c r="B291" i="6"/>
  <c r="C291" i="6"/>
  <c r="D291" i="6"/>
  <c r="E291" i="6"/>
  <c r="F291" i="6"/>
  <c r="G291" i="6"/>
  <c r="H291" i="6"/>
  <c r="I291" i="6"/>
  <c r="J291" i="6"/>
  <c r="K291" i="6"/>
  <c r="L291" i="6"/>
  <c r="M291" i="6"/>
  <c r="B292" i="6"/>
  <c r="C292" i="6"/>
  <c r="D292" i="6"/>
  <c r="E292" i="6"/>
  <c r="F292" i="6"/>
  <c r="G292" i="6"/>
  <c r="H292" i="6"/>
  <c r="I292" i="6"/>
  <c r="J292" i="6"/>
  <c r="K292" i="6"/>
  <c r="L292" i="6"/>
  <c r="M292" i="6"/>
  <c r="B293" i="6"/>
  <c r="C293" i="6"/>
  <c r="D293" i="6"/>
  <c r="E293" i="6"/>
  <c r="F293" i="6"/>
  <c r="G293" i="6"/>
  <c r="H293" i="6"/>
  <c r="I293" i="6"/>
  <c r="J293" i="6"/>
  <c r="K293" i="6"/>
  <c r="L293" i="6"/>
  <c r="M293" i="6"/>
  <c r="B294" i="6"/>
  <c r="C294" i="6"/>
  <c r="D294" i="6"/>
  <c r="E294" i="6"/>
  <c r="F294" i="6"/>
  <c r="G294" i="6"/>
  <c r="H294" i="6"/>
  <c r="I294" i="6"/>
  <c r="J294" i="6"/>
  <c r="K294" i="6"/>
  <c r="L294" i="6"/>
  <c r="M294" i="6"/>
  <c r="B295" i="6"/>
  <c r="C295" i="6"/>
  <c r="D295" i="6"/>
  <c r="E295" i="6"/>
  <c r="F295" i="6"/>
  <c r="G295" i="6"/>
  <c r="H295" i="6"/>
  <c r="I295" i="6"/>
  <c r="J295" i="6"/>
  <c r="K295" i="6"/>
  <c r="L295" i="6"/>
  <c r="M295" i="6"/>
  <c r="B296" i="6"/>
  <c r="C296" i="6"/>
  <c r="D296" i="6"/>
  <c r="E296" i="6"/>
  <c r="F296" i="6"/>
  <c r="G296" i="6"/>
  <c r="H296" i="6"/>
  <c r="I296" i="6"/>
  <c r="J296" i="6"/>
  <c r="K296" i="6"/>
  <c r="L296" i="6"/>
  <c r="M296" i="6"/>
  <c r="B297" i="6"/>
  <c r="C297" i="6"/>
  <c r="D297" i="6"/>
  <c r="E297" i="6"/>
  <c r="F297" i="6"/>
  <c r="G297" i="6"/>
  <c r="H297" i="6"/>
  <c r="I297" i="6"/>
  <c r="J297" i="6"/>
  <c r="K297" i="6"/>
  <c r="L297" i="6"/>
  <c r="M297" i="6"/>
  <c r="B298" i="6"/>
  <c r="C298" i="6"/>
  <c r="D298" i="6"/>
  <c r="E298" i="6"/>
  <c r="F298" i="6"/>
  <c r="G298" i="6"/>
  <c r="H298" i="6"/>
  <c r="I298" i="6"/>
  <c r="J298" i="6"/>
  <c r="K298" i="6"/>
  <c r="L298" i="6"/>
  <c r="M298" i="6"/>
  <c r="B299" i="6"/>
  <c r="C299" i="6"/>
  <c r="D299" i="6"/>
  <c r="E299" i="6"/>
  <c r="F299" i="6"/>
  <c r="G299" i="6"/>
  <c r="H299" i="6"/>
  <c r="I299" i="6"/>
  <c r="J299" i="6"/>
  <c r="K299" i="6"/>
  <c r="L299" i="6"/>
  <c r="M299" i="6"/>
  <c r="B300" i="6"/>
  <c r="C300" i="6"/>
  <c r="D300" i="6"/>
  <c r="E300" i="6"/>
  <c r="F300" i="6"/>
  <c r="G300" i="6"/>
  <c r="H300" i="6"/>
  <c r="I300" i="6"/>
  <c r="J300" i="6"/>
  <c r="K300" i="6"/>
  <c r="L300" i="6"/>
  <c r="M300" i="6"/>
  <c r="B301" i="6"/>
  <c r="C301" i="6"/>
  <c r="D301" i="6"/>
  <c r="E301" i="6"/>
  <c r="F301" i="6"/>
  <c r="G301" i="6"/>
  <c r="H301" i="6"/>
  <c r="I301" i="6"/>
  <c r="J301" i="6"/>
  <c r="K301" i="6"/>
  <c r="L301" i="6"/>
  <c r="M301" i="6"/>
  <c r="B302" i="6"/>
  <c r="C302" i="6"/>
  <c r="D302" i="6"/>
  <c r="E302" i="6"/>
  <c r="F302" i="6"/>
  <c r="G302" i="6"/>
  <c r="H302" i="6"/>
  <c r="I302" i="6"/>
  <c r="J302" i="6"/>
  <c r="K302" i="6"/>
  <c r="L302" i="6"/>
  <c r="M302" i="6"/>
  <c r="B303" i="6"/>
  <c r="C303" i="6"/>
  <c r="D303" i="6"/>
  <c r="E303" i="6"/>
  <c r="F303" i="6"/>
  <c r="G303" i="6"/>
  <c r="H303" i="6"/>
  <c r="I303" i="6"/>
  <c r="J303" i="6"/>
  <c r="K303" i="6"/>
  <c r="L303" i="6"/>
  <c r="M303" i="6"/>
  <c r="B304" i="6"/>
  <c r="C304" i="6"/>
  <c r="D304" i="6"/>
  <c r="E304" i="6"/>
  <c r="F304" i="6"/>
  <c r="G304" i="6"/>
  <c r="H304" i="6"/>
  <c r="I304" i="6"/>
  <c r="J304" i="6"/>
  <c r="K304" i="6"/>
  <c r="L304" i="6"/>
  <c r="M304" i="6"/>
  <c r="B305" i="6"/>
  <c r="C305" i="6"/>
  <c r="D305" i="6"/>
  <c r="E305" i="6"/>
  <c r="F305" i="6"/>
  <c r="G305" i="6"/>
  <c r="H305" i="6"/>
  <c r="I305" i="6"/>
  <c r="J305" i="6"/>
  <c r="K305" i="6"/>
  <c r="L305" i="6"/>
  <c r="M305" i="6"/>
  <c r="B306" i="6"/>
  <c r="C306" i="6"/>
  <c r="D306" i="6"/>
  <c r="E306" i="6"/>
  <c r="F306" i="6"/>
  <c r="G306" i="6"/>
  <c r="H306" i="6"/>
  <c r="I306" i="6"/>
  <c r="J306" i="6"/>
  <c r="K306" i="6"/>
  <c r="L306" i="6"/>
  <c r="M306" i="6"/>
  <c r="B307" i="6"/>
  <c r="C307" i="6"/>
  <c r="D307" i="6"/>
  <c r="E307" i="6"/>
  <c r="F307" i="6"/>
  <c r="G307" i="6"/>
  <c r="H307" i="6"/>
  <c r="I307" i="6"/>
  <c r="J307" i="6"/>
  <c r="K307" i="6"/>
  <c r="L307" i="6"/>
  <c r="M307" i="6"/>
  <c r="B308" i="6"/>
  <c r="C308" i="6"/>
  <c r="D308" i="6"/>
  <c r="E308" i="6"/>
  <c r="F308" i="6"/>
  <c r="G308" i="6"/>
  <c r="H308" i="6"/>
  <c r="I308" i="6"/>
  <c r="J308" i="6"/>
  <c r="K308" i="6"/>
  <c r="L308" i="6"/>
  <c r="M308" i="6"/>
  <c r="B309" i="6"/>
  <c r="C309" i="6"/>
  <c r="D309" i="6"/>
  <c r="E309" i="6"/>
  <c r="F309" i="6"/>
  <c r="G309" i="6"/>
  <c r="H309" i="6"/>
  <c r="I309" i="6"/>
  <c r="J309" i="6"/>
  <c r="K309" i="6"/>
  <c r="L309" i="6"/>
  <c r="M309" i="6"/>
  <c r="B310" i="6"/>
  <c r="C310" i="6"/>
  <c r="D310" i="6"/>
  <c r="E310" i="6"/>
  <c r="F310" i="6"/>
  <c r="G310" i="6"/>
  <c r="H310" i="6"/>
  <c r="I310" i="6"/>
  <c r="J310" i="6"/>
  <c r="K310" i="6"/>
  <c r="L310" i="6"/>
  <c r="M310" i="6"/>
  <c r="B311" i="6"/>
  <c r="C311" i="6"/>
  <c r="D311" i="6"/>
  <c r="E311" i="6"/>
  <c r="F311" i="6"/>
  <c r="G311" i="6"/>
  <c r="H311" i="6"/>
  <c r="I311" i="6"/>
  <c r="J311" i="6"/>
  <c r="K311" i="6"/>
  <c r="L311" i="6"/>
  <c r="M311" i="6"/>
  <c r="B312" i="6"/>
  <c r="C312" i="6"/>
  <c r="D312" i="6"/>
  <c r="E312" i="6"/>
  <c r="F312" i="6"/>
  <c r="G312" i="6"/>
  <c r="H312" i="6"/>
  <c r="I312" i="6"/>
  <c r="J312" i="6"/>
  <c r="K312" i="6"/>
  <c r="L312" i="6"/>
  <c r="M312" i="6"/>
  <c r="B313" i="6"/>
  <c r="C313" i="6"/>
  <c r="D313" i="6"/>
  <c r="E313" i="6"/>
  <c r="F313" i="6"/>
  <c r="G313" i="6"/>
  <c r="H313" i="6"/>
  <c r="I313" i="6"/>
  <c r="J313" i="6"/>
  <c r="K313" i="6"/>
  <c r="L313" i="6"/>
  <c r="M313" i="6"/>
  <c r="B314" i="6"/>
  <c r="C314" i="6"/>
  <c r="D314" i="6"/>
  <c r="E314" i="6"/>
  <c r="F314" i="6"/>
  <c r="G314" i="6"/>
  <c r="H314" i="6"/>
  <c r="I314" i="6"/>
  <c r="J314" i="6"/>
  <c r="K314" i="6"/>
  <c r="L314" i="6"/>
  <c r="M314" i="6"/>
  <c r="B315" i="6"/>
  <c r="C315" i="6"/>
  <c r="D315" i="6"/>
  <c r="E315" i="6"/>
  <c r="F315" i="6"/>
  <c r="G315" i="6"/>
  <c r="H315" i="6"/>
  <c r="I315" i="6"/>
  <c r="J315" i="6"/>
  <c r="K315" i="6"/>
  <c r="L315" i="6"/>
  <c r="M315" i="6"/>
  <c r="B316" i="6"/>
  <c r="C316" i="6"/>
  <c r="D316" i="6"/>
  <c r="E316" i="6"/>
  <c r="F316" i="6"/>
  <c r="G316" i="6"/>
  <c r="H316" i="6"/>
  <c r="I316" i="6"/>
  <c r="J316" i="6"/>
  <c r="K316" i="6"/>
  <c r="L316" i="6"/>
  <c r="M316" i="6"/>
  <c r="B317" i="6"/>
  <c r="C317" i="6"/>
  <c r="D317" i="6"/>
  <c r="E317" i="6"/>
  <c r="F317" i="6"/>
  <c r="G317" i="6"/>
  <c r="H317" i="6"/>
  <c r="I317" i="6"/>
  <c r="J317" i="6"/>
  <c r="K317" i="6"/>
  <c r="L317" i="6"/>
  <c r="M317" i="6"/>
  <c r="B318" i="6"/>
  <c r="C318" i="6"/>
  <c r="D318" i="6"/>
  <c r="E318" i="6"/>
  <c r="F318" i="6"/>
  <c r="G318" i="6"/>
  <c r="H318" i="6"/>
  <c r="I318" i="6"/>
  <c r="J318" i="6"/>
  <c r="K318" i="6"/>
  <c r="L318" i="6"/>
  <c r="M318" i="6"/>
  <c r="B319" i="6"/>
  <c r="C319" i="6"/>
  <c r="D319" i="6"/>
  <c r="E319" i="6"/>
  <c r="F319" i="6"/>
  <c r="G319" i="6"/>
  <c r="H319" i="6"/>
  <c r="I319" i="6"/>
  <c r="J319" i="6"/>
  <c r="K319" i="6"/>
  <c r="L319" i="6"/>
  <c r="M319" i="6"/>
  <c r="B320" i="6"/>
  <c r="C320" i="6"/>
  <c r="D320" i="6"/>
  <c r="E320" i="6"/>
  <c r="F320" i="6"/>
  <c r="G320" i="6"/>
  <c r="H320" i="6"/>
  <c r="I320" i="6"/>
  <c r="J320" i="6"/>
  <c r="K320" i="6"/>
  <c r="L320" i="6"/>
  <c r="M320" i="6"/>
  <c r="B321" i="6"/>
  <c r="C321" i="6"/>
  <c r="D321" i="6"/>
  <c r="E321" i="6"/>
  <c r="F321" i="6"/>
  <c r="G321" i="6"/>
  <c r="H321" i="6"/>
  <c r="I321" i="6"/>
  <c r="J321" i="6"/>
  <c r="K321" i="6"/>
  <c r="L321" i="6"/>
  <c r="M321" i="6"/>
  <c r="B322" i="6"/>
  <c r="C322" i="6"/>
  <c r="D322" i="6"/>
  <c r="E322" i="6"/>
  <c r="F322" i="6"/>
  <c r="G322" i="6"/>
  <c r="H322" i="6"/>
  <c r="I322" i="6"/>
  <c r="J322" i="6"/>
  <c r="K322" i="6"/>
  <c r="L322" i="6"/>
  <c r="M322" i="6"/>
  <c r="B323" i="6"/>
  <c r="C323" i="6"/>
  <c r="D323" i="6"/>
  <c r="E323" i="6"/>
  <c r="F323" i="6"/>
  <c r="G323" i="6"/>
  <c r="H323" i="6"/>
  <c r="I323" i="6"/>
  <c r="J323" i="6"/>
  <c r="K323" i="6"/>
  <c r="L323" i="6"/>
  <c r="M323" i="6"/>
  <c r="B324" i="6"/>
  <c r="C324" i="6"/>
  <c r="D324" i="6"/>
  <c r="E324" i="6"/>
  <c r="F324" i="6"/>
  <c r="G324" i="6"/>
  <c r="H324" i="6"/>
  <c r="I324" i="6"/>
  <c r="J324" i="6"/>
  <c r="K324" i="6"/>
  <c r="L324" i="6"/>
  <c r="M324" i="6"/>
  <c r="B325" i="6"/>
  <c r="C325" i="6"/>
  <c r="D325" i="6"/>
  <c r="E325" i="6"/>
  <c r="F325" i="6"/>
  <c r="G325" i="6"/>
  <c r="H325" i="6"/>
  <c r="I325" i="6"/>
  <c r="J325" i="6"/>
  <c r="K325" i="6"/>
  <c r="L325" i="6"/>
  <c r="M325" i="6"/>
  <c r="B326" i="6"/>
  <c r="C326" i="6"/>
  <c r="D326" i="6"/>
  <c r="E326" i="6"/>
  <c r="F326" i="6"/>
  <c r="G326" i="6"/>
  <c r="H326" i="6"/>
  <c r="I326" i="6"/>
  <c r="J326" i="6"/>
  <c r="K326" i="6"/>
  <c r="L326" i="6"/>
  <c r="M326" i="6"/>
  <c r="B327" i="6"/>
  <c r="C327" i="6"/>
  <c r="D327" i="6"/>
  <c r="E327" i="6"/>
  <c r="F327" i="6"/>
  <c r="G327" i="6"/>
  <c r="H327" i="6"/>
  <c r="I327" i="6"/>
  <c r="J327" i="6"/>
  <c r="K327" i="6"/>
  <c r="L327" i="6"/>
  <c r="M327" i="6"/>
  <c r="B328" i="6"/>
  <c r="C328" i="6"/>
  <c r="D328" i="6"/>
  <c r="E328" i="6"/>
  <c r="F328" i="6"/>
  <c r="G328" i="6"/>
  <c r="H328" i="6"/>
  <c r="I328" i="6"/>
  <c r="J328" i="6"/>
  <c r="K328" i="6"/>
  <c r="L328" i="6"/>
  <c r="M328" i="6"/>
  <c r="B329" i="6"/>
  <c r="C329" i="6"/>
  <c r="D329" i="6"/>
  <c r="E329" i="6"/>
  <c r="F329" i="6"/>
  <c r="G329" i="6"/>
  <c r="H329" i="6"/>
  <c r="I329" i="6"/>
  <c r="J329" i="6"/>
  <c r="K329" i="6"/>
  <c r="L329" i="6"/>
  <c r="M329" i="6"/>
  <c r="B330" i="6"/>
  <c r="C330" i="6"/>
  <c r="D330" i="6"/>
  <c r="E330" i="6"/>
  <c r="F330" i="6"/>
  <c r="G330" i="6"/>
  <c r="H330" i="6"/>
  <c r="I330" i="6"/>
  <c r="J330" i="6"/>
  <c r="K330" i="6"/>
  <c r="L330" i="6"/>
  <c r="M330" i="6"/>
  <c r="B331" i="6"/>
  <c r="C331" i="6"/>
  <c r="D331" i="6"/>
  <c r="E331" i="6"/>
  <c r="F331" i="6"/>
  <c r="G331" i="6"/>
  <c r="H331" i="6"/>
  <c r="I331" i="6"/>
  <c r="J331" i="6"/>
  <c r="K331" i="6"/>
  <c r="L331" i="6"/>
  <c r="M331" i="6"/>
  <c r="B332" i="6"/>
  <c r="C332" i="6"/>
  <c r="D332" i="6"/>
  <c r="E332" i="6"/>
  <c r="F332" i="6"/>
  <c r="G332" i="6"/>
  <c r="H332" i="6"/>
  <c r="I332" i="6"/>
  <c r="J332" i="6"/>
  <c r="K332" i="6"/>
  <c r="L332" i="6"/>
  <c r="M332" i="6"/>
  <c r="B333" i="6"/>
  <c r="C333" i="6"/>
  <c r="D333" i="6"/>
  <c r="E333" i="6"/>
  <c r="F333" i="6"/>
  <c r="G333" i="6"/>
  <c r="H333" i="6"/>
  <c r="I333" i="6"/>
  <c r="J333" i="6"/>
  <c r="K333" i="6"/>
  <c r="L333" i="6"/>
  <c r="M333" i="6"/>
  <c r="B334" i="6"/>
  <c r="C334" i="6"/>
  <c r="D334" i="6"/>
  <c r="E334" i="6"/>
  <c r="F334" i="6"/>
  <c r="G334" i="6"/>
  <c r="H334" i="6"/>
  <c r="I334" i="6"/>
  <c r="J334" i="6"/>
  <c r="K334" i="6"/>
  <c r="L334" i="6"/>
  <c r="M334" i="6"/>
  <c r="B335" i="6"/>
  <c r="C335" i="6"/>
  <c r="D335" i="6"/>
  <c r="E335" i="6"/>
  <c r="F335" i="6"/>
  <c r="G335" i="6"/>
  <c r="H335" i="6"/>
  <c r="I335" i="6"/>
  <c r="J335" i="6"/>
  <c r="K335" i="6"/>
  <c r="L335" i="6"/>
  <c r="M335" i="6"/>
  <c r="B336" i="6"/>
  <c r="C336" i="6"/>
  <c r="D336" i="6"/>
  <c r="E336" i="6"/>
  <c r="F336" i="6"/>
  <c r="G336" i="6"/>
  <c r="H336" i="6"/>
  <c r="I336" i="6"/>
  <c r="J336" i="6"/>
  <c r="K336" i="6"/>
  <c r="L336" i="6"/>
  <c r="M336" i="6"/>
  <c r="B337" i="6"/>
  <c r="C337" i="6"/>
  <c r="D337" i="6"/>
  <c r="E337" i="6"/>
  <c r="F337" i="6"/>
  <c r="G337" i="6"/>
  <c r="H337" i="6"/>
  <c r="I337" i="6"/>
  <c r="J337" i="6"/>
  <c r="K337" i="6"/>
  <c r="L337" i="6"/>
  <c r="M337" i="6"/>
  <c r="B338" i="6"/>
  <c r="C338" i="6"/>
  <c r="D338" i="6"/>
  <c r="E338" i="6"/>
  <c r="F338" i="6"/>
  <c r="G338" i="6"/>
  <c r="H338" i="6"/>
  <c r="I338" i="6"/>
  <c r="J338" i="6"/>
  <c r="K338" i="6"/>
  <c r="L338" i="6"/>
  <c r="M338" i="6"/>
  <c r="B339" i="6"/>
  <c r="C339" i="6"/>
  <c r="D339" i="6"/>
  <c r="E339" i="6"/>
  <c r="F339" i="6"/>
  <c r="G339" i="6"/>
  <c r="H339" i="6"/>
  <c r="I339" i="6"/>
  <c r="J339" i="6"/>
  <c r="K339" i="6"/>
  <c r="L339" i="6"/>
  <c r="M339" i="6"/>
  <c r="B340" i="6"/>
  <c r="C340" i="6"/>
  <c r="D340" i="6"/>
  <c r="E340" i="6"/>
  <c r="F340" i="6"/>
  <c r="G340" i="6"/>
  <c r="H340" i="6"/>
  <c r="I340" i="6"/>
  <c r="J340" i="6"/>
  <c r="K340" i="6"/>
  <c r="L340" i="6"/>
  <c r="M340" i="6"/>
  <c r="B341" i="6"/>
  <c r="C341" i="6"/>
  <c r="D341" i="6"/>
  <c r="E341" i="6"/>
  <c r="F341" i="6"/>
  <c r="G341" i="6"/>
  <c r="H341" i="6"/>
  <c r="I341" i="6"/>
  <c r="J341" i="6"/>
  <c r="K341" i="6"/>
  <c r="L341" i="6"/>
  <c r="M341" i="6"/>
  <c r="B342" i="6"/>
  <c r="C342" i="6"/>
  <c r="D342" i="6"/>
  <c r="E342" i="6"/>
  <c r="F342" i="6"/>
  <c r="G342" i="6"/>
  <c r="H342" i="6"/>
  <c r="I342" i="6"/>
  <c r="J342" i="6"/>
  <c r="K342" i="6"/>
  <c r="L342" i="6"/>
  <c r="M342" i="6"/>
  <c r="B343" i="6"/>
  <c r="C343" i="6"/>
  <c r="D343" i="6"/>
  <c r="E343" i="6"/>
  <c r="F343" i="6"/>
  <c r="G343" i="6"/>
  <c r="H343" i="6"/>
  <c r="I343" i="6"/>
  <c r="J343" i="6"/>
  <c r="K343" i="6"/>
  <c r="L343" i="6"/>
  <c r="M343" i="6"/>
  <c r="B344" i="6"/>
  <c r="C344" i="6"/>
  <c r="D344" i="6"/>
  <c r="E344" i="6"/>
  <c r="F344" i="6"/>
  <c r="G344" i="6"/>
  <c r="H344" i="6"/>
  <c r="I344" i="6"/>
  <c r="J344" i="6"/>
  <c r="K344" i="6"/>
  <c r="L344" i="6"/>
  <c r="M344" i="6"/>
  <c r="B345" i="6"/>
  <c r="C345" i="6"/>
  <c r="D345" i="6"/>
  <c r="E345" i="6"/>
  <c r="F345" i="6"/>
  <c r="G345" i="6"/>
  <c r="H345" i="6"/>
  <c r="I345" i="6"/>
  <c r="J345" i="6"/>
  <c r="K345" i="6"/>
  <c r="L345" i="6"/>
  <c r="M345" i="6"/>
  <c r="B346" i="6"/>
  <c r="C346" i="6"/>
  <c r="D346" i="6"/>
  <c r="E346" i="6"/>
  <c r="F346" i="6"/>
  <c r="G346" i="6"/>
  <c r="H346" i="6"/>
  <c r="I346" i="6"/>
  <c r="J346" i="6"/>
  <c r="K346" i="6"/>
  <c r="L346" i="6"/>
  <c r="M346" i="6"/>
  <c r="B347" i="6"/>
  <c r="C347" i="6"/>
  <c r="D347" i="6"/>
  <c r="E347" i="6"/>
  <c r="F347" i="6"/>
  <c r="G347" i="6"/>
  <c r="H347" i="6"/>
  <c r="I347" i="6"/>
  <c r="J347" i="6"/>
  <c r="K347" i="6"/>
  <c r="L347" i="6"/>
  <c r="M347" i="6"/>
  <c r="B348" i="6"/>
  <c r="C348" i="6"/>
  <c r="D348" i="6"/>
  <c r="E348" i="6"/>
  <c r="F348" i="6"/>
  <c r="G348" i="6"/>
  <c r="H348" i="6"/>
  <c r="I348" i="6"/>
  <c r="J348" i="6"/>
  <c r="K348" i="6"/>
  <c r="L348" i="6"/>
  <c r="M348" i="6"/>
  <c r="B349" i="6"/>
  <c r="C349" i="6"/>
  <c r="D349" i="6"/>
  <c r="E349" i="6"/>
  <c r="F349" i="6"/>
  <c r="G349" i="6"/>
  <c r="H349" i="6"/>
  <c r="I349" i="6"/>
  <c r="J349" i="6"/>
  <c r="K349" i="6"/>
  <c r="L349" i="6"/>
  <c r="M349" i="6"/>
  <c r="B350" i="6"/>
  <c r="C350" i="6"/>
  <c r="D350" i="6"/>
  <c r="E350" i="6"/>
  <c r="F350" i="6"/>
  <c r="G350" i="6"/>
  <c r="H350" i="6"/>
  <c r="I350" i="6"/>
  <c r="J350" i="6"/>
  <c r="K350" i="6"/>
  <c r="L350" i="6"/>
  <c r="M350" i="6"/>
  <c r="B351" i="6"/>
  <c r="C351" i="6"/>
  <c r="D351" i="6"/>
  <c r="E351" i="6"/>
  <c r="F351" i="6"/>
  <c r="G351" i="6"/>
  <c r="H351" i="6"/>
  <c r="I351" i="6"/>
  <c r="J351" i="6"/>
  <c r="K351" i="6"/>
  <c r="L351" i="6"/>
  <c r="M351" i="6"/>
  <c r="B352" i="6"/>
  <c r="C352" i="6"/>
  <c r="D352" i="6"/>
  <c r="E352" i="6"/>
  <c r="F352" i="6"/>
  <c r="G352" i="6"/>
  <c r="H352" i="6"/>
  <c r="I352" i="6"/>
  <c r="J352" i="6"/>
  <c r="K352" i="6"/>
  <c r="L352" i="6"/>
  <c r="M352" i="6"/>
  <c r="B353" i="6"/>
  <c r="C353" i="6"/>
  <c r="D353" i="6"/>
  <c r="E353" i="6"/>
  <c r="F353" i="6"/>
  <c r="G353" i="6"/>
  <c r="H353" i="6"/>
  <c r="I353" i="6"/>
  <c r="J353" i="6"/>
  <c r="K353" i="6"/>
  <c r="L353" i="6"/>
  <c r="M353" i="6"/>
  <c r="B354" i="6"/>
  <c r="C354" i="6"/>
  <c r="D354" i="6"/>
  <c r="E354" i="6"/>
  <c r="F354" i="6"/>
  <c r="G354" i="6"/>
  <c r="H354" i="6"/>
  <c r="I354" i="6"/>
  <c r="J354" i="6"/>
  <c r="K354" i="6"/>
  <c r="L354" i="6"/>
  <c r="M354" i="6"/>
  <c r="B355" i="6"/>
  <c r="C355" i="6"/>
  <c r="D355" i="6"/>
  <c r="E355" i="6"/>
  <c r="F355" i="6"/>
  <c r="G355" i="6"/>
  <c r="H355" i="6"/>
  <c r="I355" i="6"/>
  <c r="J355" i="6"/>
  <c r="K355" i="6"/>
  <c r="L355" i="6"/>
  <c r="M355" i="6"/>
  <c r="B356" i="6"/>
  <c r="C356" i="6"/>
  <c r="D356" i="6"/>
  <c r="E356" i="6"/>
  <c r="F356" i="6"/>
  <c r="G356" i="6"/>
  <c r="H356" i="6"/>
  <c r="I356" i="6"/>
  <c r="J356" i="6"/>
  <c r="K356" i="6"/>
  <c r="L356" i="6"/>
  <c r="M356" i="6"/>
  <c r="B357" i="6"/>
  <c r="C357" i="6"/>
  <c r="D357" i="6"/>
  <c r="E357" i="6"/>
  <c r="F357" i="6"/>
  <c r="G357" i="6"/>
  <c r="H357" i="6"/>
  <c r="I357" i="6"/>
  <c r="J357" i="6"/>
  <c r="K357" i="6"/>
  <c r="L357" i="6"/>
  <c r="M357" i="6"/>
  <c r="B358" i="6"/>
  <c r="C358" i="6"/>
  <c r="D358" i="6"/>
  <c r="E358" i="6"/>
  <c r="F358" i="6"/>
  <c r="G358" i="6"/>
  <c r="H358" i="6"/>
  <c r="I358" i="6"/>
  <c r="J358" i="6"/>
  <c r="K358" i="6"/>
  <c r="L358" i="6"/>
  <c r="M358" i="6"/>
  <c r="B359" i="6"/>
  <c r="C359" i="6"/>
  <c r="D359" i="6"/>
  <c r="E359" i="6"/>
  <c r="F359" i="6"/>
  <c r="G359" i="6"/>
  <c r="H359" i="6"/>
  <c r="I359" i="6"/>
  <c r="J359" i="6"/>
  <c r="K359" i="6"/>
  <c r="L359" i="6"/>
  <c r="M359" i="6"/>
  <c r="B360" i="6"/>
  <c r="C360" i="6"/>
  <c r="D360" i="6"/>
  <c r="E360" i="6"/>
  <c r="F360" i="6"/>
  <c r="G360" i="6"/>
  <c r="H360" i="6"/>
  <c r="I360" i="6"/>
  <c r="J360" i="6"/>
  <c r="K360" i="6"/>
  <c r="L360" i="6"/>
  <c r="M360" i="6"/>
  <c r="B361" i="6"/>
  <c r="C361" i="6"/>
  <c r="D361" i="6"/>
  <c r="E361" i="6"/>
  <c r="F361" i="6"/>
  <c r="G361" i="6"/>
  <c r="H361" i="6"/>
  <c r="I361" i="6"/>
  <c r="J361" i="6"/>
  <c r="K361" i="6"/>
  <c r="L361" i="6"/>
  <c r="M361" i="6"/>
  <c r="B362" i="6"/>
  <c r="C362" i="6"/>
  <c r="D362" i="6"/>
  <c r="E362" i="6"/>
  <c r="F362" i="6"/>
  <c r="G362" i="6"/>
  <c r="H362" i="6"/>
  <c r="I362" i="6"/>
  <c r="J362" i="6"/>
  <c r="K362" i="6"/>
  <c r="L362" i="6"/>
  <c r="M362" i="6"/>
  <c r="B363" i="6"/>
  <c r="C363" i="6"/>
  <c r="D363" i="6"/>
  <c r="E363" i="6"/>
  <c r="F363" i="6"/>
  <c r="G363" i="6"/>
  <c r="H363" i="6"/>
  <c r="I363" i="6"/>
  <c r="J363" i="6"/>
  <c r="K363" i="6"/>
  <c r="L363" i="6"/>
  <c r="M363" i="6"/>
  <c r="B364" i="6"/>
  <c r="C364" i="6"/>
  <c r="D364" i="6"/>
  <c r="E364" i="6"/>
  <c r="F364" i="6"/>
  <c r="G364" i="6"/>
  <c r="H364" i="6"/>
  <c r="I364" i="6"/>
  <c r="J364" i="6"/>
  <c r="K364" i="6"/>
  <c r="L364" i="6"/>
  <c r="M364" i="6"/>
  <c r="B365" i="6"/>
  <c r="C365" i="6"/>
  <c r="D365" i="6"/>
  <c r="E365" i="6"/>
  <c r="F365" i="6"/>
  <c r="G365" i="6"/>
  <c r="H365" i="6"/>
  <c r="I365" i="6"/>
  <c r="J365" i="6"/>
  <c r="K365" i="6"/>
  <c r="L365" i="6"/>
  <c r="M365" i="6"/>
  <c r="B366" i="6"/>
  <c r="C366" i="6"/>
  <c r="D366" i="6"/>
  <c r="E366" i="6"/>
  <c r="F366" i="6"/>
  <c r="G366" i="6"/>
  <c r="H366" i="6"/>
  <c r="I366" i="6"/>
  <c r="J366" i="6"/>
  <c r="K366" i="6"/>
  <c r="L366" i="6"/>
  <c r="M366" i="6"/>
  <c r="B367" i="6"/>
  <c r="C367" i="6"/>
  <c r="D367" i="6"/>
  <c r="E367" i="6"/>
  <c r="F367" i="6"/>
  <c r="G367" i="6"/>
  <c r="H367" i="6"/>
  <c r="I367" i="6"/>
  <c r="J367" i="6"/>
  <c r="K367" i="6"/>
  <c r="L367" i="6"/>
  <c r="M367" i="6"/>
  <c r="B368" i="6"/>
  <c r="C368" i="6"/>
  <c r="D368" i="6"/>
  <c r="E368" i="6"/>
  <c r="F368" i="6"/>
  <c r="G368" i="6"/>
  <c r="H368" i="6"/>
  <c r="I368" i="6"/>
  <c r="J368" i="6"/>
  <c r="K368" i="6"/>
  <c r="L368" i="6"/>
  <c r="M368" i="6"/>
  <c r="B369" i="6"/>
  <c r="C369" i="6"/>
  <c r="D369" i="6"/>
  <c r="E369" i="6"/>
  <c r="F369" i="6"/>
  <c r="G369" i="6"/>
  <c r="H369" i="6"/>
  <c r="I369" i="6"/>
  <c r="J369" i="6"/>
  <c r="K369" i="6"/>
  <c r="L369" i="6"/>
  <c r="M369" i="6"/>
  <c r="B370" i="6"/>
  <c r="C370" i="6"/>
  <c r="D370" i="6"/>
  <c r="E370" i="6"/>
  <c r="F370" i="6"/>
  <c r="G370" i="6"/>
  <c r="H370" i="6"/>
  <c r="I370" i="6"/>
  <c r="J370" i="6"/>
  <c r="K370" i="6"/>
  <c r="L370" i="6"/>
  <c r="M370" i="6"/>
  <c r="B371" i="6"/>
  <c r="C371" i="6"/>
  <c r="D371" i="6"/>
  <c r="E371" i="6"/>
  <c r="F371" i="6"/>
  <c r="G371" i="6"/>
  <c r="H371" i="6"/>
  <c r="I371" i="6"/>
  <c r="J371" i="6"/>
  <c r="K371" i="6"/>
  <c r="L371" i="6"/>
  <c r="M371" i="6"/>
  <c r="B372" i="6"/>
  <c r="C372" i="6"/>
  <c r="D372" i="6"/>
  <c r="E372" i="6"/>
  <c r="F372" i="6"/>
  <c r="G372" i="6"/>
  <c r="H372" i="6"/>
  <c r="I372" i="6"/>
  <c r="J372" i="6"/>
  <c r="K372" i="6"/>
  <c r="L372" i="6"/>
  <c r="M372" i="6"/>
  <c r="B373" i="6"/>
  <c r="C373" i="6"/>
  <c r="D373" i="6"/>
  <c r="E373" i="6"/>
  <c r="F373" i="6"/>
  <c r="G373" i="6"/>
  <c r="H373" i="6"/>
  <c r="I373" i="6"/>
  <c r="J373" i="6"/>
  <c r="K373" i="6"/>
  <c r="L373" i="6"/>
  <c r="M373" i="6"/>
  <c r="B374" i="6"/>
  <c r="C374" i="6"/>
  <c r="D374" i="6"/>
  <c r="E374" i="6"/>
  <c r="F374" i="6"/>
  <c r="G374" i="6"/>
  <c r="H374" i="6"/>
  <c r="I374" i="6"/>
  <c r="J374" i="6"/>
  <c r="K374" i="6"/>
  <c r="L374" i="6"/>
  <c r="M374" i="6"/>
  <c r="B375" i="6"/>
  <c r="C375" i="6"/>
  <c r="D375" i="6"/>
  <c r="E375" i="6"/>
  <c r="F375" i="6"/>
  <c r="G375" i="6"/>
  <c r="H375" i="6"/>
  <c r="I375" i="6"/>
  <c r="J375" i="6"/>
  <c r="K375" i="6"/>
  <c r="L375" i="6"/>
  <c r="M375" i="6"/>
  <c r="B376" i="6"/>
  <c r="C376" i="6"/>
  <c r="D376" i="6"/>
  <c r="E376" i="6"/>
  <c r="F376" i="6"/>
  <c r="G376" i="6"/>
  <c r="H376" i="6"/>
  <c r="I376" i="6"/>
  <c r="J376" i="6"/>
  <c r="K376" i="6"/>
  <c r="L376" i="6"/>
  <c r="M376" i="6"/>
  <c r="B377" i="6"/>
  <c r="C377" i="6"/>
  <c r="D377" i="6"/>
  <c r="E377" i="6"/>
  <c r="F377" i="6"/>
  <c r="G377" i="6"/>
  <c r="H377" i="6"/>
  <c r="I377" i="6"/>
  <c r="J377" i="6"/>
  <c r="K377" i="6"/>
  <c r="L377" i="6"/>
  <c r="M377" i="6"/>
  <c r="B378" i="6"/>
  <c r="C378" i="6"/>
  <c r="D378" i="6"/>
  <c r="E378" i="6"/>
  <c r="F378" i="6"/>
  <c r="G378" i="6"/>
  <c r="H378" i="6"/>
  <c r="I378" i="6"/>
  <c r="J378" i="6"/>
  <c r="K378" i="6"/>
  <c r="L378" i="6"/>
  <c r="M378" i="6"/>
  <c r="B379" i="6"/>
  <c r="C379" i="6"/>
  <c r="D379" i="6"/>
  <c r="E379" i="6"/>
  <c r="F379" i="6"/>
  <c r="G379" i="6"/>
  <c r="H379" i="6"/>
  <c r="I379" i="6"/>
  <c r="J379" i="6"/>
  <c r="K379" i="6"/>
  <c r="L379" i="6"/>
  <c r="M379" i="6"/>
  <c r="B380" i="6"/>
  <c r="C380" i="6"/>
  <c r="D380" i="6"/>
  <c r="E380" i="6"/>
  <c r="F380" i="6"/>
  <c r="G380" i="6"/>
  <c r="H380" i="6"/>
  <c r="I380" i="6"/>
  <c r="J380" i="6"/>
  <c r="K380" i="6"/>
  <c r="L380" i="6"/>
  <c r="M380" i="6"/>
  <c r="B381" i="6"/>
  <c r="C381" i="6"/>
  <c r="D381" i="6"/>
  <c r="E381" i="6"/>
  <c r="F381" i="6"/>
  <c r="G381" i="6"/>
  <c r="H381" i="6"/>
  <c r="I381" i="6"/>
  <c r="J381" i="6"/>
  <c r="K381" i="6"/>
  <c r="L381" i="6"/>
  <c r="M381" i="6"/>
  <c r="B382" i="6"/>
  <c r="C382" i="6"/>
  <c r="D382" i="6"/>
  <c r="E382" i="6"/>
  <c r="F382" i="6"/>
  <c r="G382" i="6"/>
  <c r="H382" i="6"/>
  <c r="I382" i="6"/>
  <c r="J382" i="6"/>
  <c r="K382" i="6"/>
  <c r="L382" i="6"/>
  <c r="M382" i="6"/>
  <c r="B383" i="6"/>
  <c r="C383" i="6"/>
  <c r="D383" i="6"/>
  <c r="E383" i="6"/>
  <c r="F383" i="6"/>
  <c r="G383" i="6"/>
  <c r="H383" i="6"/>
  <c r="I383" i="6"/>
  <c r="J383" i="6"/>
  <c r="K383" i="6"/>
  <c r="L383" i="6"/>
  <c r="M383" i="6"/>
  <c r="B384" i="6"/>
  <c r="C384" i="6"/>
  <c r="D384" i="6"/>
  <c r="E384" i="6"/>
  <c r="F384" i="6"/>
  <c r="G384" i="6"/>
  <c r="H384" i="6"/>
  <c r="I384" i="6"/>
  <c r="J384" i="6"/>
  <c r="K384" i="6"/>
  <c r="L384" i="6"/>
  <c r="M384" i="6"/>
  <c r="B385" i="6"/>
  <c r="C385" i="6"/>
  <c r="D385" i="6"/>
  <c r="E385" i="6"/>
  <c r="F385" i="6"/>
  <c r="G385" i="6"/>
  <c r="H385" i="6"/>
  <c r="I385" i="6"/>
  <c r="J385" i="6"/>
  <c r="K385" i="6"/>
  <c r="L385" i="6"/>
  <c r="M385" i="6"/>
  <c r="B386" i="6"/>
  <c r="C386" i="6"/>
  <c r="D386" i="6"/>
  <c r="E386" i="6"/>
  <c r="F386" i="6"/>
  <c r="G386" i="6"/>
  <c r="H386" i="6"/>
  <c r="I386" i="6"/>
  <c r="J386" i="6"/>
  <c r="K386" i="6"/>
  <c r="L386" i="6"/>
  <c r="M386" i="6"/>
  <c r="B387" i="6"/>
  <c r="C387" i="6"/>
  <c r="D387" i="6"/>
  <c r="E387" i="6"/>
  <c r="F387" i="6"/>
  <c r="G387" i="6"/>
  <c r="H387" i="6"/>
  <c r="I387" i="6"/>
  <c r="J387" i="6"/>
  <c r="K387" i="6"/>
  <c r="L387" i="6"/>
  <c r="M387" i="6"/>
  <c r="B388" i="6"/>
  <c r="C388" i="6"/>
  <c r="D388" i="6"/>
  <c r="E388" i="6"/>
  <c r="F388" i="6"/>
  <c r="G388" i="6"/>
  <c r="H388" i="6"/>
  <c r="I388" i="6"/>
  <c r="J388" i="6"/>
  <c r="K388" i="6"/>
  <c r="L388" i="6"/>
  <c r="M388" i="6"/>
  <c r="B389" i="6"/>
  <c r="C389" i="6"/>
  <c r="D389" i="6"/>
  <c r="E389" i="6"/>
  <c r="F389" i="6"/>
  <c r="G389" i="6"/>
  <c r="H389" i="6"/>
  <c r="I389" i="6"/>
  <c r="J389" i="6"/>
  <c r="K389" i="6"/>
  <c r="L389" i="6"/>
  <c r="M389" i="6"/>
  <c r="B390" i="6"/>
  <c r="C390" i="6"/>
  <c r="D390" i="6"/>
  <c r="E390" i="6"/>
  <c r="F390" i="6"/>
  <c r="G390" i="6"/>
  <c r="H390" i="6"/>
  <c r="I390" i="6"/>
  <c r="J390" i="6"/>
  <c r="K390" i="6"/>
  <c r="L390" i="6"/>
  <c r="M390" i="6"/>
  <c r="B391" i="6"/>
  <c r="C391" i="6"/>
  <c r="D391" i="6"/>
  <c r="E391" i="6"/>
  <c r="F391" i="6"/>
  <c r="G391" i="6"/>
  <c r="H391" i="6"/>
  <c r="I391" i="6"/>
  <c r="J391" i="6"/>
  <c r="K391" i="6"/>
  <c r="L391" i="6"/>
  <c r="M391" i="6"/>
  <c r="B392" i="6"/>
  <c r="C392" i="6"/>
  <c r="D392" i="6"/>
  <c r="E392" i="6"/>
  <c r="F392" i="6"/>
  <c r="G392" i="6"/>
  <c r="H392" i="6"/>
  <c r="I392" i="6"/>
  <c r="J392" i="6"/>
  <c r="K392" i="6"/>
  <c r="L392" i="6"/>
  <c r="M392" i="6"/>
  <c r="B393" i="6"/>
  <c r="C393" i="6"/>
  <c r="D393" i="6"/>
  <c r="E393" i="6"/>
  <c r="F393" i="6"/>
  <c r="G393" i="6"/>
  <c r="H393" i="6"/>
  <c r="I393" i="6"/>
  <c r="J393" i="6"/>
  <c r="K393" i="6"/>
  <c r="L393" i="6"/>
  <c r="M393" i="6"/>
  <c r="B394" i="6"/>
  <c r="C394" i="6"/>
  <c r="D394" i="6"/>
  <c r="E394" i="6"/>
  <c r="F394" i="6"/>
  <c r="G394" i="6"/>
  <c r="H394" i="6"/>
  <c r="I394" i="6"/>
  <c r="J394" i="6"/>
  <c r="K394" i="6"/>
  <c r="L394" i="6"/>
  <c r="M394" i="6"/>
  <c r="B395" i="6"/>
  <c r="C395" i="6"/>
  <c r="D395" i="6"/>
  <c r="E395" i="6"/>
  <c r="F395" i="6"/>
  <c r="G395" i="6"/>
  <c r="H395" i="6"/>
  <c r="I395" i="6"/>
  <c r="J395" i="6"/>
  <c r="K395" i="6"/>
  <c r="L395" i="6"/>
  <c r="M395" i="6"/>
  <c r="B396" i="6"/>
  <c r="C396" i="6"/>
  <c r="D396" i="6"/>
  <c r="E396" i="6"/>
  <c r="F396" i="6"/>
  <c r="G396" i="6"/>
  <c r="H396" i="6"/>
  <c r="I396" i="6"/>
  <c r="J396" i="6"/>
  <c r="K396" i="6"/>
  <c r="L396" i="6"/>
  <c r="M396" i="6"/>
  <c r="B397" i="6"/>
  <c r="C397" i="6"/>
  <c r="D397" i="6"/>
  <c r="E397" i="6"/>
  <c r="F397" i="6"/>
  <c r="G397" i="6"/>
  <c r="H397" i="6"/>
  <c r="I397" i="6"/>
  <c r="J397" i="6"/>
  <c r="K397" i="6"/>
  <c r="L397" i="6"/>
  <c r="M397" i="6"/>
  <c r="B398" i="6"/>
  <c r="C398" i="6"/>
  <c r="D398" i="6"/>
  <c r="E398" i="6"/>
  <c r="F398" i="6"/>
  <c r="G398" i="6"/>
  <c r="H398" i="6"/>
  <c r="I398" i="6"/>
  <c r="J398" i="6"/>
  <c r="K398" i="6"/>
  <c r="L398" i="6"/>
  <c r="M398" i="6"/>
  <c r="B399" i="6"/>
  <c r="C399" i="6"/>
  <c r="D399" i="6"/>
  <c r="E399" i="6"/>
  <c r="F399" i="6"/>
  <c r="G399" i="6"/>
  <c r="H399" i="6"/>
  <c r="I399" i="6"/>
  <c r="J399" i="6"/>
  <c r="K399" i="6"/>
  <c r="L399" i="6"/>
  <c r="M399" i="6"/>
  <c r="B400" i="6"/>
  <c r="C400" i="6"/>
  <c r="D400" i="6"/>
  <c r="E400" i="6"/>
  <c r="F400" i="6"/>
  <c r="G400" i="6"/>
  <c r="H400" i="6"/>
  <c r="I400" i="6"/>
  <c r="J400" i="6"/>
  <c r="K400" i="6"/>
  <c r="L400" i="6"/>
  <c r="M400" i="6"/>
  <c r="B401" i="6"/>
  <c r="C401" i="6"/>
  <c r="D401" i="6"/>
  <c r="E401" i="6"/>
  <c r="F401" i="6"/>
  <c r="G401" i="6"/>
  <c r="H401" i="6"/>
  <c r="I401" i="6"/>
  <c r="J401" i="6"/>
  <c r="K401" i="6"/>
  <c r="L401" i="6"/>
  <c r="M401" i="6"/>
  <c r="B402" i="6"/>
  <c r="C402" i="6"/>
  <c r="D402" i="6"/>
  <c r="E402" i="6"/>
  <c r="F402" i="6"/>
  <c r="G402" i="6"/>
  <c r="H402" i="6"/>
  <c r="I402" i="6"/>
  <c r="J402" i="6"/>
  <c r="K402" i="6"/>
  <c r="L402" i="6"/>
  <c r="M402" i="6"/>
  <c r="B403" i="6"/>
  <c r="C403" i="6"/>
  <c r="D403" i="6"/>
  <c r="E403" i="6"/>
  <c r="F403" i="6"/>
  <c r="G403" i="6"/>
  <c r="H403" i="6"/>
  <c r="I403" i="6"/>
  <c r="J403" i="6"/>
  <c r="K403" i="6"/>
  <c r="L403" i="6"/>
  <c r="M403" i="6"/>
  <c r="B404" i="6"/>
  <c r="C404" i="6"/>
  <c r="D404" i="6"/>
  <c r="E404" i="6"/>
  <c r="F404" i="6"/>
  <c r="G404" i="6"/>
  <c r="H404" i="6"/>
  <c r="I404" i="6"/>
  <c r="J404" i="6"/>
  <c r="K404" i="6"/>
  <c r="L404" i="6"/>
  <c r="M404" i="6"/>
  <c r="B405" i="6"/>
  <c r="C405" i="6"/>
  <c r="D405" i="6"/>
  <c r="E405" i="6"/>
  <c r="F405" i="6"/>
  <c r="G405" i="6"/>
  <c r="H405" i="6"/>
  <c r="I405" i="6"/>
  <c r="J405" i="6"/>
  <c r="K405" i="6"/>
  <c r="L405" i="6"/>
  <c r="M405" i="6"/>
  <c r="B406" i="6"/>
  <c r="C406" i="6"/>
  <c r="D406" i="6"/>
  <c r="E406" i="6"/>
  <c r="F406" i="6"/>
  <c r="G406" i="6"/>
  <c r="H406" i="6"/>
  <c r="I406" i="6"/>
  <c r="J406" i="6"/>
  <c r="K406" i="6"/>
  <c r="L406" i="6"/>
  <c r="M406" i="6"/>
  <c r="B407" i="6"/>
  <c r="C407" i="6"/>
  <c r="D407" i="6"/>
  <c r="E407" i="6"/>
  <c r="F407" i="6"/>
  <c r="G407" i="6"/>
  <c r="H407" i="6"/>
  <c r="I407" i="6"/>
  <c r="J407" i="6"/>
  <c r="K407" i="6"/>
  <c r="L407" i="6"/>
  <c r="M407" i="6"/>
  <c r="B408" i="6"/>
  <c r="C408" i="6"/>
  <c r="D408" i="6"/>
  <c r="E408" i="6"/>
  <c r="F408" i="6"/>
  <c r="G408" i="6"/>
  <c r="H408" i="6"/>
  <c r="I408" i="6"/>
  <c r="J408" i="6"/>
  <c r="K408" i="6"/>
  <c r="L408" i="6"/>
  <c r="M408" i="6"/>
  <c r="B409" i="6"/>
  <c r="C409" i="6"/>
  <c r="D409" i="6"/>
  <c r="E409" i="6"/>
  <c r="F409" i="6"/>
  <c r="G409" i="6"/>
  <c r="H409" i="6"/>
  <c r="I409" i="6"/>
  <c r="J409" i="6"/>
  <c r="K409" i="6"/>
  <c r="L409" i="6"/>
  <c r="M409" i="6"/>
  <c r="B410" i="6"/>
  <c r="C410" i="6"/>
  <c r="D410" i="6"/>
  <c r="E410" i="6"/>
  <c r="F410" i="6"/>
  <c r="G410" i="6"/>
  <c r="H410" i="6"/>
  <c r="I410" i="6"/>
  <c r="J410" i="6"/>
  <c r="K410" i="6"/>
  <c r="L410" i="6"/>
  <c r="M410" i="6"/>
  <c r="B411" i="6"/>
  <c r="C411" i="6"/>
  <c r="D411" i="6"/>
  <c r="E411" i="6"/>
  <c r="F411" i="6"/>
  <c r="G411" i="6"/>
  <c r="H411" i="6"/>
  <c r="I411" i="6"/>
  <c r="J411" i="6"/>
  <c r="K411" i="6"/>
  <c r="L411" i="6"/>
  <c r="M411" i="6"/>
  <c r="B412" i="6"/>
  <c r="C412" i="6"/>
  <c r="D412" i="6"/>
  <c r="E412" i="6"/>
  <c r="F412" i="6"/>
  <c r="G412" i="6"/>
  <c r="H412" i="6"/>
  <c r="I412" i="6"/>
  <c r="J412" i="6"/>
  <c r="K412" i="6"/>
  <c r="L412" i="6"/>
  <c r="M412" i="6"/>
  <c r="B413" i="6"/>
  <c r="C413" i="6"/>
  <c r="D413" i="6"/>
  <c r="E413" i="6"/>
  <c r="F413" i="6"/>
  <c r="G413" i="6"/>
  <c r="H413" i="6"/>
  <c r="I413" i="6"/>
  <c r="J413" i="6"/>
  <c r="K413" i="6"/>
  <c r="L413" i="6"/>
  <c r="M413" i="6"/>
  <c r="B414" i="6"/>
  <c r="C414" i="6"/>
  <c r="D414" i="6"/>
  <c r="E414" i="6"/>
  <c r="F414" i="6"/>
  <c r="G414" i="6"/>
  <c r="H414" i="6"/>
  <c r="I414" i="6"/>
  <c r="J414" i="6"/>
  <c r="K414" i="6"/>
  <c r="L414" i="6"/>
  <c r="M414" i="6"/>
  <c r="B415" i="6"/>
  <c r="C415" i="6"/>
  <c r="D415" i="6"/>
  <c r="E415" i="6"/>
  <c r="F415" i="6"/>
  <c r="G415" i="6"/>
  <c r="H415" i="6"/>
  <c r="I415" i="6"/>
  <c r="J415" i="6"/>
  <c r="K415" i="6"/>
  <c r="L415" i="6"/>
  <c r="M415" i="6"/>
  <c r="B416" i="6"/>
  <c r="C416" i="6"/>
  <c r="D416" i="6"/>
  <c r="E416" i="6"/>
  <c r="F416" i="6"/>
  <c r="G416" i="6"/>
  <c r="H416" i="6"/>
  <c r="I416" i="6"/>
  <c r="J416" i="6"/>
  <c r="K416" i="6"/>
  <c r="L416" i="6"/>
  <c r="M416" i="6"/>
  <c r="B417" i="6"/>
  <c r="C417" i="6"/>
  <c r="D417" i="6"/>
  <c r="E417" i="6"/>
  <c r="F417" i="6"/>
  <c r="G417" i="6"/>
  <c r="H417" i="6"/>
  <c r="I417" i="6"/>
  <c r="J417" i="6"/>
  <c r="K417" i="6"/>
  <c r="L417" i="6"/>
  <c r="M417" i="6"/>
  <c r="B418" i="6"/>
  <c r="C418" i="6"/>
  <c r="D418" i="6"/>
  <c r="E418" i="6"/>
  <c r="F418" i="6"/>
  <c r="G418" i="6"/>
  <c r="H418" i="6"/>
  <c r="I418" i="6"/>
  <c r="J418" i="6"/>
  <c r="K418" i="6"/>
  <c r="L418" i="6"/>
  <c r="M418" i="6"/>
  <c r="B419" i="6"/>
  <c r="C419" i="6"/>
  <c r="D419" i="6"/>
  <c r="E419" i="6"/>
  <c r="F419" i="6"/>
  <c r="G419" i="6"/>
  <c r="H419" i="6"/>
  <c r="I419" i="6"/>
  <c r="J419" i="6"/>
  <c r="K419" i="6"/>
  <c r="L419" i="6"/>
  <c r="M419" i="6"/>
  <c r="B420" i="6"/>
  <c r="C420" i="6"/>
  <c r="D420" i="6"/>
  <c r="E420" i="6"/>
  <c r="F420" i="6"/>
  <c r="G420" i="6"/>
  <c r="H420" i="6"/>
  <c r="I420" i="6"/>
  <c r="J420" i="6"/>
  <c r="K420" i="6"/>
  <c r="L420" i="6"/>
  <c r="M420" i="6"/>
  <c r="B421" i="6"/>
  <c r="C421" i="6"/>
  <c r="D421" i="6"/>
  <c r="E421" i="6"/>
  <c r="F421" i="6"/>
  <c r="G421" i="6"/>
  <c r="H421" i="6"/>
  <c r="I421" i="6"/>
  <c r="J421" i="6"/>
  <c r="K421" i="6"/>
  <c r="L421" i="6"/>
  <c r="M421" i="6"/>
  <c r="B422" i="6"/>
  <c r="C422" i="6"/>
  <c r="D422" i="6"/>
  <c r="E422" i="6"/>
  <c r="F422" i="6"/>
  <c r="G422" i="6"/>
  <c r="H422" i="6"/>
  <c r="I422" i="6"/>
  <c r="J422" i="6"/>
  <c r="K422" i="6"/>
  <c r="L422" i="6"/>
  <c r="M422" i="6"/>
  <c r="B423" i="6"/>
  <c r="C423" i="6"/>
  <c r="D423" i="6"/>
  <c r="E423" i="6"/>
  <c r="F423" i="6"/>
  <c r="G423" i="6"/>
  <c r="H423" i="6"/>
  <c r="I423" i="6"/>
  <c r="J423" i="6"/>
  <c r="K423" i="6"/>
  <c r="L423" i="6"/>
  <c r="M423" i="6"/>
  <c r="B424" i="6"/>
  <c r="C424" i="6"/>
  <c r="D424" i="6"/>
  <c r="E424" i="6"/>
  <c r="F424" i="6"/>
  <c r="G424" i="6"/>
  <c r="H424" i="6"/>
  <c r="I424" i="6"/>
  <c r="J424" i="6"/>
  <c r="K424" i="6"/>
  <c r="L424" i="6"/>
  <c r="M424" i="6"/>
  <c r="B425" i="6"/>
  <c r="C425" i="6"/>
  <c r="D425" i="6"/>
  <c r="E425" i="6"/>
  <c r="F425" i="6"/>
  <c r="G425" i="6"/>
  <c r="H425" i="6"/>
  <c r="I425" i="6"/>
  <c r="J425" i="6"/>
  <c r="K425" i="6"/>
  <c r="L425" i="6"/>
  <c r="M425" i="6"/>
  <c r="B426" i="6"/>
  <c r="C426" i="6"/>
  <c r="D426" i="6"/>
  <c r="E426" i="6"/>
  <c r="F426" i="6"/>
  <c r="G426" i="6"/>
  <c r="H426" i="6"/>
  <c r="I426" i="6"/>
  <c r="J426" i="6"/>
  <c r="K426" i="6"/>
  <c r="L426" i="6"/>
  <c r="M426" i="6"/>
  <c r="B427" i="6"/>
  <c r="C427" i="6"/>
  <c r="D427" i="6"/>
  <c r="E427" i="6"/>
  <c r="F427" i="6"/>
  <c r="G427" i="6"/>
  <c r="H427" i="6"/>
  <c r="I427" i="6"/>
  <c r="J427" i="6"/>
  <c r="K427" i="6"/>
  <c r="L427" i="6"/>
  <c r="M427" i="6"/>
  <c r="B428" i="6"/>
  <c r="C428" i="6"/>
  <c r="D428" i="6"/>
  <c r="E428" i="6"/>
  <c r="F428" i="6"/>
  <c r="G428" i="6"/>
  <c r="H428" i="6"/>
  <c r="I428" i="6"/>
  <c r="J428" i="6"/>
  <c r="K428" i="6"/>
  <c r="L428" i="6"/>
  <c r="M428" i="6"/>
  <c r="B429" i="6"/>
  <c r="C429" i="6"/>
  <c r="D429" i="6"/>
  <c r="E429" i="6"/>
  <c r="F429" i="6"/>
  <c r="G429" i="6"/>
  <c r="H429" i="6"/>
  <c r="I429" i="6"/>
  <c r="J429" i="6"/>
  <c r="K429" i="6"/>
  <c r="L429" i="6"/>
  <c r="M429" i="6"/>
  <c r="B430" i="6"/>
  <c r="C430" i="6"/>
  <c r="D430" i="6"/>
  <c r="E430" i="6"/>
  <c r="F430" i="6"/>
  <c r="G430" i="6"/>
  <c r="H430" i="6"/>
  <c r="I430" i="6"/>
  <c r="J430" i="6"/>
  <c r="K430" i="6"/>
  <c r="L430" i="6"/>
  <c r="M430" i="6"/>
  <c r="B431" i="6"/>
  <c r="C431" i="6"/>
  <c r="D431" i="6"/>
  <c r="E431" i="6"/>
  <c r="F431" i="6"/>
  <c r="G431" i="6"/>
  <c r="H431" i="6"/>
  <c r="I431" i="6"/>
  <c r="J431" i="6"/>
  <c r="K431" i="6"/>
  <c r="L431" i="6"/>
  <c r="M431" i="6"/>
  <c r="B432" i="6"/>
  <c r="C432" i="6"/>
  <c r="D432" i="6"/>
  <c r="E432" i="6"/>
  <c r="F432" i="6"/>
  <c r="G432" i="6"/>
  <c r="H432" i="6"/>
  <c r="I432" i="6"/>
  <c r="J432" i="6"/>
  <c r="K432" i="6"/>
  <c r="L432" i="6"/>
  <c r="M432" i="6"/>
  <c r="B433" i="6"/>
  <c r="C433" i="6"/>
  <c r="D433" i="6"/>
  <c r="E433" i="6"/>
  <c r="F433" i="6"/>
  <c r="G433" i="6"/>
  <c r="H433" i="6"/>
  <c r="I433" i="6"/>
  <c r="J433" i="6"/>
  <c r="K433" i="6"/>
  <c r="L433" i="6"/>
  <c r="M433" i="6"/>
  <c r="B434" i="6"/>
  <c r="C434" i="6"/>
  <c r="D434" i="6"/>
  <c r="E434" i="6"/>
  <c r="F434" i="6"/>
  <c r="G434" i="6"/>
  <c r="H434" i="6"/>
  <c r="I434" i="6"/>
  <c r="J434" i="6"/>
  <c r="K434" i="6"/>
  <c r="L434" i="6"/>
  <c r="M434" i="6"/>
  <c r="B435" i="6"/>
  <c r="C435" i="6"/>
  <c r="D435" i="6"/>
  <c r="E435" i="6"/>
  <c r="F435" i="6"/>
  <c r="G435" i="6"/>
  <c r="H435" i="6"/>
  <c r="I435" i="6"/>
  <c r="J435" i="6"/>
  <c r="K435" i="6"/>
  <c r="L435" i="6"/>
  <c r="M435" i="6"/>
  <c r="B436" i="6"/>
  <c r="C436" i="6"/>
  <c r="D436" i="6"/>
  <c r="E436" i="6"/>
  <c r="F436" i="6"/>
  <c r="G436" i="6"/>
  <c r="H436" i="6"/>
  <c r="I436" i="6"/>
  <c r="J436" i="6"/>
  <c r="K436" i="6"/>
  <c r="L436" i="6"/>
  <c r="M436" i="6"/>
  <c r="B437" i="6"/>
  <c r="C437" i="6"/>
  <c r="D437" i="6"/>
  <c r="E437" i="6"/>
  <c r="F437" i="6"/>
  <c r="G437" i="6"/>
  <c r="H437" i="6"/>
  <c r="I437" i="6"/>
  <c r="J437" i="6"/>
  <c r="K437" i="6"/>
  <c r="L437" i="6"/>
  <c r="M437" i="6"/>
  <c r="B438" i="6"/>
  <c r="C438" i="6"/>
  <c r="D438" i="6"/>
  <c r="E438" i="6"/>
  <c r="F438" i="6"/>
  <c r="G438" i="6"/>
  <c r="H438" i="6"/>
  <c r="I438" i="6"/>
  <c r="J438" i="6"/>
  <c r="K438" i="6"/>
  <c r="L438" i="6"/>
  <c r="M438" i="6"/>
  <c r="B439" i="6"/>
  <c r="C439" i="6"/>
  <c r="D439" i="6"/>
  <c r="E439" i="6"/>
  <c r="F439" i="6"/>
  <c r="G439" i="6"/>
  <c r="H439" i="6"/>
  <c r="I439" i="6"/>
  <c r="J439" i="6"/>
  <c r="K439" i="6"/>
  <c r="L439" i="6"/>
  <c r="M439" i="6"/>
  <c r="B440" i="6"/>
  <c r="C440" i="6"/>
  <c r="D440" i="6"/>
  <c r="E440" i="6"/>
  <c r="F440" i="6"/>
  <c r="G440" i="6"/>
  <c r="H440" i="6"/>
  <c r="I440" i="6"/>
  <c r="J440" i="6"/>
  <c r="K440" i="6"/>
  <c r="L440" i="6"/>
  <c r="M440" i="6"/>
  <c r="B441" i="6"/>
  <c r="C441" i="6"/>
  <c r="D441" i="6"/>
  <c r="E441" i="6"/>
  <c r="F441" i="6"/>
  <c r="G441" i="6"/>
  <c r="H441" i="6"/>
  <c r="I441" i="6"/>
  <c r="J441" i="6"/>
  <c r="K441" i="6"/>
  <c r="L441" i="6"/>
  <c r="M441" i="6"/>
  <c r="B442" i="6"/>
  <c r="C442" i="6"/>
  <c r="D442" i="6"/>
  <c r="E442" i="6"/>
  <c r="F442" i="6"/>
  <c r="G442" i="6"/>
  <c r="H442" i="6"/>
  <c r="I442" i="6"/>
  <c r="J442" i="6"/>
  <c r="K442" i="6"/>
  <c r="L442" i="6"/>
  <c r="M442" i="6"/>
  <c r="B443" i="6"/>
  <c r="C443" i="6"/>
  <c r="D443" i="6"/>
  <c r="E443" i="6"/>
  <c r="F443" i="6"/>
  <c r="G443" i="6"/>
  <c r="H443" i="6"/>
  <c r="I443" i="6"/>
  <c r="J443" i="6"/>
  <c r="K443" i="6"/>
  <c r="L443" i="6"/>
  <c r="M443" i="6"/>
  <c r="B444" i="6"/>
  <c r="C444" i="6"/>
  <c r="D444" i="6"/>
  <c r="E444" i="6"/>
  <c r="F444" i="6"/>
  <c r="G444" i="6"/>
  <c r="H444" i="6"/>
  <c r="I444" i="6"/>
  <c r="J444" i="6"/>
  <c r="K444" i="6"/>
  <c r="L444" i="6"/>
  <c r="M444" i="6"/>
  <c r="B445" i="6"/>
  <c r="C445" i="6"/>
  <c r="D445" i="6"/>
  <c r="E445" i="6"/>
  <c r="F445" i="6"/>
  <c r="G445" i="6"/>
  <c r="H445" i="6"/>
  <c r="I445" i="6"/>
  <c r="J445" i="6"/>
  <c r="K445" i="6"/>
  <c r="L445" i="6"/>
  <c r="M445" i="6"/>
  <c r="B446" i="6"/>
  <c r="C446" i="6"/>
  <c r="D446" i="6"/>
  <c r="E446" i="6"/>
  <c r="F446" i="6"/>
  <c r="G446" i="6"/>
  <c r="H446" i="6"/>
  <c r="I446" i="6"/>
  <c r="J446" i="6"/>
  <c r="K446" i="6"/>
  <c r="L446" i="6"/>
  <c r="M446" i="6"/>
  <c r="B447" i="6"/>
  <c r="C447" i="6"/>
  <c r="D447" i="6"/>
  <c r="E447" i="6"/>
  <c r="F447" i="6"/>
  <c r="G447" i="6"/>
  <c r="H447" i="6"/>
  <c r="I447" i="6"/>
  <c r="J447" i="6"/>
  <c r="K447" i="6"/>
  <c r="L447" i="6"/>
  <c r="M447" i="6"/>
  <c r="B448" i="6"/>
  <c r="C448" i="6"/>
  <c r="D448" i="6"/>
  <c r="E448" i="6"/>
  <c r="F448" i="6"/>
  <c r="G448" i="6"/>
  <c r="H448" i="6"/>
  <c r="I448" i="6"/>
  <c r="J448" i="6"/>
  <c r="K448" i="6"/>
  <c r="L448" i="6"/>
  <c r="M448" i="6"/>
  <c r="B449" i="6"/>
  <c r="C449" i="6"/>
  <c r="D449" i="6"/>
  <c r="E449" i="6"/>
  <c r="F449" i="6"/>
  <c r="G449" i="6"/>
  <c r="H449" i="6"/>
  <c r="I449" i="6"/>
  <c r="J449" i="6"/>
  <c r="K449" i="6"/>
  <c r="L449" i="6"/>
  <c r="M449" i="6"/>
  <c r="B450" i="6"/>
  <c r="C450" i="6"/>
  <c r="D450" i="6"/>
  <c r="E450" i="6"/>
  <c r="F450" i="6"/>
  <c r="G450" i="6"/>
  <c r="H450" i="6"/>
  <c r="I450" i="6"/>
  <c r="J450" i="6"/>
  <c r="K450" i="6"/>
  <c r="L450" i="6"/>
  <c r="M450" i="6"/>
  <c r="B451" i="6"/>
  <c r="C451" i="6"/>
  <c r="D451" i="6"/>
  <c r="E451" i="6"/>
  <c r="F451" i="6"/>
  <c r="G451" i="6"/>
  <c r="H451" i="6"/>
  <c r="I451" i="6"/>
  <c r="J451" i="6"/>
  <c r="K451" i="6"/>
  <c r="L451" i="6"/>
  <c r="M451" i="6"/>
  <c r="B452" i="6"/>
  <c r="C452" i="6"/>
  <c r="D452" i="6"/>
  <c r="E452" i="6"/>
  <c r="F452" i="6"/>
  <c r="G452" i="6"/>
  <c r="H452" i="6"/>
  <c r="I452" i="6"/>
  <c r="J452" i="6"/>
  <c r="K452" i="6"/>
  <c r="L452" i="6"/>
  <c r="M452" i="6"/>
  <c r="B453" i="6"/>
  <c r="C453" i="6"/>
  <c r="D453" i="6"/>
  <c r="E453" i="6"/>
  <c r="F453" i="6"/>
  <c r="G453" i="6"/>
  <c r="H453" i="6"/>
  <c r="I453" i="6"/>
  <c r="J453" i="6"/>
  <c r="K453" i="6"/>
  <c r="L453" i="6"/>
  <c r="M453" i="6"/>
  <c r="B454" i="6"/>
  <c r="C454" i="6"/>
  <c r="D454" i="6"/>
  <c r="E454" i="6"/>
  <c r="F454" i="6"/>
  <c r="G454" i="6"/>
  <c r="H454" i="6"/>
  <c r="I454" i="6"/>
  <c r="J454" i="6"/>
  <c r="K454" i="6"/>
  <c r="L454" i="6"/>
  <c r="M454" i="6"/>
  <c r="B455" i="6"/>
  <c r="C455" i="6"/>
  <c r="D455" i="6"/>
  <c r="E455" i="6"/>
  <c r="F455" i="6"/>
  <c r="G455" i="6"/>
  <c r="H455" i="6"/>
  <c r="I455" i="6"/>
  <c r="J455" i="6"/>
  <c r="K455" i="6"/>
  <c r="L455" i="6"/>
  <c r="M455" i="6"/>
  <c r="B456" i="6"/>
  <c r="C456" i="6"/>
  <c r="D456" i="6"/>
  <c r="E456" i="6"/>
  <c r="F456" i="6"/>
  <c r="G456" i="6"/>
  <c r="H456" i="6"/>
  <c r="I456" i="6"/>
  <c r="J456" i="6"/>
  <c r="K456" i="6"/>
  <c r="L456" i="6"/>
  <c r="M456" i="6"/>
  <c r="B457" i="6"/>
  <c r="C457" i="6"/>
  <c r="D457" i="6"/>
  <c r="E457" i="6"/>
  <c r="F457" i="6"/>
  <c r="G457" i="6"/>
  <c r="H457" i="6"/>
  <c r="I457" i="6"/>
  <c r="J457" i="6"/>
  <c r="K457" i="6"/>
  <c r="L457" i="6"/>
  <c r="M457" i="6"/>
  <c r="B458" i="6"/>
  <c r="C458" i="6"/>
  <c r="D458" i="6"/>
  <c r="E458" i="6"/>
  <c r="F458" i="6"/>
  <c r="G458" i="6"/>
  <c r="H458" i="6"/>
  <c r="I458" i="6"/>
  <c r="J458" i="6"/>
  <c r="K458" i="6"/>
  <c r="L458" i="6"/>
  <c r="M458" i="6"/>
  <c r="B459" i="6"/>
  <c r="C459" i="6"/>
  <c r="D459" i="6"/>
  <c r="E459" i="6"/>
  <c r="F459" i="6"/>
  <c r="G459" i="6"/>
  <c r="H459" i="6"/>
  <c r="I459" i="6"/>
  <c r="J459" i="6"/>
  <c r="K459" i="6"/>
  <c r="L459" i="6"/>
  <c r="M459" i="6"/>
  <c r="B460" i="6"/>
  <c r="C460" i="6"/>
  <c r="D460" i="6"/>
  <c r="E460" i="6"/>
  <c r="F460" i="6"/>
  <c r="G460" i="6"/>
  <c r="H460" i="6"/>
  <c r="I460" i="6"/>
  <c r="J460" i="6"/>
  <c r="K460" i="6"/>
  <c r="L460" i="6"/>
  <c r="M460" i="6"/>
  <c r="B461" i="6"/>
  <c r="C461" i="6"/>
  <c r="D461" i="6"/>
  <c r="E461" i="6"/>
  <c r="F461" i="6"/>
  <c r="G461" i="6"/>
  <c r="H461" i="6"/>
  <c r="I461" i="6"/>
  <c r="J461" i="6"/>
  <c r="K461" i="6"/>
  <c r="L461" i="6"/>
  <c r="M461" i="6"/>
  <c r="B462" i="6"/>
  <c r="C462" i="6"/>
  <c r="D462" i="6"/>
  <c r="E462" i="6"/>
  <c r="F462" i="6"/>
  <c r="G462" i="6"/>
  <c r="H462" i="6"/>
  <c r="I462" i="6"/>
  <c r="J462" i="6"/>
  <c r="K462" i="6"/>
  <c r="L462" i="6"/>
  <c r="M462" i="6"/>
  <c r="B463" i="6"/>
  <c r="C463" i="6"/>
  <c r="D463" i="6"/>
  <c r="E463" i="6"/>
  <c r="F463" i="6"/>
  <c r="G463" i="6"/>
  <c r="H463" i="6"/>
  <c r="I463" i="6"/>
  <c r="J463" i="6"/>
  <c r="K463" i="6"/>
  <c r="L463" i="6"/>
  <c r="M463" i="6"/>
  <c r="B464" i="6"/>
  <c r="C464" i="6"/>
  <c r="D464" i="6"/>
  <c r="E464" i="6"/>
  <c r="F464" i="6"/>
  <c r="G464" i="6"/>
  <c r="H464" i="6"/>
  <c r="I464" i="6"/>
  <c r="J464" i="6"/>
  <c r="K464" i="6"/>
  <c r="L464" i="6"/>
  <c r="M464" i="6"/>
  <c r="B465" i="6"/>
  <c r="C465" i="6"/>
  <c r="D465" i="6"/>
  <c r="E465" i="6"/>
  <c r="F465" i="6"/>
  <c r="G465" i="6"/>
  <c r="H465" i="6"/>
  <c r="I465" i="6"/>
  <c r="J465" i="6"/>
  <c r="K465" i="6"/>
  <c r="L465" i="6"/>
  <c r="M465" i="6"/>
  <c r="B466" i="6"/>
  <c r="C466" i="6"/>
  <c r="D466" i="6"/>
  <c r="E466" i="6"/>
  <c r="F466" i="6"/>
  <c r="G466" i="6"/>
  <c r="H466" i="6"/>
  <c r="I466" i="6"/>
  <c r="J466" i="6"/>
  <c r="K466" i="6"/>
  <c r="L466" i="6"/>
  <c r="M466" i="6"/>
  <c r="B467" i="6"/>
  <c r="C467" i="6"/>
  <c r="D467" i="6"/>
  <c r="E467" i="6"/>
  <c r="F467" i="6"/>
  <c r="G467" i="6"/>
  <c r="H467" i="6"/>
  <c r="I467" i="6"/>
  <c r="J467" i="6"/>
  <c r="K467" i="6"/>
  <c r="L467" i="6"/>
  <c r="M467" i="6"/>
  <c r="B468" i="6"/>
  <c r="C468" i="6"/>
  <c r="D468" i="6"/>
  <c r="E468" i="6"/>
  <c r="F468" i="6"/>
  <c r="G468" i="6"/>
  <c r="H468" i="6"/>
  <c r="I468" i="6"/>
  <c r="J468" i="6"/>
  <c r="K468" i="6"/>
  <c r="L468" i="6"/>
  <c r="M468" i="6"/>
  <c r="B469" i="6"/>
  <c r="C469" i="6"/>
  <c r="D469" i="6"/>
  <c r="E469" i="6"/>
  <c r="F469" i="6"/>
  <c r="G469" i="6"/>
  <c r="H469" i="6"/>
  <c r="I469" i="6"/>
  <c r="J469" i="6"/>
  <c r="K469" i="6"/>
  <c r="L469" i="6"/>
  <c r="M469" i="6"/>
  <c r="B470" i="6"/>
  <c r="C470" i="6"/>
  <c r="D470" i="6"/>
  <c r="E470" i="6"/>
  <c r="F470" i="6"/>
  <c r="G470" i="6"/>
  <c r="H470" i="6"/>
  <c r="I470" i="6"/>
  <c r="J470" i="6"/>
  <c r="K470" i="6"/>
  <c r="L470" i="6"/>
  <c r="M470" i="6"/>
  <c r="B471" i="6"/>
  <c r="C471" i="6"/>
  <c r="D471" i="6"/>
  <c r="E471" i="6"/>
  <c r="F471" i="6"/>
  <c r="G471" i="6"/>
  <c r="H471" i="6"/>
  <c r="I471" i="6"/>
  <c r="J471" i="6"/>
  <c r="K471" i="6"/>
  <c r="L471" i="6"/>
  <c r="M471" i="6"/>
  <c r="B472" i="6"/>
  <c r="C472" i="6"/>
  <c r="D472" i="6"/>
  <c r="E472" i="6"/>
  <c r="F472" i="6"/>
  <c r="G472" i="6"/>
  <c r="H472" i="6"/>
  <c r="I472" i="6"/>
  <c r="J472" i="6"/>
  <c r="K472" i="6"/>
  <c r="L472" i="6"/>
  <c r="M472" i="6"/>
  <c r="B473" i="6"/>
  <c r="C473" i="6"/>
  <c r="D473" i="6"/>
  <c r="E473" i="6"/>
  <c r="F473" i="6"/>
  <c r="G473" i="6"/>
  <c r="H473" i="6"/>
  <c r="I473" i="6"/>
  <c r="J473" i="6"/>
  <c r="K473" i="6"/>
  <c r="L473" i="6"/>
  <c r="M473" i="6"/>
  <c r="B474" i="6"/>
  <c r="C474" i="6"/>
  <c r="D474" i="6"/>
  <c r="E474" i="6"/>
  <c r="F474" i="6"/>
  <c r="G474" i="6"/>
  <c r="H474" i="6"/>
  <c r="I474" i="6"/>
  <c r="J474" i="6"/>
  <c r="K474" i="6"/>
  <c r="L474" i="6"/>
  <c r="M474" i="6"/>
  <c r="B475" i="6"/>
  <c r="C475" i="6"/>
  <c r="D475" i="6"/>
  <c r="E475" i="6"/>
  <c r="F475" i="6"/>
  <c r="G475" i="6"/>
  <c r="H475" i="6"/>
  <c r="I475" i="6"/>
  <c r="J475" i="6"/>
  <c r="K475" i="6"/>
  <c r="L475" i="6"/>
  <c r="M475" i="6"/>
  <c r="B476" i="6"/>
  <c r="C476" i="6"/>
  <c r="D476" i="6"/>
  <c r="E476" i="6"/>
  <c r="F476" i="6"/>
  <c r="G476" i="6"/>
  <c r="H476" i="6"/>
  <c r="I476" i="6"/>
  <c r="J476" i="6"/>
  <c r="K476" i="6"/>
  <c r="L476" i="6"/>
  <c r="M476" i="6"/>
  <c r="B477" i="6"/>
  <c r="C477" i="6"/>
  <c r="D477" i="6"/>
  <c r="E477" i="6"/>
  <c r="F477" i="6"/>
  <c r="G477" i="6"/>
  <c r="H477" i="6"/>
  <c r="I477" i="6"/>
  <c r="J477" i="6"/>
  <c r="K477" i="6"/>
  <c r="L477" i="6"/>
  <c r="M477" i="6"/>
  <c r="B478" i="6"/>
  <c r="C478" i="6"/>
  <c r="D478" i="6"/>
  <c r="E478" i="6"/>
  <c r="F478" i="6"/>
  <c r="G478" i="6"/>
  <c r="H478" i="6"/>
  <c r="I478" i="6"/>
  <c r="J478" i="6"/>
  <c r="K478" i="6"/>
  <c r="L478" i="6"/>
  <c r="M478" i="6"/>
  <c r="B479" i="6"/>
  <c r="C479" i="6"/>
  <c r="D479" i="6"/>
  <c r="E479" i="6"/>
  <c r="F479" i="6"/>
  <c r="G479" i="6"/>
  <c r="H479" i="6"/>
  <c r="I479" i="6"/>
  <c r="J479" i="6"/>
  <c r="K479" i="6"/>
  <c r="L479" i="6"/>
  <c r="M479" i="6"/>
  <c r="B480" i="6"/>
  <c r="C480" i="6"/>
  <c r="D480" i="6"/>
  <c r="E480" i="6"/>
  <c r="F480" i="6"/>
  <c r="G480" i="6"/>
  <c r="H480" i="6"/>
  <c r="I480" i="6"/>
  <c r="J480" i="6"/>
  <c r="K480" i="6"/>
  <c r="L480" i="6"/>
  <c r="M480" i="6"/>
  <c r="B481" i="6"/>
  <c r="C481" i="6"/>
  <c r="D481" i="6"/>
  <c r="E481" i="6"/>
  <c r="F481" i="6"/>
  <c r="G481" i="6"/>
  <c r="H481" i="6"/>
  <c r="I481" i="6"/>
  <c r="J481" i="6"/>
  <c r="K481" i="6"/>
  <c r="L481" i="6"/>
  <c r="M481" i="6"/>
  <c r="B482" i="6"/>
  <c r="C482" i="6"/>
  <c r="D482" i="6"/>
  <c r="E482" i="6"/>
  <c r="F482" i="6"/>
  <c r="G482" i="6"/>
  <c r="H482" i="6"/>
  <c r="I482" i="6"/>
  <c r="J482" i="6"/>
  <c r="K482" i="6"/>
  <c r="L482" i="6"/>
  <c r="M482" i="6"/>
  <c r="B483" i="6"/>
  <c r="C483" i="6"/>
  <c r="D483" i="6"/>
  <c r="E483" i="6"/>
  <c r="F483" i="6"/>
  <c r="G483" i="6"/>
  <c r="H483" i="6"/>
  <c r="I483" i="6"/>
  <c r="J483" i="6"/>
  <c r="K483" i="6"/>
  <c r="L483" i="6"/>
  <c r="M483" i="6"/>
  <c r="B484" i="6"/>
  <c r="C484" i="6"/>
  <c r="D484" i="6"/>
  <c r="E484" i="6"/>
  <c r="F484" i="6"/>
  <c r="G484" i="6"/>
  <c r="H484" i="6"/>
  <c r="I484" i="6"/>
  <c r="J484" i="6"/>
  <c r="K484" i="6"/>
  <c r="L484" i="6"/>
  <c r="M484" i="6"/>
  <c r="B485" i="6"/>
  <c r="C485" i="6"/>
  <c r="D485" i="6"/>
  <c r="E485" i="6"/>
  <c r="F485" i="6"/>
  <c r="G485" i="6"/>
  <c r="H485" i="6"/>
  <c r="I485" i="6"/>
  <c r="J485" i="6"/>
  <c r="K485" i="6"/>
  <c r="L485" i="6"/>
  <c r="M485" i="6"/>
  <c r="B486" i="6"/>
  <c r="C486" i="6"/>
  <c r="D486" i="6"/>
  <c r="E486" i="6"/>
  <c r="F486" i="6"/>
  <c r="G486" i="6"/>
  <c r="H486" i="6"/>
  <c r="I486" i="6"/>
  <c r="J486" i="6"/>
  <c r="K486" i="6"/>
  <c r="L486" i="6"/>
  <c r="M486" i="6"/>
  <c r="B487" i="6"/>
  <c r="C487" i="6"/>
  <c r="D487" i="6"/>
  <c r="E487" i="6"/>
  <c r="F487" i="6"/>
  <c r="G487" i="6"/>
  <c r="H487" i="6"/>
  <c r="I487" i="6"/>
  <c r="J487" i="6"/>
  <c r="K487" i="6"/>
  <c r="L487" i="6"/>
  <c r="M487" i="6"/>
  <c r="B488" i="6"/>
  <c r="C488" i="6"/>
  <c r="D488" i="6"/>
  <c r="E488" i="6"/>
  <c r="F488" i="6"/>
  <c r="G488" i="6"/>
  <c r="H488" i="6"/>
  <c r="I488" i="6"/>
  <c r="J488" i="6"/>
  <c r="K488" i="6"/>
  <c r="L488" i="6"/>
  <c r="M488" i="6"/>
  <c r="B489" i="6"/>
  <c r="C489" i="6"/>
  <c r="D489" i="6"/>
  <c r="E489" i="6"/>
  <c r="F489" i="6"/>
  <c r="G489" i="6"/>
  <c r="H489" i="6"/>
  <c r="I489" i="6"/>
  <c r="J489" i="6"/>
  <c r="K489" i="6"/>
  <c r="L489" i="6"/>
  <c r="M489" i="6"/>
  <c r="B490" i="6"/>
  <c r="C490" i="6"/>
  <c r="D490" i="6"/>
  <c r="E490" i="6"/>
  <c r="F490" i="6"/>
  <c r="G490" i="6"/>
  <c r="H490" i="6"/>
  <c r="I490" i="6"/>
  <c r="J490" i="6"/>
  <c r="K490" i="6"/>
  <c r="L490" i="6"/>
  <c r="M490" i="6"/>
  <c r="B491" i="6"/>
  <c r="C491" i="6"/>
  <c r="D491" i="6"/>
  <c r="E491" i="6"/>
  <c r="F491" i="6"/>
  <c r="G491" i="6"/>
  <c r="H491" i="6"/>
  <c r="I491" i="6"/>
  <c r="J491" i="6"/>
  <c r="K491" i="6"/>
  <c r="L491" i="6"/>
  <c r="M491" i="6"/>
  <c r="B492" i="6"/>
  <c r="C492" i="6"/>
  <c r="D492" i="6"/>
  <c r="E492" i="6"/>
  <c r="F492" i="6"/>
  <c r="G492" i="6"/>
  <c r="H492" i="6"/>
  <c r="I492" i="6"/>
  <c r="J492" i="6"/>
  <c r="K492" i="6"/>
  <c r="L492" i="6"/>
  <c r="M492" i="6"/>
  <c r="B493" i="6"/>
  <c r="C493" i="6"/>
  <c r="D493" i="6"/>
  <c r="E493" i="6"/>
  <c r="F493" i="6"/>
  <c r="G493" i="6"/>
  <c r="H493" i="6"/>
  <c r="I493" i="6"/>
  <c r="J493" i="6"/>
  <c r="K493" i="6"/>
  <c r="L493" i="6"/>
  <c r="M493" i="6"/>
  <c r="B494" i="6"/>
  <c r="C494" i="6"/>
  <c r="D494" i="6"/>
  <c r="E494" i="6"/>
  <c r="F494" i="6"/>
  <c r="G494" i="6"/>
  <c r="H494" i="6"/>
  <c r="I494" i="6"/>
  <c r="J494" i="6"/>
  <c r="K494" i="6"/>
  <c r="L494" i="6"/>
  <c r="M494" i="6"/>
  <c r="B495" i="6"/>
  <c r="C495" i="6"/>
  <c r="D495" i="6"/>
  <c r="E495" i="6"/>
  <c r="F495" i="6"/>
  <c r="G495" i="6"/>
  <c r="H495" i="6"/>
  <c r="I495" i="6"/>
  <c r="J495" i="6"/>
  <c r="K495" i="6"/>
  <c r="L495" i="6"/>
  <c r="M495" i="6"/>
  <c r="B496" i="6"/>
  <c r="C496" i="6"/>
  <c r="D496" i="6"/>
  <c r="E496" i="6"/>
  <c r="F496" i="6"/>
  <c r="G496" i="6"/>
  <c r="H496" i="6"/>
  <c r="I496" i="6"/>
  <c r="J496" i="6"/>
  <c r="K496" i="6"/>
  <c r="L496" i="6"/>
  <c r="M496" i="6"/>
  <c r="B497" i="6"/>
  <c r="C497" i="6"/>
  <c r="D497" i="6"/>
  <c r="E497" i="6"/>
  <c r="F497" i="6"/>
  <c r="G497" i="6"/>
  <c r="H497" i="6"/>
  <c r="I497" i="6"/>
  <c r="J497" i="6"/>
  <c r="K497" i="6"/>
  <c r="L497" i="6"/>
  <c r="M497" i="6"/>
  <c r="B498" i="6"/>
  <c r="C498" i="6"/>
  <c r="D498" i="6"/>
  <c r="E498" i="6"/>
  <c r="F498" i="6"/>
  <c r="G498" i="6"/>
  <c r="H498" i="6"/>
  <c r="I498" i="6"/>
  <c r="J498" i="6"/>
  <c r="K498" i="6"/>
  <c r="L498" i="6"/>
  <c r="M498" i="6"/>
  <c r="B499" i="6"/>
  <c r="C499" i="6"/>
  <c r="D499" i="6"/>
  <c r="E499" i="6"/>
  <c r="F499" i="6"/>
  <c r="G499" i="6"/>
  <c r="H499" i="6"/>
  <c r="I499" i="6"/>
  <c r="J499" i="6"/>
  <c r="K499" i="6"/>
  <c r="L499" i="6"/>
  <c r="M499" i="6"/>
  <c r="B500" i="6"/>
  <c r="C500" i="6"/>
  <c r="D500" i="6"/>
  <c r="E500" i="6"/>
  <c r="F500" i="6"/>
  <c r="G500" i="6"/>
  <c r="H500" i="6"/>
  <c r="I500" i="6"/>
  <c r="J500" i="6"/>
  <c r="K500" i="6"/>
  <c r="L500" i="6"/>
  <c r="M500" i="6"/>
  <c r="B501" i="6"/>
  <c r="C501" i="6"/>
  <c r="D501" i="6"/>
  <c r="E501" i="6"/>
  <c r="F501" i="6"/>
  <c r="G501" i="6"/>
  <c r="H501" i="6"/>
  <c r="I501" i="6"/>
  <c r="J501" i="6"/>
  <c r="K501" i="6"/>
  <c r="L501" i="6"/>
  <c r="M501" i="6"/>
  <c r="B502" i="6"/>
  <c r="C502" i="6"/>
  <c r="D502" i="6"/>
  <c r="E502" i="6"/>
  <c r="F502" i="6"/>
  <c r="G502" i="6"/>
  <c r="H502" i="6"/>
  <c r="I502" i="6"/>
  <c r="J502" i="6"/>
  <c r="K502" i="6"/>
  <c r="L502" i="6"/>
  <c r="M502" i="6"/>
  <c r="C3" i="6"/>
  <c r="D3" i="6"/>
  <c r="E3" i="6"/>
  <c r="F3" i="6"/>
  <c r="G3" i="6"/>
  <c r="H3" i="6"/>
  <c r="I3" i="6"/>
  <c r="J3" i="6"/>
  <c r="K3" i="6"/>
  <c r="L3" i="6"/>
  <c r="M3" i="6"/>
  <c r="B3" i="6"/>
  <c r="AR4" i="6" l="1"/>
  <c r="AR5" i="6" s="1"/>
  <c r="AR6" i="6" s="1"/>
  <c r="AR7" i="6" s="1"/>
  <c r="AR8" i="6" s="1"/>
  <c r="AR9" i="6" s="1"/>
  <c r="AR10" i="6" s="1"/>
  <c r="AR11" i="6" s="1"/>
  <c r="AR12" i="6" s="1"/>
  <c r="AR13" i="6" s="1"/>
  <c r="AR14" i="6" s="1"/>
  <c r="AR15" i="6" s="1"/>
  <c r="AR16" i="6" s="1"/>
  <c r="AR17" i="6" s="1"/>
  <c r="AR18" i="6" s="1"/>
  <c r="AR19" i="6" s="1"/>
  <c r="AR20" i="6" s="1"/>
  <c r="AR21" i="6" s="1"/>
  <c r="AR22" i="6" s="1"/>
  <c r="AR23" i="6" s="1"/>
  <c r="AR24" i="6" s="1"/>
  <c r="AR25" i="6" s="1"/>
  <c r="AR26" i="6" s="1"/>
  <c r="AR27" i="6" s="1"/>
  <c r="AR28" i="6" s="1"/>
  <c r="AR29" i="6" s="1"/>
  <c r="AR30" i="6" s="1"/>
  <c r="AR31" i="6" s="1"/>
  <c r="AR32" i="6" s="1"/>
  <c r="AR33" i="6" s="1"/>
  <c r="AR34" i="6" s="1"/>
  <c r="AR35" i="6" s="1"/>
  <c r="AR36" i="6" s="1"/>
  <c r="AR37" i="6" s="1"/>
  <c r="AR38" i="6" s="1"/>
  <c r="AR39" i="6" s="1"/>
  <c r="AR40" i="6" s="1"/>
  <c r="AR41" i="6" s="1"/>
  <c r="AR42" i="6" s="1"/>
  <c r="AR43" i="6" s="1"/>
  <c r="AR44" i="6" s="1"/>
  <c r="AR45" i="6" s="1"/>
  <c r="AR46" i="6" s="1"/>
  <c r="AR47" i="6" s="1"/>
  <c r="AR48" i="6" s="1"/>
  <c r="AR49" i="6" s="1"/>
  <c r="AR50" i="6" s="1"/>
  <c r="AR51" i="6" s="1"/>
  <c r="AR52" i="6" s="1"/>
  <c r="AR53" i="6" s="1"/>
  <c r="AR54" i="6" s="1"/>
  <c r="AR55" i="6" s="1"/>
  <c r="AR56" i="6" s="1"/>
  <c r="AR57" i="6" s="1"/>
  <c r="AR58" i="6" s="1"/>
  <c r="AR59" i="6" s="1"/>
  <c r="AR60" i="6" s="1"/>
  <c r="AR61" i="6" s="1"/>
  <c r="AR62" i="6" s="1"/>
  <c r="AR63" i="6" s="1"/>
  <c r="AR64" i="6" s="1"/>
  <c r="AR65" i="6" s="1"/>
  <c r="AR66" i="6" s="1"/>
  <c r="AR67" i="6" s="1"/>
  <c r="AR68" i="6" s="1"/>
  <c r="AR69" i="6" s="1"/>
  <c r="AR70" i="6" s="1"/>
  <c r="AR71" i="6" s="1"/>
  <c r="AR72" i="6" s="1"/>
  <c r="AR73" i="6" s="1"/>
  <c r="AR74" i="6" s="1"/>
  <c r="AR75" i="6" s="1"/>
  <c r="AR76" i="6" s="1"/>
  <c r="AR77" i="6" s="1"/>
  <c r="AR78" i="6" s="1"/>
  <c r="AR79" i="6" s="1"/>
  <c r="AR80" i="6" s="1"/>
  <c r="AR81" i="6" s="1"/>
  <c r="AR82" i="6" s="1"/>
  <c r="AR83" i="6" s="1"/>
  <c r="AR84" i="6" s="1"/>
  <c r="AR85" i="6" s="1"/>
  <c r="AR86" i="6" s="1"/>
  <c r="AR87" i="6" s="1"/>
  <c r="AR88" i="6" s="1"/>
  <c r="AR89" i="6" s="1"/>
  <c r="AR90" i="6" s="1"/>
  <c r="AR91" i="6" s="1"/>
  <c r="AR92" i="6" s="1"/>
  <c r="AR93" i="6" s="1"/>
  <c r="AR94" i="6" s="1"/>
  <c r="AR95" i="6" s="1"/>
  <c r="AR96" i="6" s="1"/>
  <c r="AR97" i="6" s="1"/>
  <c r="AR98" i="6" s="1"/>
  <c r="AR99" i="6" s="1"/>
  <c r="AR100" i="6" s="1"/>
  <c r="AR101" i="6" s="1"/>
  <c r="AR102" i="6" s="1"/>
  <c r="AR103" i="6" s="1"/>
  <c r="AR104" i="6" s="1"/>
  <c r="AR105" i="6" s="1"/>
  <c r="AR106" i="6" s="1"/>
  <c r="AR107" i="6" s="1"/>
  <c r="AR108" i="6" s="1"/>
  <c r="AR109" i="6" s="1"/>
  <c r="AR110" i="6" s="1"/>
  <c r="AR111" i="6" s="1"/>
  <c r="AR112" i="6" s="1"/>
  <c r="AR113" i="6" s="1"/>
  <c r="AR114" i="6" s="1"/>
  <c r="AR115" i="6" s="1"/>
  <c r="AR116" i="6" s="1"/>
  <c r="AR117" i="6" s="1"/>
  <c r="AR118" i="6" s="1"/>
  <c r="AR119" i="6" s="1"/>
  <c r="AR120" i="6" s="1"/>
  <c r="AR121" i="6" s="1"/>
  <c r="AR122" i="6" s="1"/>
  <c r="AR123" i="6" s="1"/>
  <c r="AR124" i="6" s="1"/>
  <c r="AR125" i="6" s="1"/>
  <c r="AR126" i="6" s="1"/>
  <c r="AR127" i="6" s="1"/>
  <c r="AR128" i="6" s="1"/>
  <c r="AR129" i="6" s="1"/>
  <c r="AR130" i="6" s="1"/>
  <c r="AR131" i="6" s="1"/>
  <c r="AR132" i="6" s="1"/>
  <c r="AR133" i="6" s="1"/>
  <c r="AR134" i="6" s="1"/>
  <c r="AR135" i="6" s="1"/>
  <c r="AR136" i="6" s="1"/>
  <c r="AR137" i="6" s="1"/>
  <c r="AR138" i="6" s="1"/>
  <c r="AR139" i="6" s="1"/>
  <c r="AR140" i="6" s="1"/>
  <c r="AR141" i="6" s="1"/>
  <c r="AR142" i="6" s="1"/>
  <c r="AR143" i="6" s="1"/>
  <c r="AR144" i="6" s="1"/>
  <c r="AR145" i="6" s="1"/>
  <c r="AR146" i="6" s="1"/>
  <c r="AR147" i="6" s="1"/>
  <c r="AR148" i="6" s="1"/>
  <c r="AR149" i="6" s="1"/>
  <c r="AR150" i="6" s="1"/>
  <c r="AR151" i="6" s="1"/>
  <c r="AR152" i="6" s="1"/>
  <c r="AR153" i="6" s="1"/>
  <c r="AR154" i="6" s="1"/>
  <c r="AR155" i="6" s="1"/>
  <c r="AR156" i="6" s="1"/>
  <c r="AR157" i="6" s="1"/>
  <c r="AR158" i="6" s="1"/>
  <c r="AR159" i="6" s="1"/>
  <c r="AR160" i="6" s="1"/>
  <c r="AR161" i="6" s="1"/>
  <c r="AR162" i="6" s="1"/>
  <c r="AR163" i="6" s="1"/>
  <c r="AR164" i="6" s="1"/>
  <c r="AR165" i="6" s="1"/>
  <c r="AR166" i="6" s="1"/>
  <c r="AR167" i="6" s="1"/>
  <c r="AR168" i="6" s="1"/>
  <c r="AR169" i="6" s="1"/>
  <c r="AR170" i="6" s="1"/>
  <c r="AR171" i="6" s="1"/>
  <c r="AR172" i="6" s="1"/>
  <c r="AR173" i="6" s="1"/>
  <c r="AR174" i="6" s="1"/>
  <c r="AR175" i="6" s="1"/>
  <c r="AR176" i="6" s="1"/>
  <c r="AR177" i="6" s="1"/>
  <c r="AR178" i="6" s="1"/>
  <c r="AR179" i="6" s="1"/>
  <c r="AR180" i="6" s="1"/>
  <c r="AR181" i="6" s="1"/>
  <c r="AR182" i="6" s="1"/>
  <c r="AR183" i="6" s="1"/>
  <c r="AR184" i="6" s="1"/>
  <c r="AR185" i="6" s="1"/>
  <c r="AR186" i="6" s="1"/>
  <c r="AR187" i="6" s="1"/>
  <c r="AR188" i="6" s="1"/>
  <c r="AR189" i="6" s="1"/>
  <c r="AR190" i="6" s="1"/>
  <c r="AR191" i="6" s="1"/>
  <c r="AR192" i="6" s="1"/>
  <c r="AR193" i="6" s="1"/>
  <c r="AR194" i="6" s="1"/>
  <c r="AR195" i="6" s="1"/>
  <c r="AR196" i="6" s="1"/>
  <c r="AR197" i="6" s="1"/>
  <c r="AR198" i="6" s="1"/>
  <c r="AR199" i="6" s="1"/>
  <c r="AR200" i="6" s="1"/>
  <c r="AR201" i="6" s="1"/>
  <c r="AR202" i="6" s="1"/>
  <c r="AR203" i="6" s="1"/>
  <c r="AR204" i="6" s="1"/>
  <c r="AR205" i="6" s="1"/>
  <c r="AR206" i="6" s="1"/>
  <c r="AR207" i="6" s="1"/>
  <c r="AR208" i="6" s="1"/>
  <c r="AR209" i="6" s="1"/>
  <c r="AR210" i="6" s="1"/>
  <c r="AR211" i="6" s="1"/>
  <c r="AR212" i="6" s="1"/>
  <c r="AR213" i="6" s="1"/>
  <c r="AR214" i="6" s="1"/>
  <c r="AR215" i="6" s="1"/>
  <c r="AR216" i="6" s="1"/>
  <c r="AR217" i="6" s="1"/>
  <c r="AR218" i="6" s="1"/>
  <c r="AR219" i="6" s="1"/>
  <c r="AR220" i="6" s="1"/>
  <c r="AR221" i="6" s="1"/>
  <c r="AR222" i="6" s="1"/>
  <c r="AR223" i="6" s="1"/>
  <c r="AR224" i="6" s="1"/>
  <c r="AR225" i="6" s="1"/>
  <c r="AR226" i="6" s="1"/>
  <c r="AR227" i="6" s="1"/>
  <c r="AR228" i="6" s="1"/>
  <c r="AR229" i="6" s="1"/>
  <c r="AR230" i="6" s="1"/>
  <c r="AR231" i="6" s="1"/>
  <c r="AR232" i="6" s="1"/>
  <c r="AR233" i="6" s="1"/>
  <c r="AR234" i="6" s="1"/>
  <c r="AR235" i="6" s="1"/>
  <c r="AR236" i="6" s="1"/>
  <c r="AR237" i="6" s="1"/>
  <c r="AR238" i="6" s="1"/>
  <c r="AR239" i="6" s="1"/>
  <c r="AR240" i="6" s="1"/>
  <c r="AR241" i="6" s="1"/>
  <c r="AR242" i="6" s="1"/>
  <c r="AR243" i="6" s="1"/>
  <c r="AR244" i="6" s="1"/>
  <c r="AR245" i="6" s="1"/>
  <c r="AR246" i="6" s="1"/>
  <c r="AR247" i="6" s="1"/>
  <c r="AR248" i="6" s="1"/>
  <c r="AR249" i="6" s="1"/>
  <c r="AR250" i="6" s="1"/>
  <c r="AR251" i="6" s="1"/>
  <c r="AR252" i="6" s="1"/>
  <c r="AR253" i="6" s="1"/>
  <c r="AR254" i="6" s="1"/>
  <c r="AR255" i="6" s="1"/>
  <c r="AR256" i="6" s="1"/>
  <c r="AR257" i="6" s="1"/>
  <c r="AR258" i="6" s="1"/>
  <c r="AR259" i="6" s="1"/>
  <c r="AR260" i="6" s="1"/>
  <c r="AR261" i="6" s="1"/>
  <c r="AR262" i="6" s="1"/>
  <c r="AR263" i="6" s="1"/>
  <c r="AR264" i="6" s="1"/>
  <c r="AR265" i="6" s="1"/>
  <c r="AR266" i="6" s="1"/>
  <c r="AR267" i="6" s="1"/>
  <c r="AR268" i="6" s="1"/>
  <c r="AR269" i="6" s="1"/>
  <c r="AR270" i="6" s="1"/>
  <c r="AR271" i="6" s="1"/>
  <c r="AR272" i="6" s="1"/>
  <c r="AR273" i="6" s="1"/>
  <c r="AR274" i="6" s="1"/>
  <c r="AR275" i="6" s="1"/>
  <c r="AR276" i="6" s="1"/>
  <c r="AR277" i="6" s="1"/>
  <c r="AR278" i="6" s="1"/>
  <c r="AR279" i="6" s="1"/>
  <c r="AR280" i="6" s="1"/>
  <c r="AR281" i="6" s="1"/>
  <c r="AR282" i="6" s="1"/>
  <c r="AR283" i="6" s="1"/>
  <c r="AR284" i="6" s="1"/>
  <c r="AR285" i="6" s="1"/>
  <c r="AR286" i="6" s="1"/>
  <c r="AR287" i="6" s="1"/>
  <c r="AR288" i="6" s="1"/>
  <c r="AR289" i="6" s="1"/>
  <c r="AR290" i="6" s="1"/>
  <c r="AR291" i="6" s="1"/>
  <c r="AR292" i="6" s="1"/>
  <c r="AR293" i="6" s="1"/>
  <c r="AR294" i="6" s="1"/>
  <c r="AR295" i="6" s="1"/>
  <c r="AR296" i="6" s="1"/>
  <c r="AR297" i="6" s="1"/>
  <c r="AR298" i="6" s="1"/>
  <c r="AR299" i="6" s="1"/>
  <c r="AR300" i="6" s="1"/>
  <c r="AR301" i="6" s="1"/>
  <c r="AR302" i="6" s="1"/>
  <c r="AR303" i="6" s="1"/>
  <c r="AR304" i="6" s="1"/>
  <c r="AR305" i="6" s="1"/>
  <c r="AR306" i="6" s="1"/>
  <c r="AR307" i="6" s="1"/>
  <c r="AR308" i="6" s="1"/>
  <c r="AR309" i="6" s="1"/>
  <c r="AR310" i="6" s="1"/>
  <c r="AR311" i="6" s="1"/>
  <c r="AR312" i="6" s="1"/>
  <c r="AR313" i="6" s="1"/>
  <c r="AR314" i="6" s="1"/>
  <c r="AR315" i="6" s="1"/>
  <c r="AR316" i="6" s="1"/>
  <c r="AR317" i="6" s="1"/>
  <c r="AR318" i="6" s="1"/>
  <c r="AR319" i="6" s="1"/>
  <c r="AR320" i="6" s="1"/>
  <c r="AR321" i="6" s="1"/>
  <c r="AR322" i="6" s="1"/>
  <c r="AR323" i="6" s="1"/>
  <c r="AR324" i="6" s="1"/>
  <c r="AR325" i="6" s="1"/>
  <c r="AR326" i="6" s="1"/>
  <c r="AR327" i="6" s="1"/>
  <c r="AR328" i="6" s="1"/>
  <c r="AR329" i="6" s="1"/>
  <c r="AR330" i="6" s="1"/>
  <c r="AR331" i="6" s="1"/>
  <c r="AR332" i="6" s="1"/>
  <c r="AR333" i="6" s="1"/>
  <c r="AR334" i="6" s="1"/>
  <c r="AR335" i="6" s="1"/>
  <c r="AR336" i="6" s="1"/>
  <c r="AR337" i="6" s="1"/>
  <c r="AR338" i="6" s="1"/>
  <c r="AR339" i="6" s="1"/>
  <c r="AR340" i="6" s="1"/>
  <c r="AR341" i="6" s="1"/>
  <c r="AR342" i="6" s="1"/>
  <c r="AR343" i="6" s="1"/>
  <c r="AR344" i="6" s="1"/>
  <c r="AR345" i="6" s="1"/>
  <c r="AR346" i="6" s="1"/>
  <c r="AR347" i="6" s="1"/>
  <c r="AR348" i="6" s="1"/>
  <c r="AR349" i="6" s="1"/>
  <c r="AR350" i="6" s="1"/>
  <c r="AR351" i="6" s="1"/>
  <c r="AR352" i="6" s="1"/>
  <c r="AR353" i="6" s="1"/>
  <c r="AR354" i="6" s="1"/>
  <c r="AR355" i="6" s="1"/>
  <c r="AR356" i="6" s="1"/>
  <c r="AR357" i="6" s="1"/>
  <c r="AR358" i="6" s="1"/>
  <c r="AR359" i="6" s="1"/>
  <c r="AR360" i="6" s="1"/>
  <c r="AR361" i="6" s="1"/>
  <c r="AR362" i="6" s="1"/>
  <c r="AR363" i="6" s="1"/>
  <c r="AR364" i="6" s="1"/>
  <c r="AR365" i="6" s="1"/>
  <c r="AR366" i="6" s="1"/>
  <c r="AR367" i="6" s="1"/>
  <c r="AR368" i="6" s="1"/>
  <c r="AR369" i="6" s="1"/>
  <c r="AR370" i="6" s="1"/>
  <c r="AR371" i="6" s="1"/>
  <c r="AR372" i="6" s="1"/>
  <c r="AR373" i="6" s="1"/>
  <c r="AR374" i="6" s="1"/>
  <c r="AR375" i="6" s="1"/>
  <c r="AR376" i="6" s="1"/>
  <c r="AR377" i="6" s="1"/>
  <c r="AR378" i="6" s="1"/>
  <c r="AR379" i="6" s="1"/>
  <c r="AR380" i="6" s="1"/>
  <c r="AR381" i="6" s="1"/>
  <c r="AR382" i="6" s="1"/>
  <c r="AR383" i="6" s="1"/>
  <c r="AR384" i="6" s="1"/>
  <c r="AR385" i="6" s="1"/>
  <c r="AR386" i="6" s="1"/>
  <c r="AR387" i="6" s="1"/>
  <c r="AR388" i="6" s="1"/>
  <c r="AR389" i="6" s="1"/>
  <c r="AR390" i="6" s="1"/>
  <c r="AR391" i="6" s="1"/>
  <c r="AR392" i="6" s="1"/>
  <c r="AR393" i="6" s="1"/>
  <c r="AR394" i="6" s="1"/>
  <c r="AR395" i="6" s="1"/>
  <c r="AR396" i="6" s="1"/>
  <c r="AR397" i="6" s="1"/>
  <c r="AR398" i="6" s="1"/>
  <c r="AR399" i="6" s="1"/>
  <c r="AR400" i="6" s="1"/>
  <c r="AR401" i="6" s="1"/>
  <c r="AR402" i="6" s="1"/>
  <c r="AR403" i="6" s="1"/>
  <c r="AR404" i="6" s="1"/>
  <c r="AR405" i="6" s="1"/>
  <c r="AR406" i="6" s="1"/>
  <c r="AR407" i="6" s="1"/>
  <c r="AR408" i="6" s="1"/>
  <c r="AR409" i="6" s="1"/>
  <c r="AR410" i="6" s="1"/>
  <c r="AR411" i="6" s="1"/>
  <c r="AR412" i="6" s="1"/>
  <c r="AR413" i="6" s="1"/>
  <c r="AR414" i="6" s="1"/>
  <c r="AR415" i="6" s="1"/>
  <c r="AR416" i="6" s="1"/>
  <c r="AR417" i="6" s="1"/>
  <c r="AR418" i="6" s="1"/>
  <c r="AR419" i="6" s="1"/>
  <c r="AR420" i="6" s="1"/>
  <c r="AR421" i="6" s="1"/>
  <c r="AR422" i="6" s="1"/>
  <c r="AR423" i="6" s="1"/>
  <c r="AR424" i="6" s="1"/>
  <c r="AR425" i="6" s="1"/>
  <c r="AR426" i="6" s="1"/>
  <c r="AR427" i="6" s="1"/>
  <c r="AR428" i="6" s="1"/>
  <c r="AR429" i="6" s="1"/>
  <c r="AR430" i="6" s="1"/>
  <c r="AR431" i="6" s="1"/>
  <c r="AR432" i="6" s="1"/>
  <c r="AR433" i="6" s="1"/>
  <c r="AR434" i="6" s="1"/>
  <c r="AR435" i="6" s="1"/>
  <c r="AR436" i="6" s="1"/>
  <c r="AR437" i="6" s="1"/>
  <c r="AR438" i="6" s="1"/>
  <c r="AR439" i="6" s="1"/>
  <c r="AR440" i="6" s="1"/>
  <c r="AR441" i="6" s="1"/>
  <c r="AR442" i="6" s="1"/>
  <c r="AR443" i="6" s="1"/>
  <c r="AR444" i="6" s="1"/>
  <c r="AR445" i="6" s="1"/>
  <c r="AR446" i="6" s="1"/>
  <c r="AR447" i="6" s="1"/>
  <c r="AR448" i="6" s="1"/>
  <c r="AR449" i="6" s="1"/>
  <c r="AR450" i="6" s="1"/>
  <c r="AR451" i="6" s="1"/>
  <c r="AR452" i="6" s="1"/>
  <c r="AR453" i="6" s="1"/>
  <c r="AR454" i="6" s="1"/>
  <c r="AR455" i="6" s="1"/>
  <c r="AR456" i="6" s="1"/>
  <c r="AR457" i="6" s="1"/>
  <c r="AR458" i="6" s="1"/>
  <c r="AR459" i="6" s="1"/>
  <c r="AR460" i="6" s="1"/>
  <c r="AR461" i="6" s="1"/>
  <c r="AR462" i="6" s="1"/>
  <c r="AR463" i="6" s="1"/>
  <c r="AR464" i="6" s="1"/>
  <c r="AR465" i="6" s="1"/>
  <c r="AR466" i="6" s="1"/>
  <c r="AR467" i="6" s="1"/>
  <c r="AR468" i="6" s="1"/>
  <c r="AR469" i="6" s="1"/>
  <c r="AR470" i="6" s="1"/>
  <c r="AR471" i="6" s="1"/>
  <c r="AR472" i="6" s="1"/>
  <c r="AR473" i="6" s="1"/>
  <c r="AR474" i="6" s="1"/>
  <c r="AR475" i="6" s="1"/>
  <c r="AR476" i="6" s="1"/>
  <c r="AR477" i="6" s="1"/>
  <c r="AR478" i="6" s="1"/>
  <c r="AR479" i="6" s="1"/>
  <c r="AR480" i="6" s="1"/>
  <c r="AR481" i="6" s="1"/>
  <c r="AR482" i="6" s="1"/>
  <c r="AR483" i="6" s="1"/>
  <c r="AR484" i="6" s="1"/>
  <c r="AR485" i="6" s="1"/>
  <c r="AR486" i="6" s="1"/>
  <c r="AR487" i="6" s="1"/>
  <c r="AR488" i="6" s="1"/>
  <c r="AR489" i="6" s="1"/>
  <c r="AR490" i="6" s="1"/>
  <c r="AR491" i="6" s="1"/>
  <c r="AR492" i="6" s="1"/>
  <c r="AR493" i="6" s="1"/>
  <c r="AR494" i="6" s="1"/>
  <c r="AR495" i="6" s="1"/>
  <c r="AR496" i="6" s="1"/>
  <c r="AR497" i="6" s="1"/>
  <c r="AR498" i="6" s="1"/>
  <c r="AR499" i="6" s="1"/>
  <c r="AR500" i="6" s="1"/>
  <c r="AR501" i="6" s="1"/>
  <c r="AR502" i="6" s="1"/>
  <c r="D1" i="6"/>
  <c r="E1" i="6" s="1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Z1" i="6" s="1"/>
  <c r="AA1" i="6" s="1"/>
  <c r="AB1" i="6" s="1"/>
  <c r="AC1" i="6" s="1"/>
  <c r="AD1" i="6" s="1"/>
  <c r="AE1" i="6" s="1"/>
  <c r="AF1" i="6" s="1"/>
  <c r="AG1" i="6" s="1"/>
  <c r="AH1" i="6" s="1"/>
  <c r="AI1" i="6" s="1"/>
  <c r="AJ1" i="6" s="1"/>
  <c r="AK1" i="6" s="1"/>
  <c r="C1" i="6"/>
  <c r="F3" i="7" l="1"/>
  <c r="F4" i="7" s="1"/>
  <c r="F5" i="7" s="1"/>
  <c r="AO9" i="6"/>
  <c r="AN9" i="6" l="1"/>
  <c r="AM9" i="6"/>
  <c r="F6" i="7"/>
  <c r="AP9" i="6" l="1"/>
  <c r="AQ9" i="6" s="1"/>
  <c r="AS9" i="6" s="1"/>
  <c r="F7" i="7"/>
  <c r="AU9" i="6" l="1"/>
  <c r="AT9" i="6"/>
  <c r="F8" i="7"/>
  <c r="AV9" i="6" l="1"/>
  <c r="BJ9" i="6" s="1"/>
  <c r="F9" i="7"/>
  <c r="F10" i="7" l="1"/>
  <c r="F11" i="7" l="1"/>
  <c r="F12" i="7" l="1"/>
  <c r="F13" i="7" l="1"/>
  <c r="F14" i="7" l="1"/>
  <c r="F15" i="7" l="1"/>
  <c r="F16" i="7" l="1"/>
  <c r="F17" i="7" l="1"/>
  <c r="F18" i="7" l="1"/>
  <c r="F19" i="7" l="1"/>
  <c r="F20" i="7" l="1"/>
  <c r="F21" i="7" l="1"/>
  <c r="F22" i="7" l="1"/>
  <c r="F23" i="7" l="1"/>
  <c r="F24" i="7" l="1"/>
  <c r="F25" i="7" l="1"/>
  <c r="F26" i="7" l="1"/>
  <c r="F27" i="7" l="1"/>
  <c r="F28" i="7" l="1"/>
  <c r="F29" i="7" l="1"/>
  <c r="F30" i="7" l="1"/>
  <c r="F31" i="7" l="1"/>
  <c r="F32" i="7" l="1"/>
  <c r="F33" i="7" l="1"/>
  <c r="F34" i="7" l="1"/>
  <c r="A369" i="6" l="1"/>
  <c r="A368" i="7" s="1"/>
  <c r="C368" i="7" s="1"/>
  <c r="A370" i="6"/>
  <c r="A369" i="7" s="1"/>
  <c r="C369" i="7" s="1"/>
  <c r="AM370" i="6"/>
  <c r="AN370" i="6"/>
  <c r="AO370" i="6"/>
  <c r="A371" i="6"/>
  <c r="A370" i="7" s="1"/>
  <c r="C370" i="7" s="1"/>
  <c r="A372" i="6"/>
  <c r="A371" i="7" s="1"/>
  <c r="C371" i="7" s="1"/>
  <c r="A373" i="6"/>
  <c r="A372" i="7" s="1"/>
  <c r="C372" i="7" s="1"/>
  <c r="A374" i="6"/>
  <c r="A373" i="7" s="1"/>
  <c r="C373" i="7" s="1"/>
  <c r="A375" i="6"/>
  <c r="A374" i="7" s="1"/>
  <c r="C374" i="7" s="1"/>
  <c r="A376" i="6"/>
  <c r="A375" i="7" s="1"/>
  <c r="C375" i="7" s="1"/>
  <c r="A377" i="6"/>
  <c r="A376" i="7" s="1"/>
  <c r="C376" i="7" s="1"/>
  <c r="A378" i="6"/>
  <c r="A377" i="7" s="1"/>
  <c r="C377" i="7" s="1"/>
  <c r="A379" i="6"/>
  <c r="A378" i="7" s="1"/>
  <c r="C378" i="7" s="1"/>
  <c r="A380" i="6"/>
  <c r="A379" i="7" s="1"/>
  <c r="C379" i="7" s="1"/>
  <c r="A381" i="6"/>
  <c r="A380" i="7" s="1"/>
  <c r="C380" i="7" s="1"/>
  <c r="A382" i="6"/>
  <c r="A381" i="7" s="1"/>
  <c r="C381" i="7" s="1"/>
  <c r="AM382" i="6"/>
  <c r="AN382" i="6"/>
  <c r="AO382" i="6"/>
  <c r="A383" i="6"/>
  <c r="A382" i="7" s="1"/>
  <c r="C382" i="7" s="1"/>
  <c r="A384" i="6"/>
  <c r="A383" i="7" s="1"/>
  <c r="C383" i="7" s="1"/>
  <c r="A385" i="6"/>
  <c r="A384" i="7" s="1"/>
  <c r="C384" i="7" s="1"/>
  <c r="A386" i="6"/>
  <c r="A385" i="7" s="1"/>
  <c r="C385" i="7" s="1"/>
  <c r="A387" i="6"/>
  <c r="A386" i="7" s="1"/>
  <c r="C386" i="7" s="1"/>
  <c r="A388" i="6"/>
  <c r="A387" i="7" s="1"/>
  <c r="C387" i="7" s="1"/>
  <c r="A389" i="6"/>
  <c r="A388" i="7" s="1"/>
  <c r="C388" i="7" s="1"/>
  <c r="AM389" i="6"/>
  <c r="A390" i="6"/>
  <c r="A389" i="7" s="1"/>
  <c r="C389" i="7" s="1"/>
  <c r="A391" i="6"/>
  <c r="A390" i="7" s="1"/>
  <c r="C390" i="7" s="1"/>
  <c r="A392" i="6"/>
  <c r="A391" i="7" s="1"/>
  <c r="C391" i="7" s="1"/>
  <c r="A393" i="6"/>
  <c r="A392" i="7" s="1"/>
  <c r="C392" i="7" s="1"/>
  <c r="A394" i="6"/>
  <c r="A393" i="7" s="1"/>
  <c r="C393" i="7" s="1"/>
  <c r="AN394" i="6"/>
  <c r="AO394" i="6"/>
  <c r="A395" i="6"/>
  <c r="A394" i="7" s="1"/>
  <c r="C394" i="7" s="1"/>
  <c r="A396" i="6"/>
  <c r="A395" i="7" s="1"/>
  <c r="C395" i="7" s="1"/>
  <c r="A397" i="6"/>
  <c r="A396" i="7" s="1"/>
  <c r="C396" i="7" s="1"/>
  <c r="A398" i="6"/>
  <c r="A397" i="7" s="1"/>
  <c r="C397" i="7" s="1"/>
  <c r="AN398" i="6"/>
  <c r="A399" i="6"/>
  <c r="A398" i="7" s="1"/>
  <c r="C398" i="7" s="1"/>
  <c r="A400" i="6"/>
  <c r="A399" i="7" s="1"/>
  <c r="C399" i="7" s="1"/>
  <c r="A401" i="6"/>
  <c r="A400" i="7" s="1"/>
  <c r="C400" i="7" s="1"/>
  <c r="A402" i="6"/>
  <c r="A401" i="7" s="1"/>
  <c r="C401" i="7" s="1"/>
  <c r="A403" i="6"/>
  <c r="A402" i="7" s="1"/>
  <c r="C402" i="7" s="1"/>
  <c r="A404" i="6"/>
  <c r="A403" i="7" s="1"/>
  <c r="C403" i="7" s="1"/>
  <c r="A405" i="6"/>
  <c r="A404" i="7" s="1"/>
  <c r="C404" i="7" s="1"/>
  <c r="A406" i="6"/>
  <c r="A405" i="7" s="1"/>
  <c r="C405" i="7" s="1"/>
  <c r="AN406" i="6"/>
  <c r="A407" i="6"/>
  <c r="A406" i="7" s="1"/>
  <c r="C406" i="7" s="1"/>
  <c r="A408" i="6"/>
  <c r="A407" i="7" s="1"/>
  <c r="C407" i="7" s="1"/>
  <c r="A409" i="6"/>
  <c r="A408" i="7" s="1"/>
  <c r="C408" i="7" s="1"/>
  <c r="A410" i="6"/>
  <c r="A409" i="7" s="1"/>
  <c r="C409" i="7" s="1"/>
  <c r="A411" i="6"/>
  <c r="A410" i="7" s="1"/>
  <c r="C410" i="7" s="1"/>
  <c r="A412" i="6"/>
  <c r="A411" i="7" s="1"/>
  <c r="C411" i="7" s="1"/>
  <c r="A413" i="6"/>
  <c r="A412" i="7" s="1"/>
  <c r="C412" i="7" s="1"/>
  <c r="A414" i="6"/>
  <c r="A413" i="7" s="1"/>
  <c r="C413" i="7" s="1"/>
  <c r="A415" i="6"/>
  <c r="A414" i="7" s="1"/>
  <c r="C414" i="7" s="1"/>
  <c r="A416" i="6"/>
  <c r="A415" i="7" s="1"/>
  <c r="C415" i="7" s="1"/>
  <c r="A417" i="6"/>
  <c r="A416" i="7" s="1"/>
  <c r="C416" i="7" s="1"/>
  <c r="A418" i="6"/>
  <c r="A417" i="7" s="1"/>
  <c r="C417" i="7" s="1"/>
  <c r="AM418" i="6"/>
  <c r="AN418" i="6"/>
  <c r="A419" i="6"/>
  <c r="A418" i="7" s="1"/>
  <c r="C418" i="7" s="1"/>
  <c r="A420" i="6"/>
  <c r="A419" i="7" s="1"/>
  <c r="C419" i="7" s="1"/>
  <c r="A421" i="6"/>
  <c r="A420" i="7" s="1"/>
  <c r="C420" i="7" s="1"/>
  <c r="A422" i="6"/>
  <c r="A421" i="7" s="1"/>
  <c r="C421" i="7" s="1"/>
  <c r="AM422" i="6"/>
  <c r="AN422" i="6"/>
  <c r="A423" i="6"/>
  <c r="A422" i="7" s="1"/>
  <c r="C422" i="7" s="1"/>
  <c r="A424" i="6"/>
  <c r="A423" i="7" s="1"/>
  <c r="C423" i="7" s="1"/>
  <c r="A425" i="6"/>
  <c r="A424" i="7" s="1"/>
  <c r="C424" i="7" s="1"/>
  <c r="A426" i="6"/>
  <c r="A425" i="7" s="1"/>
  <c r="C425" i="7" s="1"/>
  <c r="A427" i="6"/>
  <c r="A426" i="7" s="1"/>
  <c r="C426" i="7" s="1"/>
  <c r="A428" i="6"/>
  <c r="A427" i="7" s="1"/>
  <c r="C427" i="7" s="1"/>
  <c r="A429" i="6"/>
  <c r="A428" i="7" s="1"/>
  <c r="C428" i="7" s="1"/>
  <c r="A430" i="6"/>
  <c r="A429" i="7" s="1"/>
  <c r="C429" i="7" s="1"/>
  <c r="AN430" i="6"/>
  <c r="A431" i="6"/>
  <c r="A430" i="7" s="1"/>
  <c r="C430" i="7" s="1"/>
  <c r="A432" i="6"/>
  <c r="A431" i="7" s="1"/>
  <c r="C431" i="7" s="1"/>
  <c r="A433" i="6"/>
  <c r="A432" i="7" s="1"/>
  <c r="C432" i="7" s="1"/>
  <c r="A434" i="6"/>
  <c r="A433" i="7" s="1"/>
  <c r="C433" i="7" s="1"/>
  <c r="A435" i="6"/>
  <c r="A434" i="7" s="1"/>
  <c r="C434" i="7" s="1"/>
  <c r="A436" i="6"/>
  <c r="A435" i="7" s="1"/>
  <c r="C435" i="7" s="1"/>
  <c r="A437" i="6"/>
  <c r="A436" i="7" s="1"/>
  <c r="C436" i="7" s="1"/>
  <c r="A438" i="6"/>
  <c r="A437" i="7" s="1"/>
  <c r="C437" i="7" s="1"/>
  <c r="A439" i="6"/>
  <c r="A438" i="7" s="1"/>
  <c r="C438" i="7" s="1"/>
  <c r="A440" i="6"/>
  <c r="A439" i="7" s="1"/>
  <c r="C439" i="7" s="1"/>
  <c r="A441" i="6"/>
  <c r="A440" i="7" s="1"/>
  <c r="C440" i="7" s="1"/>
  <c r="A442" i="6"/>
  <c r="A441" i="7" s="1"/>
  <c r="C441" i="7" s="1"/>
  <c r="AM442" i="6"/>
  <c r="AN442" i="6"/>
  <c r="A443" i="6"/>
  <c r="A442" i="7" s="1"/>
  <c r="C442" i="7" s="1"/>
  <c r="A444" i="6"/>
  <c r="A443" i="7" s="1"/>
  <c r="C443" i="7" s="1"/>
  <c r="A445" i="6"/>
  <c r="A444" i="7" s="1"/>
  <c r="C444" i="7" s="1"/>
  <c r="A446" i="6"/>
  <c r="A445" i="7" s="1"/>
  <c r="C445" i="7" s="1"/>
  <c r="A447" i="6"/>
  <c r="A446" i="7" s="1"/>
  <c r="C446" i="7" s="1"/>
  <c r="A448" i="6"/>
  <c r="A447" i="7" s="1"/>
  <c r="C447" i="7" s="1"/>
  <c r="A449" i="6"/>
  <c r="A448" i="7" s="1"/>
  <c r="C448" i="7" s="1"/>
  <c r="A450" i="6"/>
  <c r="A449" i="7" s="1"/>
  <c r="C449" i="7" s="1"/>
  <c r="A451" i="6"/>
  <c r="A450" i="7" s="1"/>
  <c r="C450" i="7" s="1"/>
  <c r="A452" i="6"/>
  <c r="A451" i="7" s="1"/>
  <c r="C451" i="7" s="1"/>
  <c r="A453" i="6"/>
  <c r="A452" i="7" s="1"/>
  <c r="C452" i="7" s="1"/>
  <c r="A454" i="6"/>
  <c r="A453" i="7" s="1"/>
  <c r="C453" i="7" s="1"/>
  <c r="AN454" i="6"/>
  <c r="A455" i="6"/>
  <c r="A454" i="7" s="1"/>
  <c r="C454" i="7" s="1"/>
  <c r="A456" i="6"/>
  <c r="A455" i="7" s="1"/>
  <c r="C455" i="7" s="1"/>
  <c r="A457" i="6"/>
  <c r="A456" i="7" s="1"/>
  <c r="C456" i="7" s="1"/>
  <c r="AM457" i="6"/>
  <c r="A458" i="6"/>
  <c r="A457" i="7" s="1"/>
  <c r="C457" i="7" s="1"/>
  <c r="A459" i="6"/>
  <c r="A458" i="7" s="1"/>
  <c r="C458" i="7" s="1"/>
  <c r="A460" i="6"/>
  <c r="A459" i="7" s="1"/>
  <c r="C459" i="7" s="1"/>
  <c r="A461" i="6"/>
  <c r="A460" i="7" s="1"/>
  <c r="C460" i="7" s="1"/>
  <c r="A462" i="6"/>
  <c r="A461" i="7" s="1"/>
  <c r="C461" i="7" s="1"/>
  <c r="A463" i="6"/>
  <c r="A462" i="7" s="1"/>
  <c r="C462" i="7" s="1"/>
  <c r="A464" i="6"/>
  <c r="A463" i="7" s="1"/>
  <c r="C463" i="7" s="1"/>
  <c r="A465" i="6"/>
  <c r="A464" i="7" s="1"/>
  <c r="C464" i="7" s="1"/>
  <c r="A466" i="6"/>
  <c r="A465" i="7" s="1"/>
  <c r="C465" i="7" s="1"/>
  <c r="AN466" i="6"/>
  <c r="A467" i="6"/>
  <c r="A466" i="7" s="1"/>
  <c r="C466" i="7" s="1"/>
  <c r="A468" i="6"/>
  <c r="A467" i="7" s="1"/>
  <c r="C467" i="7" s="1"/>
  <c r="A469" i="6"/>
  <c r="A468" i="7" s="1"/>
  <c r="C468" i="7" s="1"/>
  <c r="AM469" i="6"/>
  <c r="A470" i="6"/>
  <c r="A469" i="7" s="1"/>
  <c r="C469" i="7" s="1"/>
  <c r="A471" i="6"/>
  <c r="A470" i="7" s="1"/>
  <c r="C470" i="7" s="1"/>
  <c r="A472" i="6"/>
  <c r="A471" i="7" s="1"/>
  <c r="C471" i="7" s="1"/>
  <c r="A473" i="6"/>
  <c r="A472" i="7" s="1"/>
  <c r="C472" i="7" s="1"/>
  <c r="A474" i="6"/>
  <c r="A473" i="7" s="1"/>
  <c r="C473" i="7" s="1"/>
  <c r="A475" i="6"/>
  <c r="A474" i="7" s="1"/>
  <c r="C474" i="7" s="1"/>
  <c r="A476" i="6"/>
  <c r="A475" i="7" s="1"/>
  <c r="C475" i="7" s="1"/>
  <c r="A477" i="6"/>
  <c r="A476" i="7" s="1"/>
  <c r="C476" i="7" s="1"/>
  <c r="A478" i="6"/>
  <c r="A477" i="7" s="1"/>
  <c r="C477" i="7" s="1"/>
  <c r="AN478" i="6"/>
  <c r="A479" i="6"/>
  <c r="A478" i="7" s="1"/>
  <c r="C478" i="7" s="1"/>
  <c r="A480" i="6"/>
  <c r="A479" i="7" s="1"/>
  <c r="C479" i="7" s="1"/>
  <c r="A481" i="6"/>
  <c r="A480" i="7" s="1"/>
  <c r="C480" i="7" s="1"/>
  <c r="AM481" i="6"/>
  <c r="A482" i="6"/>
  <c r="A481" i="7" s="1"/>
  <c r="C481" i="7" s="1"/>
  <c r="A483" i="6"/>
  <c r="A482" i="7" s="1"/>
  <c r="C482" i="7" s="1"/>
  <c r="A484" i="6"/>
  <c r="A483" i="7" s="1"/>
  <c r="C483" i="7" s="1"/>
  <c r="A485" i="6"/>
  <c r="A484" i="7" s="1"/>
  <c r="C484" i="7" s="1"/>
  <c r="A486" i="6"/>
  <c r="A485" i="7" s="1"/>
  <c r="C485" i="7" s="1"/>
  <c r="A487" i="6"/>
  <c r="A486" i="7" s="1"/>
  <c r="C486" i="7" s="1"/>
  <c r="A488" i="6"/>
  <c r="A487" i="7" s="1"/>
  <c r="C487" i="7" s="1"/>
  <c r="A489" i="6"/>
  <c r="A488" i="7" s="1"/>
  <c r="C488" i="7" s="1"/>
  <c r="A490" i="6"/>
  <c r="A489" i="7" s="1"/>
  <c r="C489" i="7" s="1"/>
  <c r="AN490" i="6"/>
  <c r="A491" i="6"/>
  <c r="A490" i="7" s="1"/>
  <c r="C490" i="7" s="1"/>
  <c r="A492" i="6"/>
  <c r="A491" i="7" s="1"/>
  <c r="C491" i="7" s="1"/>
  <c r="A493" i="6"/>
  <c r="A492" i="7" s="1"/>
  <c r="C492" i="7" s="1"/>
  <c r="AM493" i="6"/>
  <c r="A494" i="6"/>
  <c r="A493" i="7" s="1"/>
  <c r="C493" i="7" s="1"/>
  <c r="A495" i="6"/>
  <c r="A494" i="7" s="1"/>
  <c r="C494" i="7" s="1"/>
  <c r="A496" i="6"/>
  <c r="A495" i="7" s="1"/>
  <c r="C495" i="7" s="1"/>
  <c r="A497" i="6"/>
  <c r="A496" i="7" s="1"/>
  <c r="C496" i="7" s="1"/>
  <c r="AN497" i="6"/>
  <c r="A498" i="6"/>
  <c r="A497" i="7" s="1"/>
  <c r="C497" i="7" s="1"/>
  <c r="A499" i="6"/>
  <c r="A498" i="7" s="1"/>
  <c r="C498" i="7" s="1"/>
  <c r="A500" i="6"/>
  <c r="A499" i="7" s="1"/>
  <c r="C499" i="7" s="1"/>
  <c r="A501" i="6"/>
  <c r="A500" i="7" s="1"/>
  <c r="C500" i="7" s="1"/>
  <c r="A502" i="6"/>
  <c r="A501" i="7" s="1"/>
  <c r="C501" i="7" s="1"/>
  <c r="AM502" i="6"/>
  <c r="AN502" i="6"/>
  <c r="O501" i="1"/>
  <c r="P501" i="1" s="1"/>
  <c r="O500" i="1"/>
  <c r="P500" i="1" s="1"/>
  <c r="O499" i="1"/>
  <c r="P499" i="1" s="1"/>
  <c r="O498" i="1"/>
  <c r="P498" i="1" s="1"/>
  <c r="O497" i="1"/>
  <c r="P497" i="1" s="1"/>
  <c r="O496" i="1"/>
  <c r="P496" i="1" s="1"/>
  <c r="O495" i="1"/>
  <c r="P495" i="1" s="1"/>
  <c r="O494" i="1"/>
  <c r="P494" i="1" s="1"/>
  <c r="O493" i="1"/>
  <c r="P493" i="1" s="1"/>
  <c r="O492" i="1"/>
  <c r="P492" i="1" s="1"/>
  <c r="O491" i="1"/>
  <c r="P491" i="1" s="1"/>
  <c r="O490" i="1"/>
  <c r="P490" i="1" s="1"/>
  <c r="O489" i="1"/>
  <c r="P489" i="1" s="1"/>
  <c r="O488" i="1"/>
  <c r="P488" i="1" s="1"/>
  <c r="O487" i="1"/>
  <c r="P487" i="1" s="1"/>
  <c r="O486" i="1"/>
  <c r="P486" i="1" s="1"/>
  <c r="O485" i="1"/>
  <c r="P485" i="1" s="1"/>
  <c r="O484" i="1"/>
  <c r="P484" i="1" s="1"/>
  <c r="O483" i="1"/>
  <c r="P483" i="1" s="1"/>
  <c r="O482" i="1"/>
  <c r="P482" i="1" s="1"/>
  <c r="O481" i="1"/>
  <c r="P481" i="1" s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9" i="1"/>
  <c r="P459" i="1" s="1"/>
  <c r="O458" i="1"/>
  <c r="P458" i="1" s="1"/>
  <c r="O457" i="1"/>
  <c r="P457" i="1" s="1"/>
  <c r="O456" i="1"/>
  <c r="P456" i="1" s="1"/>
  <c r="O455" i="1"/>
  <c r="P455" i="1" s="1"/>
  <c r="O454" i="1"/>
  <c r="P454" i="1" s="1"/>
  <c r="O453" i="1"/>
  <c r="P453" i="1" s="1"/>
  <c r="O452" i="1"/>
  <c r="P452" i="1" s="1"/>
  <c r="O451" i="1"/>
  <c r="P451" i="1" s="1"/>
  <c r="O450" i="1"/>
  <c r="P450" i="1" s="1"/>
  <c r="O449" i="1"/>
  <c r="P449" i="1" s="1"/>
  <c r="O448" i="1"/>
  <c r="P448" i="1" s="1"/>
  <c r="O447" i="1"/>
  <c r="P447" i="1" s="1"/>
  <c r="O446" i="1"/>
  <c r="P446" i="1" s="1"/>
  <c r="O445" i="1"/>
  <c r="P445" i="1" s="1"/>
  <c r="O444" i="1"/>
  <c r="P444" i="1" s="1"/>
  <c r="O443" i="1"/>
  <c r="P443" i="1" s="1"/>
  <c r="O442" i="1"/>
  <c r="P442" i="1" s="1"/>
  <c r="O441" i="1"/>
  <c r="P441" i="1" s="1"/>
  <c r="O440" i="1"/>
  <c r="P440" i="1" s="1"/>
  <c r="O439" i="1"/>
  <c r="P439" i="1" s="1"/>
  <c r="O438" i="1"/>
  <c r="P438" i="1" s="1"/>
  <c r="O437" i="1"/>
  <c r="P437" i="1" s="1"/>
  <c r="O436" i="1"/>
  <c r="P436" i="1" s="1"/>
  <c r="O435" i="1"/>
  <c r="P435" i="1" s="1"/>
  <c r="O434" i="1"/>
  <c r="P434" i="1" s="1"/>
  <c r="O433" i="1"/>
  <c r="P433" i="1" s="1"/>
  <c r="O432" i="1"/>
  <c r="P432" i="1" s="1"/>
  <c r="O431" i="1"/>
  <c r="P431" i="1" s="1"/>
  <c r="O430" i="1"/>
  <c r="P430" i="1" s="1"/>
  <c r="O429" i="1"/>
  <c r="P429" i="1" s="1"/>
  <c r="O428" i="1"/>
  <c r="P428" i="1" s="1"/>
  <c r="O427" i="1"/>
  <c r="P427" i="1" s="1"/>
  <c r="O426" i="1"/>
  <c r="P426" i="1" s="1"/>
  <c r="O425" i="1"/>
  <c r="P425" i="1" s="1"/>
  <c r="O424" i="1"/>
  <c r="P424" i="1" s="1"/>
  <c r="O423" i="1"/>
  <c r="P423" i="1" s="1"/>
  <c r="O422" i="1"/>
  <c r="P422" i="1" s="1"/>
  <c r="O421" i="1"/>
  <c r="P421" i="1" s="1"/>
  <c r="O420" i="1"/>
  <c r="P420" i="1" s="1"/>
  <c r="O419" i="1"/>
  <c r="P419" i="1" s="1"/>
  <c r="O418" i="1"/>
  <c r="P418" i="1" s="1"/>
  <c r="O417" i="1"/>
  <c r="P417" i="1" s="1"/>
  <c r="O416" i="1"/>
  <c r="P416" i="1" s="1"/>
  <c r="O415" i="1"/>
  <c r="P415" i="1" s="1"/>
  <c r="O414" i="1"/>
  <c r="P414" i="1" s="1"/>
  <c r="O413" i="1"/>
  <c r="P413" i="1" s="1"/>
  <c r="O412" i="1"/>
  <c r="P412" i="1" s="1"/>
  <c r="O411" i="1"/>
  <c r="P411" i="1" s="1"/>
  <c r="O410" i="1"/>
  <c r="P410" i="1" s="1"/>
  <c r="O409" i="1"/>
  <c r="P409" i="1" s="1"/>
  <c r="O408" i="1"/>
  <c r="P408" i="1" s="1"/>
  <c r="O407" i="1"/>
  <c r="P407" i="1" s="1"/>
  <c r="O406" i="1"/>
  <c r="P406" i="1" s="1"/>
  <c r="O405" i="1"/>
  <c r="P405" i="1" s="1"/>
  <c r="O404" i="1"/>
  <c r="P404" i="1" s="1"/>
  <c r="O403" i="1"/>
  <c r="P403" i="1" s="1"/>
  <c r="O402" i="1"/>
  <c r="P402" i="1" s="1"/>
  <c r="O401" i="1"/>
  <c r="P401" i="1" s="1"/>
  <c r="O400" i="1"/>
  <c r="P400" i="1" s="1"/>
  <c r="O399" i="1"/>
  <c r="P399" i="1" s="1"/>
  <c r="O398" i="1"/>
  <c r="P398" i="1" s="1"/>
  <c r="O397" i="1"/>
  <c r="P397" i="1" s="1"/>
  <c r="O396" i="1"/>
  <c r="P396" i="1" s="1"/>
  <c r="O395" i="1"/>
  <c r="P395" i="1" s="1"/>
  <c r="O394" i="1"/>
  <c r="P394" i="1" s="1"/>
  <c r="O393" i="1"/>
  <c r="P393" i="1" s="1"/>
  <c r="O392" i="1"/>
  <c r="P392" i="1" s="1"/>
  <c r="O391" i="1"/>
  <c r="P391" i="1" s="1"/>
  <c r="O390" i="1"/>
  <c r="P390" i="1" s="1"/>
  <c r="O389" i="1"/>
  <c r="P389" i="1" s="1"/>
  <c r="O388" i="1"/>
  <c r="P388" i="1" s="1"/>
  <c r="O387" i="1"/>
  <c r="P387" i="1" s="1"/>
  <c r="O386" i="1"/>
  <c r="P386" i="1" s="1"/>
  <c r="O385" i="1"/>
  <c r="P385" i="1" s="1"/>
  <c r="O384" i="1"/>
  <c r="P384" i="1" s="1"/>
  <c r="O383" i="1"/>
  <c r="P383" i="1" s="1"/>
  <c r="O382" i="1"/>
  <c r="P382" i="1" s="1"/>
  <c r="O381" i="1"/>
  <c r="P381" i="1" s="1"/>
  <c r="O380" i="1"/>
  <c r="P380" i="1" s="1"/>
  <c r="O379" i="1"/>
  <c r="P379" i="1" s="1"/>
  <c r="O378" i="1"/>
  <c r="P378" i="1" s="1"/>
  <c r="O377" i="1"/>
  <c r="P377" i="1" s="1"/>
  <c r="O376" i="1"/>
  <c r="P376" i="1" s="1"/>
  <c r="O375" i="1"/>
  <c r="P375" i="1" s="1"/>
  <c r="O374" i="1"/>
  <c r="P374" i="1" s="1"/>
  <c r="O373" i="1"/>
  <c r="P373" i="1" s="1"/>
  <c r="O372" i="1"/>
  <c r="P372" i="1" s="1"/>
  <c r="O371" i="1"/>
  <c r="P371" i="1" s="1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O362" i="1"/>
  <c r="P362" i="1" s="1"/>
  <c r="O361" i="1"/>
  <c r="P361" i="1" s="1"/>
  <c r="O360" i="1"/>
  <c r="P360" i="1" s="1"/>
  <c r="O359" i="1"/>
  <c r="P359" i="1" s="1"/>
  <c r="O358" i="1"/>
  <c r="P358" i="1" s="1"/>
  <c r="O357" i="1"/>
  <c r="P357" i="1" s="1"/>
  <c r="O356" i="1"/>
  <c r="P356" i="1" s="1"/>
  <c r="O355" i="1"/>
  <c r="P355" i="1" s="1"/>
  <c r="O354" i="1"/>
  <c r="P354" i="1" s="1"/>
  <c r="O353" i="1"/>
  <c r="P353" i="1" s="1"/>
  <c r="O352" i="1"/>
  <c r="P352" i="1" s="1"/>
  <c r="O351" i="1"/>
  <c r="P351" i="1" s="1"/>
  <c r="O350" i="1"/>
  <c r="P350" i="1" s="1"/>
  <c r="O349" i="1"/>
  <c r="P349" i="1" s="1"/>
  <c r="O348" i="1"/>
  <c r="P348" i="1" s="1"/>
  <c r="O347" i="1"/>
  <c r="P347" i="1" s="1"/>
  <c r="O346" i="1"/>
  <c r="P346" i="1" s="1"/>
  <c r="O345" i="1"/>
  <c r="P345" i="1" s="1"/>
  <c r="O344" i="1"/>
  <c r="P344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5" i="1"/>
  <c r="P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300" i="1"/>
  <c r="P300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2" i="1"/>
  <c r="P292" i="1" s="1"/>
  <c r="O291" i="1"/>
  <c r="P291" i="1" s="1"/>
  <c r="O290" i="1"/>
  <c r="P290" i="1" s="1"/>
  <c r="O289" i="1"/>
  <c r="P289" i="1" s="1"/>
  <c r="O288" i="1"/>
  <c r="P288" i="1" s="1"/>
  <c r="O287" i="1"/>
  <c r="P287" i="1" s="1"/>
  <c r="O286" i="1"/>
  <c r="P286" i="1" s="1"/>
  <c r="O285" i="1"/>
  <c r="P285" i="1" s="1"/>
  <c r="O284" i="1"/>
  <c r="P284" i="1" s="1"/>
  <c r="O283" i="1"/>
  <c r="P283" i="1" s="1"/>
  <c r="O282" i="1"/>
  <c r="P282" i="1" s="1"/>
  <c r="O281" i="1"/>
  <c r="P281" i="1" s="1"/>
  <c r="O280" i="1"/>
  <c r="P280" i="1" s="1"/>
  <c r="O279" i="1"/>
  <c r="P279" i="1" s="1"/>
  <c r="O278" i="1"/>
  <c r="P278" i="1" s="1"/>
  <c r="O277" i="1"/>
  <c r="P277" i="1" s="1"/>
  <c r="O276" i="1"/>
  <c r="P276" i="1" s="1"/>
  <c r="O275" i="1"/>
  <c r="P275" i="1" s="1"/>
  <c r="O274" i="1"/>
  <c r="P274" i="1" s="1"/>
  <c r="O273" i="1"/>
  <c r="P273" i="1" s="1"/>
  <c r="O272" i="1"/>
  <c r="P272" i="1" s="1"/>
  <c r="O271" i="1"/>
  <c r="P271" i="1" s="1"/>
  <c r="O270" i="1"/>
  <c r="P270" i="1" s="1"/>
  <c r="O269" i="1"/>
  <c r="P269" i="1" s="1"/>
  <c r="O268" i="1"/>
  <c r="P268" i="1" s="1"/>
  <c r="O267" i="1"/>
  <c r="P267" i="1" s="1"/>
  <c r="O266" i="1"/>
  <c r="P266" i="1" s="1"/>
  <c r="O265" i="1"/>
  <c r="P265" i="1" s="1"/>
  <c r="O264" i="1"/>
  <c r="P264" i="1" s="1"/>
  <c r="O263" i="1"/>
  <c r="P263" i="1" s="1"/>
  <c r="O262" i="1"/>
  <c r="P262" i="1" s="1"/>
  <c r="O261" i="1"/>
  <c r="P261" i="1" s="1"/>
  <c r="O260" i="1"/>
  <c r="P260" i="1" s="1"/>
  <c r="O259" i="1"/>
  <c r="P259" i="1" s="1"/>
  <c r="O258" i="1"/>
  <c r="P258" i="1" s="1"/>
  <c r="O257" i="1"/>
  <c r="P257" i="1" s="1"/>
  <c r="O256" i="1"/>
  <c r="P256" i="1" s="1"/>
  <c r="O255" i="1"/>
  <c r="P255" i="1" s="1"/>
  <c r="O254" i="1"/>
  <c r="P254" i="1" s="1"/>
  <c r="O253" i="1"/>
  <c r="P253" i="1" s="1"/>
  <c r="O252" i="1"/>
  <c r="P252" i="1" s="1"/>
  <c r="O251" i="1"/>
  <c r="P251" i="1" s="1"/>
  <c r="O250" i="1"/>
  <c r="P250" i="1" s="1"/>
  <c r="O249" i="1"/>
  <c r="P249" i="1" s="1"/>
  <c r="O248" i="1"/>
  <c r="P248" i="1" s="1"/>
  <c r="O247" i="1"/>
  <c r="P247" i="1" s="1"/>
  <c r="O246" i="1"/>
  <c r="P246" i="1" s="1"/>
  <c r="O245" i="1"/>
  <c r="P245" i="1" s="1"/>
  <c r="O244" i="1"/>
  <c r="P244" i="1" s="1"/>
  <c r="O243" i="1"/>
  <c r="P243" i="1" s="1"/>
  <c r="O242" i="1"/>
  <c r="P242" i="1" s="1"/>
  <c r="O241" i="1"/>
  <c r="P241" i="1" s="1"/>
  <c r="O240" i="1"/>
  <c r="P240" i="1" s="1"/>
  <c r="O239" i="1"/>
  <c r="P239" i="1" s="1"/>
  <c r="O238" i="1"/>
  <c r="P238" i="1" s="1"/>
  <c r="O237" i="1"/>
  <c r="P237" i="1" s="1"/>
  <c r="O236" i="1"/>
  <c r="P236" i="1" s="1"/>
  <c r="O235" i="1"/>
  <c r="P235" i="1" s="1"/>
  <c r="O234" i="1"/>
  <c r="P234" i="1" s="1"/>
  <c r="O233" i="1"/>
  <c r="P233" i="1" s="1"/>
  <c r="O232" i="1"/>
  <c r="P232" i="1" s="1"/>
  <c r="O231" i="1"/>
  <c r="P231" i="1" s="1"/>
  <c r="O230" i="1"/>
  <c r="P230" i="1" s="1"/>
  <c r="O229" i="1"/>
  <c r="P229" i="1" s="1"/>
  <c r="O228" i="1"/>
  <c r="P228" i="1" s="1"/>
  <c r="O227" i="1"/>
  <c r="P227" i="1" s="1"/>
  <c r="O226" i="1"/>
  <c r="P226" i="1" s="1"/>
  <c r="O225" i="1"/>
  <c r="P225" i="1" s="1"/>
  <c r="O224" i="1"/>
  <c r="P224" i="1" s="1"/>
  <c r="O223" i="1"/>
  <c r="P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 s="1"/>
  <c r="O204" i="1"/>
  <c r="P204" i="1" s="1"/>
  <c r="O203" i="1"/>
  <c r="P203" i="1" s="1"/>
  <c r="O202" i="1"/>
  <c r="P202" i="1" s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 s="1"/>
  <c r="O195" i="1"/>
  <c r="P195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8" i="1"/>
  <c r="P188" i="1" s="1"/>
  <c r="O187" i="1"/>
  <c r="P187" i="1" s="1"/>
  <c r="O186" i="1"/>
  <c r="P186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  <c r="O501" i="2"/>
  <c r="P501" i="2" s="1"/>
  <c r="O500" i="2"/>
  <c r="P500" i="2" s="1"/>
  <c r="O499" i="2"/>
  <c r="P499" i="2" s="1"/>
  <c r="O498" i="2"/>
  <c r="P498" i="2" s="1"/>
  <c r="O497" i="2"/>
  <c r="P497" i="2" s="1"/>
  <c r="O496" i="2"/>
  <c r="P496" i="2" s="1"/>
  <c r="O495" i="2"/>
  <c r="P495" i="2" s="1"/>
  <c r="O494" i="2"/>
  <c r="P494" i="2" s="1"/>
  <c r="O493" i="2"/>
  <c r="P493" i="2" s="1"/>
  <c r="O492" i="2"/>
  <c r="P492" i="2" s="1"/>
  <c r="O491" i="2"/>
  <c r="P491" i="2" s="1"/>
  <c r="O490" i="2"/>
  <c r="P490" i="2" s="1"/>
  <c r="O489" i="2"/>
  <c r="P489" i="2" s="1"/>
  <c r="O488" i="2"/>
  <c r="P488" i="2" s="1"/>
  <c r="O487" i="2"/>
  <c r="P487" i="2" s="1"/>
  <c r="O486" i="2"/>
  <c r="P486" i="2" s="1"/>
  <c r="O485" i="2"/>
  <c r="P485" i="2" s="1"/>
  <c r="O484" i="2"/>
  <c r="P484" i="2" s="1"/>
  <c r="O483" i="2"/>
  <c r="P483" i="2" s="1"/>
  <c r="O482" i="2"/>
  <c r="P482" i="2" s="1"/>
  <c r="O481" i="2"/>
  <c r="P481" i="2" s="1"/>
  <c r="O480" i="2"/>
  <c r="P480" i="2" s="1"/>
  <c r="O479" i="2"/>
  <c r="P479" i="2" s="1"/>
  <c r="O478" i="2"/>
  <c r="P478" i="2" s="1"/>
  <c r="O477" i="2"/>
  <c r="P477" i="2" s="1"/>
  <c r="O476" i="2"/>
  <c r="P476" i="2" s="1"/>
  <c r="O475" i="2"/>
  <c r="P475" i="2" s="1"/>
  <c r="O474" i="2"/>
  <c r="P474" i="2" s="1"/>
  <c r="O473" i="2"/>
  <c r="P473" i="2" s="1"/>
  <c r="O472" i="2"/>
  <c r="P472" i="2" s="1"/>
  <c r="O471" i="2"/>
  <c r="P471" i="2" s="1"/>
  <c r="O470" i="2"/>
  <c r="P470" i="2" s="1"/>
  <c r="O469" i="2"/>
  <c r="P469" i="2" s="1"/>
  <c r="O468" i="2"/>
  <c r="P468" i="2" s="1"/>
  <c r="O467" i="2"/>
  <c r="P467" i="2" s="1"/>
  <c r="O466" i="2"/>
  <c r="P466" i="2" s="1"/>
  <c r="O465" i="2"/>
  <c r="P465" i="2" s="1"/>
  <c r="O464" i="2"/>
  <c r="P464" i="2" s="1"/>
  <c r="O463" i="2"/>
  <c r="P463" i="2" s="1"/>
  <c r="O462" i="2"/>
  <c r="P462" i="2" s="1"/>
  <c r="O461" i="2"/>
  <c r="P461" i="2" s="1"/>
  <c r="O460" i="2"/>
  <c r="P460" i="2" s="1"/>
  <c r="O459" i="2"/>
  <c r="P459" i="2" s="1"/>
  <c r="O458" i="2"/>
  <c r="P458" i="2" s="1"/>
  <c r="O457" i="2"/>
  <c r="P457" i="2" s="1"/>
  <c r="O456" i="2"/>
  <c r="P456" i="2" s="1"/>
  <c r="O455" i="2"/>
  <c r="P455" i="2" s="1"/>
  <c r="O454" i="2"/>
  <c r="P454" i="2" s="1"/>
  <c r="O453" i="2"/>
  <c r="P453" i="2" s="1"/>
  <c r="O452" i="2"/>
  <c r="P452" i="2" s="1"/>
  <c r="O451" i="2"/>
  <c r="P451" i="2" s="1"/>
  <c r="O450" i="2"/>
  <c r="P450" i="2" s="1"/>
  <c r="O449" i="2"/>
  <c r="P449" i="2" s="1"/>
  <c r="O448" i="2"/>
  <c r="P448" i="2" s="1"/>
  <c r="O447" i="2"/>
  <c r="P447" i="2" s="1"/>
  <c r="O446" i="2"/>
  <c r="P446" i="2" s="1"/>
  <c r="O445" i="2"/>
  <c r="P445" i="2" s="1"/>
  <c r="O444" i="2"/>
  <c r="P444" i="2" s="1"/>
  <c r="O443" i="2"/>
  <c r="P443" i="2" s="1"/>
  <c r="O442" i="2"/>
  <c r="P442" i="2" s="1"/>
  <c r="O441" i="2"/>
  <c r="P441" i="2" s="1"/>
  <c r="O440" i="2"/>
  <c r="P440" i="2" s="1"/>
  <c r="O439" i="2"/>
  <c r="P439" i="2" s="1"/>
  <c r="O438" i="2"/>
  <c r="P438" i="2" s="1"/>
  <c r="O437" i="2"/>
  <c r="P437" i="2" s="1"/>
  <c r="O436" i="2"/>
  <c r="P436" i="2" s="1"/>
  <c r="O435" i="2"/>
  <c r="P435" i="2" s="1"/>
  <c r="O434" i="2"/>
  <c r="P434" i="2" s="1"/>
  <c r="O433" i="2"/>
  <c r="P433" i="2" s="1"/>
  <c r="O432" i="2"/>
  <c r="P432" i="2" s="1"/>
  <c r="O431" i="2"/>
  <c r="P431" i="2" s="1"/>
  <c r="O430" i="2"/>
  <c r="P430" i="2" s="1"/>
  <c r="O429" i="2"/>
  <c r="P429" i="2" s="1"/>
  <c r="O428" i="2"/>
  <c r="P428" i="2" s="1"/>
  <c r="O427" i="2"/>
  <c r="P427" i="2" s="1"/>
  <c r="O426" i="2"/>
  <c r="P426" i="2" s="1"/>
  <c r="O425" i="2"/>
  <c r="P425" i="2" s="1"/>
  <c r="O424" i="2"/>
  <c r="P424" i="2" s="1"/>
  <c r="O423" i="2"/>
  <c r="P423" i="2" s="1"/>
  <c r="O422" i="2"/>
  <c r="P422" i="2" s="1"/>
  <c r="O421" i="2"/>
  <c r="P421" i="2" s="1"/>
  <c r="O420" i="2"/>
  <c r="P420" i="2" s="1"/>
  <c r="O419" i="2"/>
  <c r="P419" i="2" s="1"/>
  <c r="O418" i="2"/>
  <c r="P418" i="2" s="1"/>
  <c r="O417" i="2"/>
  <c r="P417" i="2" s="1"/>
  <c r="O416" i="2"/>
  <c r="P416" i="2" s="1"/>
  <c r="O415" i="2"/>
  <c r="P415" i="2" s="1"/>
  <c r="O414" i="2"/>
  <c r="P414" i="2" s="1"/>
  <c r="O413" i="2"/>
  <c r="P413" i="2" s="1"/>
  <c r="O412" i="2"/>
  <c r="P412" i="2" s="1"/>
  <c r="O411" i="2"/>
  <c r="P411" i="2" s="1"/>
  <c r="O410" i="2"/>
  <c r="P410" i="2" s="1"/>
  <c r="O409" i="2"/>
  <c r="P409" i="2" s="1"/>
  <c r="O408" i="2"/>
  <c r="P408" i="2" s="1"/>
  <c r="O407" i="2"/>
  <c r="P407" i="2" s="1"/>
  <c r="O406" i="2"/>
  <c r="P406" i="2" s="1"/>
  <c r="O405" i="2"/>
  <c r="P405" i="2" s="1"/>
  <c r="O404" i="2"/>
  <c r="P404" i="2" s="1"/>
  <c r="O403" i="2"/>
  <c r="P403" i="2" s="1"/>
  <c r="O402" i="2"/>
  <c r="P402" i="2" s="1"/>
  <c r="O401" i="2"/>
  <c r="P401" i="2" s="1"/>
  <c r="O400" i="2"/>
  <c r="P400" i="2" s="1"/>
  <c r="O399" i="2"/>
  <c r="P399" i="2" s="1"/>
  <c r="O398" i="2"/>
  <c r="P398" i="2" s="1"/>
  <c r="O397" i="2"/>
  <c r="P397" i="2" s="1"/>
  <c r="O396" i="2"/>
  <c r="P396" i="2" s="1"/>
  <c r="O395" i="2"/>
  <c r="P395" i="2" s="1"/>
  <c r="O394" i="2"/>
  <c r="P394" i="2" s="1"/>
  <c r="O393" i="2"/>
  <c r="P393" i="2" s="1"/>
  <c r="O392" i="2"/>
  <c r="P392" i="2" s="1"/>
  <c r="O391" i="2"/>
  <c r="P391" i="2" s="1"/>
  <c r="O390" i="2"/>
  <c r="P390" i="2" s="1"/>
  <c r="O389" i="2"/>
  <c r="P389" i="2" s="1"/>
  <c r="O388" i="2"/>
  <c r="P388" i="2" s="1"/>
  <c r="O387" i="2"/>
  <c r="P387" i="2" s="1"/>
  <c r="O386" i="2"/>
  <c r="P386" i="2" s="1"/>
  <c r="O385" i="2"/>
  <c r="P385" i="2" s="1"/>
  <c r="O384" i="2"/>
  <c r="P384" i="2" s="1"/>
  <c r="O383" i="2"/>
  <c r="P383" i="2" s="1"/>
  <c r="O382" i="2"/>
  <c r="P382" i="2" s="1"/>
  <c r="O381" i="2"/>
  <c r="P381" i="2" s="1"/>
  <c r="O380" i="2"/>
  <c r="P380" i="2" s="1"/>
  <c r="O379" i="2"/>
  <c r="P379" i="2" s="1"/>
  <c r="O378" i="2"/>
  <c r="P378" i="2" s="1"/>
  <c r="O377" i="2"/>
  <c r="P377" i="2" s="1"/>
  <c r="O376" i="2"/>
  <c r="P376" i="2" s="1"/>
  <c r="O375" i="2"/>
  <c r="P375" i="2" s="1"/>
  <c r="O374" i="2"/>
  <c r="P374" i="2" s="1"/>
  <c r="O373" i="2"/>
  <c r="P373" i="2" s="1"/>
  <c r="O372" i="2"/>
  <c r="P372" i="2" s="1"/>
  <c r="O371" i="2"/>
  <c r="P371" i="2" s="1"/>
  <c r="O370" i="2"/>
  <c r="P370" i="2" s="1"/>
  <c r="O369" i="2"/>
  <c r="P369" i="2" s="1"/>
  <c r="O368" i="2"/>
  <c r="P368" i="2" s="1"/>
  <c r="O367" i="2"/>
  <c r="P367" i="2" s="1"/>
  <c r="O366" i="2"/>
  <c r="P366" i="2" s="1"/>
  <c r="O365" i="2"/>
  <c r="P365" i="2" s="1"/>
  <c r="O364" i="2"/>
  <c r="P364" i="2" s="1"/>
  <c r="O363" i="2"/>
  <c r="P363" i="2" s="1"/>
  <c r="O362" i="2"/>
  <c r="P362" i="2" s="1"/>
  <c r="O361" i="2"/>
  <c r="P361" i="2" s="1"/>
  <c r="O360" i="2"/>
  <c r="P360" i="2" s="1"/>
  <c r="O359" i="2"/>
  <c r="P359" i="2" s="1"/>
  <c r="O358" i="2"/>
  <c r="P358" i="2" s="1"/>
  <c r="O357" i="2"/>
  <c r="P357" i="2" s="1"/>
  <c r="O356" i="2"/>
  <c r="P356" i="2" s="1"/>
  <c r="O355" i="2"/>
  <c r="P355" i="2" s="1"/>
  <c r="O354" i="2"/>
  <c r="P354" i="2" s="1"/>
  <c r="O353" i="2"/>
  <c r="P353" i="2" s="1"/>
  <c r="O352" i="2"/>
  <c r="P352" i="2" s="1"/>
  <c r="O351" i="2"/>
  <c r="P351" i="2" s="1"/>
  <c r="O350" i="2"/>
  <c r="P350" i="2" s="1"/>
  <c r="O349" i="2"/>
  <c r="P349" i="2" s="1"/>
  <c r="O348" i="2"/>
  <c r="P348" i="2" s="1"/>
  <c r="O347" i="2"/>
  <c r="P347" i="2" s="1"/>
  <c r="O346" i="2"/>
  <c r="P346" i="2" s="1"/>
  <c r="O345" i="2"/>
  <c r="P345" i="2" s="1"/>
  <c r="O344" i="2"/>
  <c r="P344" i="2" s="1"/>
  <c r="O343" i="2"/>
  <c r="P343" i="2" s="1"/>
  <c r="O342" i="2"/>
  <c r="P342" i="2" s="1"/>
  <c r="O341" i="2"/>
  <c r="P341" i="2" s="1"/>
  <c r="O340" i="2"/>
  <c r="P340" i="2" s="1"/>
  <c r="O339" i="2"/>
  <c r="P339" i="2" s="1"/>
  <c r="O338" i="2"/>
  <c r="P338" i="2" s="1"/>
  <c r="O337" i="2"/>
  <c r="P337" i="2" s="1"/>
  <c r="O336" i="2"/>
  <c r="P336" i="2" s="1"/>
  <c r="O335" i="2"/>
  <c r="P335" i="2" s="1"/>
  <c r="O334" i="2"/>
  <c r="P334" i="2" s="1"/>
  <c r="O333" i="2"/>
  <c r="P333" i="2" s="1"/>
  <c r="O332" i="2"/>
  <c r="P332" i="2" s="1"/>
  <c r="O331" i="2"/>
  <c r="P331" i="2" s="1"/>
  <c r="O330" i="2"/>
  <c r="P330" i="2" s="1"/>
  <c r="O329" i="2"/>
  <c r="P329" i="2" s="1"/>
  <c r="O328" i="2"/>
  <c r="P328" i="2" s="1"/>
  <c r="O327" i="2"/>
  <c r="P327" i="2" s="1"/>
  <c r="O326" i="2"/>
  <c r="P326" i="2" s="1"/>
  <c r="O325" i="2"/>
  <c r="P325" i="2" s="1"/>
  <c r="O324" i="2"/>
  <c r="P324" i="2" s="1"/>
  <c r="O323" i="2"/>
  <c r="P323" i="2" s="1"/>
  <c r="O322" i="2"/>
  <c r="P322" i="2" s="1"/>
  <c r="O321" i="2"/>
  <c r="P321" i="2" s="1"/>
  <c r="O320" i="2"/>
  <c r="P320" i="2" s="1"/>
  <c r="O319" i="2"/>
  <c r="P319" i="2" s="1"/>
  <c r="O318" i="2"/>
  <c r="P318" i="2" s="1"/>
  <c r="O317" i="2"/>
  <c r="P317" i="2" s="1"/>
  <c r="O316" i="2"/>
  <c r="P316" i="2" s="1"/>
  <c r="O315" i="2"/>
  <c r="P315" i="2" s="1"/>
  <c r="O314" i="2"/>
  <c r="P314" i="2" s="1"/>
  <c r="O313" i="2"/>
  <c r="P313" i="2" s="1"/>
  <c r="O312" i="2"/>
  <c r="P312" i="2" s="1"/>
  <c r="O311" i="2"/>
  <c r="P311" i="2" s="1"/>
  <c r="O310" i="2"/>
  <c r="P310" i="2" s="1"/>
  <c r="O309" i="2"/>
  <c r="P309" i="2" s="1"/>
  <c r="O308" i="2"/>
  <c r="P308" i="2" s="1"/>
  <c r="O307" i="2"/>
  <c r="P307" i="2" s="1"/>
  <c r="O306" i="2"/>
  <c r="P306" i="2" s="1"/>
  <c r="O305" i="2"/>
  <c r="P305" i="2" s="1"/>
  <c r="O304" i="2"/>
  <c r="P304" i="2" s="1"/>
  <c r="O303" i="2"/>
  <c r="P303" i="2" s="1"/>
  <c r="O302" i="2"/>
  <c r="P302" i="2" s="1"/>
  <c r="O301" i="2"/>
  <c r="P301" i="2" s="1"/>
  <c r="O300" i="2"/>
  <c r="P300" i="2" s="1"/>
  <c r="O299" i="2"/>
  <c r="P299" i="2" s="1"/>
  <c r="O298" i="2"/>
  <c r="P298" i="2" s="1"/>
  <c r="O297" i="2"/>
  <c r="P297" i="2" s="1"/>
  <c r="O296" i="2"/>
  <c r="P296" i="2" s="1"/>
  <c r="O295" i="2"/>
  <c r="P295" i="2" s="1"/>
  <c r="O294" i="2"/>
  <c r="P294" i="2" s="1"/>
  <c r="O293" i="2"/>
  <c r="P293" i="2" s="1"/>
  <c r="O292" i="2"/>
  <c r="P292" i="2" s="1"/>
  <c r="O291" i="2"/>
  <c r="P291" i="2" s="1"/>
  <c r="O290" i="2"/>
  <c r="P290" i="2" s="1"/>
  <c r="O289" i="2"/>
  <c r="P289" i="2" s="1"/>
  <c r="O288" i="2"/>
  <c r="P288" i="2" s="1"/>
  <c r="O287" i="2"/>
  <c r="P287" i="2" s="1"/>
  <c r="O286" i="2"/>
  <c r="P286" i="2" s="1"/>
  <c r="O285" i="2"/>
  <c r="P285" i="2" s="1"/>
  <c r="O284" i="2"/>
  <c r="P284" i="2" s="1"/>
  <c r="O283" i="2"/>
  <c r="P283" i="2" s="1"/>
  <c r="O282" i="2"/>
  <c r="P282" i="2" s="1"/>
  <c r="O281" i="2"/>
  <c r="P281" i="2" s="1"/>
  <c r="O280" i="2"/>
  <c r="P280" i="2" s="1"/>
  <c r="O279" i="2"/>
  <c r="P279" i="2" s="1"/>
  <c r="O278" i="2"/>
  <c r="P278" i="2" s="1"/>
  <c r="O277" i="2"/>
  <c r="P277" i="2" s="1"/>
  <c r="O276" i="2"/>
  <c r="P276" i="2" s="1"/>
  <c r="O275" i="2"/>
  <c r="P275" i="2" s="1"/>
  <c r="O274" i="2"/>
  <c r="P274" i="2" s="1"/>
  <c r="O273" i="2"/>
  <c r="P273" i="2" s="1"/>
  <c r="O272" i="2"/>
  <c r="P272" i="2" s="1"/>
  <c r="O271" i="2"/>
  <c r="P271" i="2" s="1"/>
  <c r="O270" i="2"/>
  <c r="P270" i="2" s="1"/>
  <c r="O269" i="2"/>
  <c r="P269" i="2" s="1"/>
  <c r="O268" i="2"/>
  <c r="P268" i="2" s="1"/>
  <c r="O267" i="2"/>
  <c r="P267" i="2" s="1"/>
  <c r="O266" i="2"/>
  <c r="P266" i="2" s="1"/>
  <c r="O265" i="2"/>
  <c r="P265" i="2" s="1"/>
  <c r="O264" i="2"/>
  <c r="P264" i="2" s="1"/>
  <c r="O263" i="2"/>
  <c r="P263" i="2" s="1"/>
  <c r="O262" i="2"/>
  <c r="P262" i="2" s="1"/>
  <c r="O261" i="2"/>
  <c r="P261" i="2" s="1"/>
  <c r="O260" i="2"/>
  <c r="P260" i="2" s="1"/>
  <c r="O259" i="2"/>
  <c r="P259" i="2" s="1"/>
  <c r="O258" i="2"/>
  <c r="P258" i="2" s="1"/>
  <c r="O257" i="2"/>
  <c r="P257" i="2" s="1"/>
  <c r="O256" i="2"/>
  <c r="P256" i="2" s="1"/>
  <c r="O255" i="2"/>
  <c r="P255" i="2" s="1"/>
  <c r="O254" i="2"/>
  <c r="P254" i="2" s="1"/>
  <c r="O253" i="2"/>
  <c r="P253" i="2" s="1"/>
  <c r="O252" i="2"/>
  <c r="P252" i="2" s="1"/>
  <c r="O251" i="2"/>
  <c r="P251" i="2" s="1"/>
  <c r="O250" i="2"/>
  <c r="P250" i="2" s="1"/>
  <c r="O249" i="2"/>
  <c r="P249" i="2" s="1"/>
  <c r="O248" i="2"/>
  <c r="P248" i="2" s="1"/>
  <c r="O247" i="2"/>
  <c r="P247" i="2" s="1"/>
  <c r="O246" i="2"/>
  <c r="P246" i="2" s="1"/>
  <c r="O245" i="2"/>
  <c r="P245" i="2" s="1"/>
  <c r="O244" i="2"/>
  <c r="P244" i="2" s="1"/>
  <c r="O243" i="2"/>
  <c r="P243" i="2" s="1"/>
  <c r="O242" i="2"/>
  <c r="P242" i="2" s="1"/>
  <c r="O241" i="2"/>
  <c r="P241" i="2" s="1"/>
  <c r="O240" i="2"/>
  <c r="P240" i="2" s="1"/>
  <c r="O239" i="2"/>
  <c r="P239" i="2" s="1"/>
  <c r="O238" i="2"/>
  <c r="P238" i="2" s="1"/>
  <c r="O237" i="2"/>
  <c r="P237" i="2" s="1"/>
  <c r="O236" i="2"/>
  <c r="P236" i="2" s="1"/>
  <c r="O235" i="2"/>
  <c r="P235" i="2" s="1"/>
  <c r="O234" i="2"/>
  <c r="P234" i="2" s="1"/>
  <c r="O233" i="2"/>
  <c r="P233" i="2" s="1"/>
  <c r="O232" i="2"/>
  <c r="P232" i="2" s="1"/>
  <c r="O231" i="2"/>
  <c r="P231" i="2" s="1"/>
  <c r="O230" i="2"/>
  <c r="P230" i="2" s="1"/>
  <c r="O229" i="2"/>
  <c r="P229" i="2" s="1"/>
  <c r="O228" i="2"/>
  <c r="P228" i="2" s="1"/>
  <c r="O227" i="2"/>
  <c r="P227" i="2" s="1"/>
  <c r="O226" i="2"/>
  <c r="P226" i="2" s="1"/>
  <c r="O225" i="2"/>
  <c r="P225" i="2" s="1"/>
  <c r="O224" i="2"/>
  <c r="P224" i="2" s="1"/>
  <c r="O223" i="2"/>
  <c r="P223" i="2" s="1"/>
  <c r="O222" i="2"/>
  <c r="P222" i="2" s="1"/>
  <c r="O221" i="2"/>
  <c r="P221" i="2" s="1"/>
  <c r="O220" i="2"/>
  <c r="P220" i="2" s="1"/>
  <c r="O219" i="2"/>
  <c r="P219" i="2" s="1"/>
  <c r="O218" i="2"/>
  <c r="P218" i="2" s="1"/>
  <c r="O217" i="2"/>
  <c r="P217" i="2" s="1"/>
  <c r="O216" i="2"/>
  <c r="P216" i="2" s="1"/>
  <c r="O215" i="2"/>
  <c r="P215" i="2" s="1"/>
  <c r="O214" i="2"/>
  <c r="P214" i="2" s="1"/>
  <c r="O213" i="2"/>
  <c r="P213" i="2" s="1"/>
  <c r="O212" i="2"/>
  <c r="P212" i="2" s="1"/>
  <c r="O211" i="2"/>
  <c r="P211" i="2" s="1"/>
  <c r="O210" i="2"/>
  <c r="P210" i="2" s="1"/>
  <c r="O209" i="2"/>
  <c r="P209" i="2" s="1"/>
  <c r="O208" i="2"/>
  <c r="P208" i="2" s="1"/>
  <c r="O207" i="2"/>
  <c r="P207" i="2" s="1"/>
  <c r="O206" i="2"/>
  <c r="P206" i="2" s="1"/>
  <c r="O205" i="2"/>
  <c r="P205" i="2" s="1"/>
  <c r="O204" i="2"/>
  <c r="P204" i="2" s="1"/>
  <c r="O203" i="2"/>
  <c r="P203" i="2" s="1"/>
  <c r="O202" i="2"/>
  <c r="P202" i="2" s="1"/>
  <c r="O201" i="2"/>
  <c r="P201" i="2" s="1"/>
  <c r="O200" i="2"/>
  <c r="P200" i="2" s="1"/>
  <c r="O199" i="2"/>
  <c r="P199" i="2" s="1"/>
  <c r="O198" i="2"/>
  <c r="P198" i="2" s="1"/>
  <c r="O197" i="2"/>
  <c r="P197" i="2" s="1"/>
  <c r="O196" i="2"/>
  <c r="P196" i="2" s="1"/>
  <c r="O195" i="2"/>
  <c r="P195" i="2" s="1"/>
  <c r="O194" i="2"/>
  <c r="P194" i="2" s="1"/>
  <c r="O193" i="2"/>
  <c r="P193" i="2" s="1"/>
  <c r="O192" i="2"/>
  <c r="P192" i="2" s="1"/>
  <c r="O191" i="2"/>
  <c r="P191" i="2" s="1"/>
  <c r="O190" i="2"/>
  <c r="P190" i="2" s="1"/>
  <c r="O189" i="2"/>
  <c r="P189" i="2" s="1"/>
  <c r="O188" i="2"/>
  <c r="P188" i="2" s="1"/>
  <c r="O187" i="2"/>
  <c r="P187" i="2" s="1"/>
  <c r="O186" i="2"/>
  <c r="P186" i="2" s="1"/>
  <c r="O185" i="2"/>
  <c r="P185" i="2" s="1"/>
  <c r="O184" i="2"/>
  <c r="P184" i="2" s="1"/>
  <c r="O183" i="2"/>
  <c r="P183" i="2" s="1"/>
  <c r="O182" i="2"/>
  <c r="P182" i="2" s="1"/>
  <c r="O181" i="2"/>
  <c r="P181" i="2" s="1"/>
  <c r="O180" i="2"/>
  <c r="P180" i="2" s="1"/>
  <c r="O179" i="2"/>
  <c r="P179" i="2" s="1"/>
  <c r="O178" i="2"/>
  <c r="P178" i="2" s="1"/>
  <c r="O177" i="2"/>
  <c r="P177" i="2" s="1"/>
  <c r="O176" i="2"/>
  <c r="P176" i="2" s="1"/>
  <c r="O175" i="2"/>
  <c r="P175" i="2" s="1"/>
  <c r="O174" i="2"/>
  <c r="P174" i="2" s="1"/>
  <c r="O173" i="2"/>
  <c r="P173" i="2" s="1"/>
  <c r="O172" i="2"/>
  <c r="P172" i="2" s="1"/>
  <c r="O171" i="2"/>
  <c r="P171" i="2" s="1"/>
  <c r="O170" i="2"/>
  <c r="P170" i="2" s="1"/>
  <c r="O169" i="2"/>
  <c r="P169" i="2" s="1"/>
  <c r="O168" i="2"/>
  <c r="P168" i="2" s="1"/>
  <c r="O167" i="2"/>
  <c r="P167" i="2" s="1"/>
  <c r="O166" i="2"/>
  <c r="P166" i="2" s="1"/>
  <c r="O165" i="2"/>
  <c r="P165" i="2" s="1"/>
  <c r="O164" i="2"/>
  <c r="P164" i="2" s="1"/>
  <c r="O163" i="2"/>
  <c r="P163" i="2" s="1"/>
  <c r="O162" i="2"/>
  <c r="P162" i="2" s="1"/>
  <c r="O161" i="2"/>
  <c r="P161" i="2" s="1"/>
  <c r="O160" i="2"/>
  <c r="P160" i="2" s="1"/>
  <c r="O159" i="2"/>
  <c r="P159" i="2" s="1"/>
  <c r="O158" i="2"/>
  <c r="P158" i="2" s="1"/>
  <c r="O157" i="2"/>
  <c r="P157" i="2" s="1"/>
  <c r="O156" i="2"/>
  <c r="P156" i="2" s="1"/>
  <c r="O155" i="2"/>
  <c r="P155" i="2" s="1"/>
  <c r="O154" i="2"/>
  <c r="P154" i="2" s="1"/>
  <c r="O153" i="2"/>
  <c r="P153" i="2" s="1"/>
  <c r="O152" i="2"/>
  <c r="P152" i="2" s="1"/>
  <c r="O151" i="2"/>
  <c r="P151" i="2" s="1"/>
  <c r="O150" i="2"/>
  <c r="P150" i="2" s="1"/>
  <c r="O149" i="2"/>
  <c r="P149" i="2" s="1"/>
  <c r="O148" i="2"/>
  <c r="P148" i="2" s="1"/>
  <c r="O147" i="2"/>
  <c r="P147" i="2" s="1"/>
  <c r="O146" i="2"/>
  <c r="P146" i="2" s="1"/>
  <c r="O145" i="2"/>
  <c r="P145" i="2" s="1"/>
  <c r="O144" i="2"/>
  <c r="P144" i="2" s="1"/>
  <c r="O143" i="2"/>
  <c r="P143" i="2" s="1"/>
  <c r="O142" i="2"/>
  <c r="P142" i="2" s="1"/>
  <c r="O141" i="2"/>
  <c r="P141" i="2" s="1"/>
  <c r="O140" i="2"/>
  <c r="P140" i="2" s="1"/>
  <c r="O139" i="2"/>
  <c r="P139" i="2" s="1"/>
  <c r="O138" i="2"/>
  <c r="P138" i="2" s="1"/>
  <c r="O137" i="2"/>
  <c r="P137" i="2" s="1"/>
  <c r="O136" i="2"/>
  <c r="P136" i="2" s="1"/>
  <c r="O135" i="2"/>
  <c r="P135" i="2" s="1"/>
  <c r="O134" i="2"/>
  <c r="P134" i="2" s="1"/>
  <c r="O133" i="2"/>
  <c r="P133" i="2" s="1"/>
  <c r="O132" i="2"/>
  <c r="P132" i="2" s="1"/>
  <c r="O131" i="2"/>
  <c r="P131" i="2" s="1"/>
  <c r="O130" i="2"/>
  <c r="P130" i="2" s="1"/>
  <c r="O129" i="2"/>
  <c r="P129" i="2" s="1"/>
  <c r="O128" i="2"/>
  <c r="P128" i="2" s="1"/>
  <c r="O127" i="2"/>
  <c r="P127" i="2" s="1"/>
  <c r="O126" i="2"/>
  <c r="P126" i="2" s="1"/>
  <c r="O125" i="2"/>
  <c r="P125" i="2" s="1"/>
  <c r="O124" i="2"/>
  <c r="P124" i="2" s="1"/>
  <c r="O123" i="2"/>
  <c r="P123" i="2" s="1"/>
  <c r="O122" i="2"/>
  <c r="P122" i="2" s="1"/>
  <c r="O121" i="2"/>
  <c r="P121" i="2" s="1"/>
  <c r="O120" i="2"/>
  <c r="P120" i="2" s="1"/>
  <c r="O119" i="2"/>
  <c r="P119" i="2" s="1"/>
  <c r="O118" i="2"/>
  <c r="P118" i="2" s="1"/>
  <c r="O117" i="2"/>
  <c r="P117" i="2" s="1"/>
  <c r="O116" i="2"/>
  <c r="P116" i="2" s="1"/>
  <c r="O115" i="2"/>
  <c r="P115" i="2" s="1"/>
  <c r="O114" i="2"/>
  <c r="P114" i="2" s="1"/>
  <c r="O113" i="2"/>
  <c r="P113" i="2" s="1"/>
  <c r="O112" i="2"/>
  <c r="P112" i="2" s="1"/>
  <c r="O111" i="2"/>
  <c r="P111" i="2" s="1"/>
  <c r="O110" i="2"/>
  <c r="P110" i="2" s="1"/>
  <c r="O109" i="2"/>
  <c r="P109" i="2" s="1"/>
  <c r="O108" i="2"/>
  <c r="P108" i="2" s="1"/>
  <c r="O107" i="2"/>
  <c r="P107" i="2" s="1"/>
  <c r="O106" i="2"/>
  <c r="P106" i="2" s="1"/>
  <c r="O105" i="2"/>
  <c r="P105" i="2" s="1"/>
  <c r="O104" i="2"/>
  <c r="P104" i="2" s="1"/>
  <c r="O103" i="2"/>
  <c r="P103" i="2" s="1"/>
  <c r="O102" i="2"/>
  <c r="P102" i="2" s="1"/>
  <c r="O101" i="2"/>
  <c r="P101" i="2" s="1"/>
  <c r="O100" i="2"/>
  <c r="P100" i="2" s="1"/>
  <c r="O99" i="2"/>
  <c r="P99" i="2" s="1"/>
  <c r="O98" i="2"/>
  <c r="P98" i="2" s="1"/>
  <c r="O97" i="2"/>
  <c r="P97" i="2" s="1"/>
  <c r="O96" i="2"/>
  <c r="P96" i="2" s="1"/>
  <c r="O95" i="2"/>
  <c r="P95" i="2" s="1"/>
  <c r="O94" i="2"/>
  <c r="P94" i="2" s="1"/>
  <c r="O93" i="2"/>
  <c r="P93" i="2" s="1"/>
  <c r="O92" i="2"/>
  <c r="P92" i="2" s="1"/>
  <c r="O91" i="2"/>
  <c r="P91" i="2" s="1"/>
  <c r="O90" i="2"/>
  <c r="P90" i="2" s="1"/>
  <c r="O89" i="2"/>
  <c r="P89" i="2" s="1"/>
  <c r="O88" i="2"/>
  <c r="P88" i="2" s="1"/>
  <c r="O87" i="2"/>
  <c r="P87" i="2" s="1"/>
  <c r="O86" i="2"/>
  <c r="P86" i="2" s="1"/>
  <c r="O85" i="2"/>
  <c r="P85" i="2" s="1"/>
  <c r="O84" i="2"/>
  <c r="P84" i="2" s="1"/>
  <c r="O83" i="2"/>
  <c r="P83" i="2" s="1"/>
  <c r="O82" i="2"/>
  <c r="P82" i="2" s="1"/>
  <c r="O81" i="2"/>
  <c r="P81" i="2" s="1"/>
  <c r="O80" i="2"/>
  <c r="P80" i="2" s="1"/>
  <c r="O79" i="2"/>
  <c r="P79" i="2" s="1"/>
  <c r="O78" i="2"/>
  <c r="P78" i="2" s="1"/>
  <c r="O77" i="2"/>
  <c r="P77" i="2" s="1"/>
  <c r="O76" i="2"/>
  <c r="P76" i="2" s="1"/>
  <c r="O75" i="2"/>
  <c r="P75" i="2" s="1"/>
  <c r="O74" i="2"/>
  <c r="P74" i="2" s="1"/>
  <c r="O73" i="2"/>
  <c r="P73" i="2" s="1"/>
  <c r="O72" i="2"/>
  <c r="P72" i="2" s="1"/>
  <c r="O71" i="2"/>
  <c r="P71" i="2" s="1"/>
  <c r="O70" i="2"/>
  <c r="P70" i="2" s="1"/>
  <c r="O69" i="2"/>
  <c r="P69" i="2" s="1"/>
  <c r="O68" i="2"/>
  <c r="P68" i="2" s="1"/>
  <c r="O67" i="2"/>
  <c r="P67" i="2" s="1"/>
  <c r="O66" i="2"/>
  <c r="P66" i="2" s="1"/>
  <c r="O65" i="2"/>
  <c r="P65" i="2" s="1"/>
  <c r="O64" i="2"/>
  <c r="P64" i="2" s="1"/>
  <c r="O63" i="2"/>
  <c r="P63" i="2" s="1"/>
  <c r="O62" i="2"/>
  <c r="P62" i="2" s="1"/>
  <c r="O61" i="2"/>
  <c r="P61" i="2" s="1"/>
  <c r="O60" i="2"/>
  <c r="P60" i="2" s="1"/>
  <c r="O59" i="2"/>
  <c r="P59" i="2" s="1"/>
  <c r="O58" i="2"/>
  <c r="P58" i="2" s="1"/>
  <c r="O57" i="2"/>
  <c r="P57" i="2" s="1"/>
  <c r="O56" i="2"/>
  <c r="P56" i="2" s="1"/>
  <c r="O55" i="2"/>
  <c r="P55" i="2" s="1"/>
  <c r="O54" i="2"/>
  <c r="P54" i="2" s="1"/>
  <c r="O53" i="2"/>
  <c r="P53" i="2" s="1"/>
  <c r="O52" i="2"/>
  <c r="P52" i="2" s="1"/>
  <c r="O51" i="2"/>
  <c r="P51" i="2" s="1"/>
  <c r="O50" i="2"/>
  <c r="P50" i="2" s="1"/>
  <c r="O49" i="2"/>
  <c r="P49" i="2" s="1"/>
  <c r="O48" i="2"/>
  <c r="P48" i="2" s="1"/>
  <c r="O47" i="2"/>
  <c r="P47" i="2" s="1"/>
  <c r="O46" i="2"/>
  <c r="P46" i="2" s="1"/>
  <c r="O45" i="2"/>
  <c r="P45" i="2" s="1"/>
  <c r="O44" i="2"/>
  <c r="P44" i="2" s="1"/>
  <c r="O43" i="2"/>
  <c r="P43" i="2" s="1"/>
  <c r="O42" i="2"/>
  <c r="P42" i="2" s="1"/>
  <c r="O41" i="2"/>
  <c r="P41" i="2" s="1"/>
  <c r="O40" i="2"/>
  <c r="P40" i="2" s="1"/>
  <c r="O39" i="2"/>
  <c r="P39" i="2" s="1"/>
  <c r="O38" i="2"/>
  <c r="P38" i="2" s="1"/>
  <c r="O37" i="2"/>
  <c r="P37" i="2" s="1"/>
  <c r="O36" i="2"/>
  <c r="P36" i="2" s="1"/>
  <c r="O35" i="2"/>
  <c r="P35" i="2" s="1"/>
  <c r="O34" i="2"/>
  <c r="P34" i="2" s="1"/>
  <c r="O33" i="2"/>
  <c r="P33" i="2" s="1"/>
  <c r="O32" i="2"/>
  <c r="P32" i="2" s="1"/>
  <c r="O31" i="2"/>
  <c r="P31" i="2" s="1"/>
  <c r="O30" i="2"/>
  <c r="P30" i="2" s="1"/>
  <c r="O29" i="2"/>
  <c r="P29" i="2" s="1"/>
  <c r="O28" i="2"/>
  <c r="P28" i="2" s="1"/>
  <c r="O27" i="2"/>
  <c r="P27" i="2" s="1"/>
  <c r="O26" i="2"/>
  <c r="P26" i="2" s="1"/>
  <c r="O25" i="2"/>
  <c r="P25" i="2" s="1"/>
  <c r="O24" i="2"/>
  <c r="P24" i="2" s="1"/>
  <c r="O23" i="2"/>
  <c r="P23" i="2" s="1"/>
  <c r="O22" i="2"/>
  <c r="P22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O5" i="2"/>
  <c r="P5" i="2" s="1"/>
  <c r="O4" i="2"/>
  <c r="P4" i="2" s="1"/>
  <c r="O3" i="2"/>
  <c r="P3" i="2" s="1"/>
  <c r="O2" i="2"/>
  <c r="P2" i="2" s="1"/>
  <c r="O368" i="3"/>
  <c r="P368" i="3" s="1"/>
  <c r="O369" i="3"/>
  <c r="P369" i="3" s="1"/>
  <c r="O370" i="3"/>
  <c r="P370" i="3" s="1"/>
  <c r="O371" i="3"/>
  <c r="P371" i="3" s="1"/>
  <c r="O372" i="3"/>
  <c r="P372" i="3" s="1"/>
  <c r="O373" i="3"/>
  <c r="P373" i="3" s="1"/>
  <c r="O374" i="3"/>
  <c r="P374" i="3" s="1"/>
  <c r="O375" i="3"/>
  <c r="P375" i="3" s="1"/>
  <c r="O376" i="3"/>
  <c r="P376" i="3" s="1"/>
  <c r="O377" i="3"/>
  <c r="P377" i="3" s="1"/>
  <c r="O378" i="3"/>
  <c r="P378" i="3" s="1"/>
  <c r="O379" i="3"/>
  <c r="P379" i="3" s="1"/>
  <c r="O380" i="3"/>
  <c r="P380" i="3" s="1"/>
  <c r="O381" i="3"/>
  <c r="P381" i="3" s="1"/>
  <c r="O382" i="3"/>
  <c r="P382" i="3" s="1"/>
  <c r="O383" i="3"/>
  <c r="P383" i="3" s="1"/>
  <c r="O384" i="3"/>
  <c r="P384" i="3" s="1"/>
  <c r="O385" i="3"/>
  <c r="P385" i="3" s="1"/>
  <c r="O386" i="3"/>
  <c r="P386" i="3" s="1"/>
  <c r="O387" i="3"/>
  <c r="P387" i="3" s="1"/>
  <c r="O388" i="3"/>
  <c r="P388" i="3" s="1"/>
  <c r="O389" i="3"/>
  <c r="P389" i="3" s="1"/>
  <c r="O390" i="3"/>
  <c r="P390" i="3" s="1"/>
  <c r="O391" i="3"/>
  <c r="P391" i="3" s="1"/>
  <c r="O392" i="3"/>
  <c r="P392" i="3" s="1"/>
  <c r="O393" i="3"/>
  <c r="P393" i="3" s="1"/>
  <c r="O394" i="3"/>
  <c r="P394" i="3" s="1"/>
  <c r="O395" i="3"/>
  <c r="P395" i="3" s="1"/>
  <c r="O396" i="3"/>
  <c r="P396" i="3" s="1"/>
  <c r="O397" i="3"/>
  <c r="P397" i="3" s="1"/>
  <c r="O398" i="3"/>
  <c r="P398" i="3" s="1"/>
  <c r="O399" i="3"/>
  <c r="P399" i="3" s="1"/>
  <c r="O400" i="3"/>
  <c r="P400" i="3" s="1"/>
  <c r="O401" i="3"/>
  <c r="P401" i="3" s="1"/>
  <c r="O402" i="3"/>
  <c r="P402" i="3" s="1"/>
  <c r="O403" i="3"/>
  <c r="P403" i="3" s="1"/>
  <c r="O404" i="3"/>
  <c r="P404" i="3" s="1"/>
  <c r="O405" i="3"/>
  <c r="P405" i="3" s="1"/>
  <c r="O406" i="3"/>
  <c r="P406" i="3" s="1"/>
  <c r="O407" i="3"/>
  <c r="P407" i="3" s="1"/>
  <c r="O408" i="3"/>
  <c r="P408" i="3" s="1"/>
  <c r="O409" i="3"/>
  <c r="P409" i="3" s="1"/>
  <c r="O410" i="3"/>
  <c r="P410" i="3" s="1"/>
  <c r="O411" i="3"/>
  <c r="P411" i="3" s="1"/>
  <c r="O412" i="3"/>
  <c r="P412" i="3" s="1"/>
  <c r="O413" i="3"/>
  <c r="P413" i="3" s="1"/>
  <c r="O414" i="3"/>
  <c r="P414" i="3" s="1"/>
  <c r="O415" i="3"/>
  <c r="P415" i="3" s="1"/>
  <c r="O416" i="3"/>
  <c r="P416" i="3" s="1"/>
  <c r="O417" i="3"/>
  <c r="P417" i="3" s="1"/>
  <c r="O418" i="3"/>
  <c r="P418" i="3" s="1"/>
  <c r="O419" i="3"/>
  <c r="P419" i="3" s="1"/>
  <c r="O420" i="3"/>
  <c r="P420" i="3" s="1"/>
  <c r="O421" i="3"/>
  <c r="P421" i="3" s="1"/>
  <c r="O422" i="3"/>
  <c r="P422" i="3" s="1"/>
  <c r="O423" i="3"/>
  <c r="P423" i="3" s="1"/>
  <c r="O424" i="3"/>
  <c r="P424" i="3" s="1"/>
  <c r="O425" i="3"/>
  <c r="P425" i="3" s="1"/>
  <c r="O426" i="3"/>
  <c r="P426" i="3" s="1"/>
  <c r="O427" i="3"/>
  <c r="P427" i="3" s="1"/>
  <c r="O428" i="3"/>
  <c r="P428" i="3" s="1"/>
  <c r="O429" i="3"/>
  <c r="P429" i="3" s="1"/>
  <c r="O430" i="3"/>
  <c r="P430" i="3" s="1"/>
  <c r="O431" i="3"/>
  <c r="P431" i="3" s="1"/>
  <c r="O432" i="3"/>
  <c r="P432" i="3" s="1"/>
  <c r="O433" i="3"/>
  <c r="P433" i="3" s="1"/>
  <c r="O434" i="3"/>
  <c r="P434" i="3" s="1"/>
  <c r="O435" i="3"/>
  <c r="P435" i="3" s="1"/>
  <c r="O436" i="3"/>
  <c r="P436" i="3" s="1"/>
  <c r="O437" i="3"/>
  <c r="P437" i="3" s="1"/>
  <c r="O438" i="3"/>
  <c r="P438" i="3" s="1"/>
  <c r="O439" i="3"/>
  <c r="P439" i="3" s="1"/>
  <c r="O440" i="3"/>
  <c r="P440" i="3" s="1"/>
  <c r="O441" i="3"/>
  <c r="P441" i="3" s="1"/>
  <c r="O442" i="3"/>
  <c r="P442" i="3" s="1"/>
  <c r="O443" i="3"/>
  <c r="P443" i="3" s="1"/>
  <c r="O444" i="3"/>
  <c r="P444" i="3" s="1"/>
  <c r="O445" i="3"/>
  <c r="P445" i="3" s="1"/>
  <c r="O446" i="3"/>
  <c r="P446" i="3" s="1"/>
  <c r="O447" i="3"/>
  <c r="P447" i="3" s="1"/>
  <c r="O448" i="3"/>
  <c r="P448" i="3" s="1"/>
  <c r="O449" i="3"/>
  <c r="P449" i="3" s="1"/>
  <c r="O450" i="3"/>
  <c r="P450" i="3" s="1"/>
  <c r="O451" i="3"/>
  <c r="P451" i="3" s="1"/>
  <c r="O452" i="3"/>
  <c r="P452" i="3" s="1"/>
  <c r="O453" i="3"/>
  <c r="P453" i="3" s="1"/>
  <c r="O454" i="3"/>
  <c r="P454" i="3" s="1"/>
  <c r="O455" i="3"/>
  <c r="P455" i="3" s="1"/>
  <c r="O456" i="3"/>
  <c r="P456" i="3" s="1"/>
  <c r="O457" i="3"/>
  <c r="P457" i="3" s="1"/>
  <c r="O458" i="3"/>
  <c r="P458" i="3" s="1"/>
  <c r="O459" i="3"/>
  <c r="P459" i="3" s="1"/>
  <c r="O460" i="3"/>
  <c r="P460" i="3" s="1"/>
  <c r="O461" i="3"/>
  <c r="P461" i="3" s="1"/>
  <c r="O462" i="3"/>
  <c r="P462" i="3" s="1"/>
  <c r="O463" i="3"/>
  <c r="P463" i="3" s="1"/>
  <c r="O464" i="3"/>
  <c r="P464" i="3" s="1"/>
  <c r="O465" i="3"/>
  <c r="P465" i="3" s="1"/>
  <c r="O466" i="3"/>
  <c r="P466" i="3" s="1"/>
  <c r="O467" i="3"/>
  <c r="P467" i="3" s="1"/>
  <c r="O468" i="3"/>
  <c r="P468" i="3" s="1"/>
  <c r="O469" i="3"/>
  <c r="P469" i="3" s="1"/>
  <c r="O470" i="3"/>
  <c r="P470" i="3" s="1"/>
  <c r="O471" i="3"/>
  <c r="P471" i="3" s="1"/>
  <c r="O472" i="3"/>
  <c r="P472" i="3" s="1"/>
  <c r="O473" i="3"/>
  <c r="P473" i="3" s="1"/>
  <c r="O474" i="3"/>
  <c r="P474" i="3" s="1"/>
  <c r="O475" i="3"/>
  <c r="P475" i="3" s="1"/>
  <c r="O476" i="3"/>
  <c r="P476" i="3" s="1"/>
  <c r="O477" i="3"/>
  <c r="P477" i="3" s="1"/>
  <c r="O478" i="3"/>
  <c r="P478" i="3" s="1"/>
  <c r="O479" i="3"/>
  <c r="P479" i="3" s="1"/>
  <c r="O480" i="3"/>
  <c r="P480" i="3" s="1"/>
  <c r="O481" i="3"/>
  <c r="P481" i="3" s="1"/>
  <c r="O482" i="3"/>
  <c r="P482" i="3" s="1"/>
  <c r="O483" i="3"/>
  <c r="P483" i="3" s="1"/>
  <c r="O484" i="3"/>
  <c r="P484" i="3" s="1"/>
  <c r="O485" i="3"/>
  <c r="P485" i="3" s="1"/>
  <c r="O486" i="3"/>
  <c r="P486" i="3" s="1"/>
  <c r="O487" i="3"/>
  <c r="P487" i="3" s="1"/>
  <c r="O488" i="3"/>
  <c r="P488" i="3" s="1"/>
  <c r="O489" i="3"/>
  <c r="P489" i="3" s="1"/>
  <c r="O490" i="3"/>
  <c r="P490" i="3" s="1"/>
  <c r="O491" i="3"/>
  <c r="P491" i="3" s="1"/>
  <c r="O492" i="3"/>
  <c r="P492" i="3" s="1"/>
  <c r="O493" i="3"/>
  <c r="P493" i="3" s="1"/>
  <c r="O494" i="3"/>
  <c r="P494" i="3" s="1"/>
  <c r="O495" i="3"/>
  <c r="P495" i="3" s="1"/>
  <c r="O496" i="3"/>
  <c r="P496" i="3" s="1"/>
  <c r="O497" i="3"/>
  <c r="P497" i="3" s="1"/>
  <c r="O498" i="3"/>
  <c r="P498" i="3" s="1"/>
  <c r="O499" i="3"/>
  <c r="P499" i="3" s="1"/>
  <c r="O500" i="3"/>
  <c r="P500" i="3" s="1"/>
  <c r="O501" i="3"/>
  <c r="P501" i="3" s="1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B420" i="10" s="1"/>
  <c r="B421" i="10" s="1"/>
  <c r="B422" i="10" s="1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480" i="10" s="1"/>
  <c r="B481" i="10" s="1"/>
  <c r="B482" i="10" s="1"/>
  <c r="B483" i="10" s="1"/>
  <c r="B484" i="10" s="1"/>
  <c r="B485" i="10" s="1"/>
  <c r="B486" i="10" s="1"/>
  <c r="B487" i="10" s="1"/>
  <c r="B488" i="10" s="1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4" i="10"/>
  <c r="AM377" i="6" l="1"/>
  <c r="AN473" i="6"/>
  <c r="AN461" i="6"/>
  <c r="AN449" i="6"/>
  <c r="AN437" i="6"/>
  <c r="AN413" i="6"/>
  <c r="AN401" i="6"/>
  <c r="AO422" i="6"/>
  <c r="AP422" i="6" s="1"/>
  <c r="AQ422" i="6" s="1"/>
  <c r="AO398" i="6"/>
  <c r="AM490" i="6"/>
  <c r="AM478" i="6"/>
  <c r="AM466" i="6"/>
  <c r="AM454" i="6"/>
  <c r="AM394" i="6"/>
  <c r="AM449" i="6"/>
  <c r="AM385" i="6"/>
  <c r="AM373" i="6"/>
  <c r="AM430" i="6"/>
  <c r="AM406" i="6"/>
  <c r="AP406" i="6" s="1"/>
  <c r="AQ406" i="6" s="1"/>
  <c r="AM461" i="6"/>
  <c r="AM437" i="6"/>
  <c r="AN389" i="6"/>
  <c r="AN377" i="6"/>
  <c r="AN493" i="6"/>
  <c r="AN481" i="6"/>
  <c r="AN469" i="6"/>
  <c r="AN457" i="6"/>
  <c r="AN385" i="6"/>
  <c r="AN373" i="6"/>
  <c r="AN372" i="6"/>
  <c r="AO502" i="6"/>
  <c r="AP502" i="6" s="1"/>
  <c r="AQ502" i="6" s="1"/>
  <c r="AO490" i="6"/>
  <c r="AO478" i="6"/>
  <c r="AO466" i="6"/>
  <c r="AO454" i="6"/>
  <c r="AO442" i="6"/>
  <c r="AP442" i="6" s="1"/>
  <c r="AQ442" i="6" s="1"/>
  <c r="AO430" i="6"/>
  <c r="AO418" i="6"/>
  <c r="AP418" i="6" s="1"/>
  <c r="AQ418" i="6" s="1"/>
  <c r="AO406" i="6"/>
  <c r="AO413" i="6"/>
  <c r="AO401" i="6"/>
  <c r="AO457" i="6"/>
  <c r="AO371" i="6"/>
  <c r="AO497" i="6"/>
  <c r="AO473" i="6"/>
  <c r="AO461" i="6"/>
  <c r="AO449" i="6"/>
  <c r="AO437" i="6"/>
  <c r="AP437" i="6" s="1"/>
  <c r="AQ437" i="6" s="1"/>
  <c r="AO493" i="6"/>
  <c r="AO481" i="6"/>
  <c r="AO469" i="6"/>
  <c r="AO389" i="6"/>
  <c r="AO377" i="6"/>
  <c r="AO385" i="6"/>
  <c r="AP385" i="6" s="1"/>
  <c r="AQ385" i="6" s="1"/>
  <c r="AO373" i="6"/>
  <c r="AP373" i="6" s="1"/>
  <c r="AQ373" i="6" s="1"/>
  <c r="AO372" i="6"/>
  <c r="AP394" i="6"/>
  <c r="AQ394" i="6" s="1"/>
  <c r="AP382" i="6"/>
  <c r="AQ382" i="6" s="1"/>
  <c r="AP370" i="6"/>
  <c r="AQ370" i="6" s="1"/>
  <c r="AO485" i="6"/>
  <c r="AN485" i="6"/>
  <c r="AM485" i="6"/>
  <c r="AM473" i="6"/>
  <c r="AO425" i="6"/>
  <c r="AN425" i="6"/>
  <c r="AM425" i="6"/>
  <c r="AM413" i="6"/>
  <c r="AM401" i="6"/>
  <c r="AO496" i="6"/>
  <c r="AN496" i="6"/>
  <c r="AM496" i="6"/>
  <c r="AO484" i="6"/>
  <c r="AN484" i="6"/>
  <c r="AM484" i="6"/>
  <c r="AO472" i="6"/>
  <c r="AN472" i="6"/>
  <c r="AM472" i="6"/>
  <c r="AO460" i="6"/>
  <c r="AN460" i="6"/>
  <c r="AO412" i="6"/>
  <c r="AN412" i="6"/>
  <c r="AM412" i="6"/>
  <c r="AO400" i="6"/>
  <c r="AN400" i="6"/>
  <c r="AM400" i="6"/>
  <c r="AO388" i="6"/>
  <c r="AN388" i="6"/>
  <c r="AM388" i="6"/>
  <c r="AO376" i="6"/>
  <c r="AN376" i="6"/>
  <c r="AM376" i="6"/>
  <c r="AP469" i="6"/>
  <c r="AQ469" i="6" s="1"/>
  <c r="AO491" i="6"/>
  <c r="AN491" i="6"/>
  <c r="AM491" i="6"/>
  <c r="AO479" i="6"/>
  <c r="AN479" i="6"/>
  <c r="AM479" i="6"/>
  <c r="AO467" i="6"/>
  <c r="AN467" i="6"/>
  <c r="AM467" i="6"/>
  <c r="AO455" i="6"/>
  <c r="AN455" i="6"/>
  <c r="AM455" i="6"/>
  <c r="AO443" i="6"/>
  <c r="AN443" i="6"/>
  <c r="AM443" i="6"/>
  <c r="AO431" i="6"/>
  <c r="AN431" i="6"/>
  <c r="AO419" i="6"/>
  <c r="AN419" i="6"/>
  <c r="AM419" i="6"/>
  <c r="AO407" i="6"/>
  <c r="AN407" i="6"/>
  <c r="AM407" i="6"/>
  <c r="AO395" i="6"/>
  <c r="AN395" i="6"/>
  <c r="AM395" i="6"/>
  <c r="AO383" i="6"/>
  <c r="AN383" i="6"/>
  <c r="AN371" i="6"/>
  <c r="AM371" i="6"/>
  <c r="AO501" i="6"/>
  <c r="AN501" i="6"/>
  <c r="AM501" i="6"/>
  <c r="AO489" i="6"/>
  <c r="AN489" i="6"/>
  <c r="AM489" i="6"/>
  <c r="AO477" i="6"/>
  <c r="AN477" i="6"/>
  <c r="AM477" i="6"/>
  <c r="AO465" i="6"/>
  <c r="AN465" i="6"/>
  <c r="AM465" i="6"/>
  <c r="AO453" i="6"/>
  <c r="AN453" i="6"/>
  <c r="AM453" i="6"/>
  <c r="AO441" i="6"/>
  <c r="AN441" i="6"/>
  <c r="AM441" i="6"/>
  <c r="AO429" i="6"/>
  <c r="AN429" i="6"/>
  <c r="AM429" i="6"/>
  <c r="AO417" i="6"/>
  <c r="AN417" i="6"/>
  <c r="AM417" i="6"/>
  <c r="AO405" i="6"/>
  <c r="AN405" i="6"/>
  <c r="AM405" i="6"/>
  <c r="AO393" i="6"/>
  <c r="AN393" i="6"/>
  <c r="AM393" i="6"/>
  <c r="AO381" i="6"/>
  <c r="AN381" i="6"/>
  <c r="AM381" i="6"/>
  <c r="AO369" i="6"/>
  <c r="AN369" i="6"/>
  <c r="AM369" i="6"/>
  <c r="AM488" i="6"/>
  <c r="AO499" i="6"/>
  <c r="AN499" i="6"/>
  <c r="AM499" i="6"/>
  <c r="AO487" i="6"/>
  <c r="AN487" i="6"/>
  <c r="AM487" i="6"/>
  <c r="AO475" i="6"/>
  <c r="AN475" i="6"/>
  <c r="AM475" i="6"/>
  <c r="AO463" i="6"/>
  <c r="AN463" i="6"/>
  <c r="AM463" i="6"/>
  <c r="AO451" i="6"/>
  <c r="AN451" i="6"/>
  <c r="AM451" i="6"/>
  <c r="AO439" i="6"/>
  <c r="AN439" i="6"/>
  <c r="AM439" i="6"/>
  <c r="AO427" i="6"/>
  <c r="AN427" i="6"/>
  <c r="AM427" i="6"/>
  <c r="AO415" i="6"/>
  <c r="AN415" i="6"/>
  <c r="AM415" i="6"/>
  <c r="AO403" i="6"/>
  <c r="AN403" i="6"/>
  <c r="AM403" i="6"/>
  <c r="AO391" i="6"/>
  <c r="AN391" i="6"/>
  <c r="AM391" i="6"/>
  <c r="AO379" i="6"/>
  <c r="AN379" i="6"/>
  <c r="AM379" i="6"/>
  <c r="AO498" i="6"/>
  <c r="AN498" i="6"/>
  <c r="AM498" i="6"/>
  <c r="AO486" i="6"/>
  <c r="AN486" i="6"/>
  <c r="AM486" i="6"/>
  <c r="AO474" i="6"/>
  <c r="AN474" i="6"/>
  <c r="AM474" i="6"/>
  <c r="AO462" i="6"/>
  <c r="AN462" i="6"/>
  <c r="AM462" i="6"/>
  <c r="AO450" i="6"/>
  <c r="AN450" i="6"/>
  <c r="AM450" i="6"/>
  <c r="AO438" i="6"/>
  <c r="AN438" i="6"/>
  <c r="AM438" i="6"/>
  <c r="AO426" i="6"/>
  <c r="AN426" i="6"/>
  <c r="AM426" i="6"/>
  <c r="AO414" i="6"/>
  <c r="AN414" i="6"/>
  <c r="AM414" i="6"/>
  <c r="AO402" i="6"/>
  <c r="AN402" i="6"/>
  <c r="AM402" i="6"/>
  <c r="AO390" i="6"/>
  <c r="AN390" i="6"/>
  <c r="AM390" i="6"/>
  <c r="AO378" i="6"/>
  <c r="AN378" i="6"/>
  <c r="AM378" i="6"/>
  <c r="AM452" i="6"/>
  <c r="AM497" i="6"/>
  <c r="AP497" i="6" s="1"/>
  <c r="AQ497" i="6" s="1"/>
  <c r="AM500" i="6"/>
  <c r="AN488" i="6"/>
  <c r="AM464" i="6"/>
  <c r="AN440" i="6"/>
  <c r="AM428" i="6"/>
  <c r="AM416" i="6"/>
  <c r="AN404" i="6"/>
  <c r="AO392" i="6"/>
  <c r="AO380" i="6"/>
  <c r="AM460" i="6"/>
  <c r="AO448" i="6"/>
  <c r="AN448" i="6"/>
  <c r="AM448" i="6"/>
  <c r="AO436" i="6"/>
  <c r="AN436" i="6"/>
  <c r="AM436" i="6"/>
  <c r="AO424" i="6"/>
  <c r="AN424" i="6"/>
  <c r="AM424" i="6"/>
  <c r="AN500" i="6"/>
  <c r="AN476" i="6"/>
  <c r="AO464" i="6"/>
  <c r="AM440" i="6"/>
  <c r="AO428" i="6"/>
  <c r="AM392" i="6"/>
  <c r="AO495" i="6"/>
  <c r="AN495" i="6"/>
  <c r="AM495" i="6"/>
  <c r="AO483" i="6"/>
  <c r="AN483" i="6"/>
  <c r="AM483" i="6"/>
  <c r="AO471" i="6"/>
  <c r="AN471" i="6"/>
  <c r="AM471" i="6"/>
  <c r="AO459" i="6"/>
  <c r="AN459" i="6"/>
  <c r="AM459" i="6"/>
  <c r="AO447" i="6"/>
  <c r="AN447" i="6"/>
  <c r="AM447" i="6"/>
  <c r="AO435" i="6"/>
  <c r="AN435" i="6"/>
  <c r="AM435" i="6"/>
  <c r="AO423" i="6"/>
  <c r="AN423" i="6"/>
  <c r="AM423" i="6"/>
  <c r="AO411" i="6"/>
  <c r="AN411" i="6"/>
  <c r="AM411" i="6"/>
  <c r="AO399" i="6"/>
  <c r="AN399" i="6"/>
  <c r="AM399" i="6"/>
  <c r="AO387" i="6"/>
  <c r="AN387" i="6"/>
  <c r="AM387" i="6"/>
  <c r="AO375" i="6"/>
  <c r="AN375" i="6"/>
  <c r="AM375" i="6"/>
  <c r="AO476" i="6"/>
  <c r="AN464" i="6"/>
  <c r="AN452" i="6"/>
  <c r="AN428" i="6"/>
  <c r="AN416" i="6"/>
  <c r="AO404" i="6"/>
  <c r="AM380" i="6"/>
  <c r="AO494" i="6"/>
  <c r="AN494" i="6"/>
  <c r="AM494" i="6"/>
  <c r="AO482" i="6"/>
  <c r="AN482" i="6"/>
  <c r="AM482" i="6"/>
  <c r="AO470" i="6"/>
  <c r="AN470" i="6"/>
  <c r="AM470" i="6"/>
  <c r="AO458" i="6"/>
  <c r="AN458" i="6"/>
  <c r="AM458" i="6"/>
  <c r="AO446" i="6"/>
  <c r="AN446" i="6"/>
  <c r="AM446" i="6"/>
  <c r="AO434" i="6"/>
  <c r="AN434" i="6"/>
  <c r="AM434" i="6"/>
  <c r="AO410" i="6"/>
  <c r="AN410" i="6"/>
  <c r="AM410" i="6"/>
  <c r="AM398" i="6"/>
  <c r="AO386" i="6"/>
  <c r="AN386" i="6"/>
  <c r="AM386" i="6"/>
  <c r="AO374" i="6"/>
  <c r="AN374" i="6"/>
  <c r="AM374" i="6"/>
  <c r="AO488" i="6"/>
  <c r="AO445" i="6"/>
  <c r="AN445" i="6"/>
  <c r="AM445" i="6"/>
  <c r="AO433" i="6"/>
  <c r="AN433" i="6"/>
  <c r="AM433" i="6"/>
  <c r="AO421" i="6"/>
  <c r="AN421" i="6"/>
  <c r="AM421" i="6"/>
  <c r="AO409" i="6"/>
  <c r="AN409" i="6"/>
  <c r="AM409" i="6"/>
  <c r="AO397" i="6"/>
  <c r="AN397" i="6"/>
  <c r="AM397" i="6"/>
  <c r="AM476" i="6"/>
  <c r="AO452" i="6"/>
  <c r="AO440" i="6"/>
  <c r="AO416" i="6"/>
  <c r="AM404" i="6"/>
  <c r="AN392" i="6"/>
  <c r="AN380" i="6"/>
  <c r="AO492" i="6"/>
  <c r="AN492" i="6"/>
  <c r="AM492" i="6"/>
  <c r="AO480" i="6"/>
  <c r="AN480" i="6"/>
  <c r="AM480" i="6"/>
  <c r="AO468" i="6"/>
  <c r="AN468" i="6"/>
  <c r="AM468" i="6"/>
  <c r="AO456" i="6"/>
  <c r="AN456" i="6"/>
  <c r="AM456" i="6"/>
  <c r="AO444" i="6"/>
  <c r="AN444" i="6"/>
  <c r="AM444" i="6"/>
  <c r="AO432" i="6"/>
  <c r="AN432" i="6"/>
  <c r="AM432" i="6"/>
  <c r="AO420" i="6"/>
  <c r="AN420" i="6"/>
  <c r="AM420" i="6"/>
  <c r="AO408" i="6"/>
  <c r="AN408" i="6"/>
  <c r="AM408" i="6"/>
  <c r="AO396" i="6"/>
  <c r="AN396" i="6"/>
  <c r="AM396" i="6"/>
  <c r="AO384" i="6"/>
  <c r="AN384" i="6"/>
  <c r="AM384" i="6"/>
  <c r="AM372" i="6"/>
  <c r="AO500" i="6"/>
  <c r="AM431" i="6"/>
  <c r="AM383" i="6"/>
  <c r="P1" i="1"/>
  <c r="P1" i="2"/>
  <c r="AP398" i="6" l="1"/>
  <c r="AQ398" i="6" s="1"/>
  <c r="AP372" i="6"/>
  <c r="AQ372" i="6" s="1"/>
  <c r="AP493" i="6"/>
  <c r="AQ493" i="6" s="1"/>
  <c r="AP461" i="6"/>
  <c r="AQ461" i="6" s="1"/>
  <c r="AP466" i="6"/>
  <c r="AQ466" i="6" s="1"/>
  <c r="AP478" i="6"/>
  <c r="AQ478" i="6" s="1"/>
  <c r="AP490" i="6"/>
  <c r="AQ490" i="6" s="1"/>
  <c r="AP481" i="6"/>
  <c r="AQ481" i="6" s="1"/>
  <c r="AS481" i="6" s="1"/>
  <c r="AP371" i="6"/>
  <c r="AQ371" i="6" s="1"/>
  <c r="AT371" i="6" s="1"/>
  <c r="AP473" i="6"/>
  <c r="AQ473" i="6" s="1"/>
  <c r="AU473" i="6" s="1"/>
  <c r="AP430" i="6"/>
  <c r="AQ430" i="6" s="1"/>
  <c r="AT430" i="6" s="1"/>
  <c r="AP449" i="6"/>
  <c r="AQ449" i="6" s="1"/>
  <c r="AU449" i="6" s="1"/>
  <c r="AP454" i="6"/>
  <c r="AQ454" i="6" s="1"/>
  <c r="AT454" i="6" s="1"/>
  <c r="AP377" i="6"/>
  <c r="AQ377" i="6" s="1"/>
  <c r="AS377" i="6" s="1"/>
  <c r="AP389" i="6"/>
  <c r="AQ389" i="6" s="1"/>
  <c r="AT389" i="6" s="1"/>
  <c r="AP457" i="6"/>
  <c r="AQ457" i="6" s="1"/>
  <c r="AS457" i="6" s="1"/>
  <c r="AP472" i="6"/>
  <c r="AQ472" i="6" s="1"/>
  <c r="AP397" i="6"/>
  <c r="AQ397" i="6" s="1"/>
  <c r="AP445" i="6"/>
  <c r="AQ445" i="6" s="1"/>
  <c r="AT445" i="6" s="1"/>
  <c r="AP381" i="6"/>
  <c r="AQ381" i="6" s="1"/>
  <c r="AT381" i="6" s="1"/>
  <c r="AP429" i="6"/>
  <c r="AQ429" i="6" s="1"/>
  <c r="AS429" i="6" s="1"/>
  <c r="AP477" i="6"/>
  <c r="AQ477" i="6" s="1"/>
  <c r="AS477" i="6" s="1"/>
  <c r="AP443" i="6"/>
  <c r="AQ443" i="6" s="1"/>
  <c r="AS443" i="6" s="1"/>
  <c r="AP421" i="6"/>
  <c r="AQ421" i="6" s="1"/>
  <c r="AT421" i="6" s="1"/>
  <c r="AP387" i="6"/>
  <c r="AQ387" i="6" s="1"/>
  <c r="AS387" i="6" s="1"/>
  <c r="AP435" i="6"/>
  <c r="AQ435" i="6" s="1"/>
  <c r="AS435" i="6" s="1"/>
  <c r="AP424" i="6"/>
  <c r="AQ424" i="6" s="1"/>
  <c r="AS424" i="6" s="1"/>
  <c r="AP451" i="6"/>
  <c r="AQ451" i="6" s="1"/>
  <c r="AS451" i="6" s="1"/>
  <c r="AP483" i="6"/>
  <c r="AQ483" i="6" s="1"/>
  <c r="AU483" i="6" s="1"/>
  <c r="AP419" i="6"/>
  <c r="AQ419" i="6" s="1"/>
  <c r="AT419" i="6" s="1"/>
  <c r="AP491" i="6"/>
  <c r="AQ491" i="6" s="1"/>
  <c r="AS491" i="6" s="1"/>
  <c r="AP499" i="6"/>
  <c r="AQ499" i="6" s="1"/>
  <c r="AS499" i="6" s="1"/>
  <c r="AP496" i="6"/>
  <c r="AQ496" i="6" s="1"/>
  <c r="AS496" i="6" s="1"/>
  <c r="AP390" i="6"/>
  <c r="AQ390" i="6" s="1"/>
  <c r="AT390" i="6" s="1"/>
  <c r="AP438" i="6"/>
  <c r="AQ438" i="6" s="1"/>
  <c r="AT438" i="6" s="1"/>
  <c r="AP486" i="6"/>
  <c r="AQ486" i="6" s="1"/>
  <c r="AT486" i="6" s="1"/>
  <c r="AP403" i="6"/>
  <c r="AQ403" i="6" s="1"/>
  <c r="AS403" i="6" s="1"/>
  <c r="AP383" i="6"/>
  <c r="AQ383" i="6" s="1"/>
  <c r="AU383" i="6" s="1"/>
  <c r="AP405" i="6"/>
  <c r="AQ405" i="6" s="1"/>
  <c r="AS405" i="6" s="1"/>
  <c r="AP453" i="6"/>
  <c r="AQ453" i="6" s="1"/>
  <c r="AU453" i="6" s="1"/>
  <c r="AP467" i="6"/>
  <c r="AQ467" i="6" s="1"/>
  <c r="AT467" i="6" s="1"/>
  <c r="AP485" i="6"/>
  <c r="AQ485" i="6" s="1"/>
  <c r="AP431" i="6"/>
  <c r="AQ431" i="6" s="1"/>
  <c r="AS431" i="6" s="1"/>
  <c r="AP401" i="6"/>
  <c r="AQ401" i="6" s="1"/>
  <c r="AT401" i="6" s="1"/>
  <c r="AP413" i="6"/>
  <c r="AQ413" i="6" s="1"/>
  <c r="AS413" i="6" s="1"/>
  <c r="AP433" i="6"/>
  <c r="AQ433" i="6" s="1"/>
  <c r="AT433" i="6" s="1"/>
  <c r="AP399" i="6"/>
  <c r="AQ399" i="6" s="1"/>
  <c r="AT399" i="6" s="1"/>
  <c r="AP495" i="6"/>
  <c r="AQ495" i="6" s="1"/>
  <c r="AT495" i="6" s="1"/>
  <c r="AP436" i="6"/>
  <c r="AQ436" i="6" s="1"/>
  <c r="AT436" i="6" s="1"/>
  <c r="AP402" i="6"/>
  <c r="AQ402" i="6" s="1"/>
  <c r="AT402" i="6" s="1"/>
  <c r="AP450" i="6"/>
  <c r="AQ450" i="6" s="1"/>
  <c r="AT450" i="6" s="1"/>
  <c r="AP498" i="6"/>
  <c r="AQ498" i="6" s="1"/>
  <c r="AT498" i="6" s="1"/>
  <c r="AP415" i="6"/>
  <c r="AQ415" i="6" s="1"/>
  <c r="AT415" i="6" s="1"/>
  <c r="AP447" i="6"/>
  <c r="AQ447" i="6" s="1"/>
  <c r="AS447" i="6" s="1"/>
  <c r="AS373" i="6"/>
  <c r="AT373" i="6"/>
  <c r="AU373" i="6"/>
  <c r="AS385" i="6"/>
  <c r="AT385" i="6"/>
  <c r="AU385" i="6"/>
  <c r="AS437" i="6"/>
  <c r="AT437" i="6"/>
  <c r="AU437" i="6"/>
  <c r="AS483" i="6"/>
  <c r="AT483" i="6"/>
  <c r="AS469" i="6"/>
  <c r="AT469" i="6"/>
  <c r="AU469" i="6"/>
  <c r="AS461" i="6"/>
  <c r="AT461" i="6"/>
  <c r="AU461" i="6"/>
  <c r="AS419" i="6"/>
  <c r="AU419" i="6"/>
  <c r="AT447" i="6"/>
  <c r="AU447" i="6"/>
  <c r="AS493" i="6"/>
  <c r="AT493" i="6"/>
  <c r="AU493" i="6"/>
  <c r="AS485" i="6"/>
  <c r="AT485" i="6"/>
  <c r="AU485" i="6"/>
  <c r="AT418" i="6"/>
  <c r="AU418" i="6"/>
  <c r="AS418" i="6"/>
  <c r="AS372" i="6"/>
  <c r="AT372" i="6"/>
  <c r="AU372" i="6"/>
  <c r="AT398" i="6"/>
  <c r="AU398" i="6"/>
  <c r="AS398" i="6"/>
  <c r="AP369" i="6"/>
  <c r="AQ369" i="6" s="1"/>
  <c r="AP417" i="6"/>
  <c r="AQ417" i="6" s="1"/>
  <c r="AP465" i="6"/>
  <c r="AQ465" i="6" s="1"/>
  <c r="AS371" i="6"/>
  <c r="AP479" i="6"/>
  <c r="AQ479" i="6" s="1"/>
  <c r="AT422" i="6"/>
  <c r="AU422" i="6"/>
  <c r="AS422" i="6"/>
  <c r="AS389" i="6"/>
  <c r="AT442" i="6"/>
  <c r="AU442" i="6"/>
  <c r="AS442" i="6"/>
  <c r="AS397" i="6"/>
  <c r="AT397" i="6"/>
  <c r="AU397" i="6"/>
  <c r="AS445" i="6"/>
  <c r="AT370" i="6"/>
  <c r="AU370" i="6"/>
  <c r="AS370" i="6"/>
  <c r="AS497" i="6"/>
  <c r="AT497" i="6"/>
  <c r="AU497" i="6"/>
  <c r="AS472" i="6"/>
  <c r="AT472" i="6"/>
  <c r="AU472" i="6"/>
  <c r="AT382" i="6"/>
  <c r="AU382" i="6"/>
  <c r="AS382" i="6"/>
  <c r="AT466" i="6"/>
  <c r="AU466" i="6"/>
  <c r="AS466" i="6"/>
  <c r="AT394" i="6"/>
  <c r="AU394" i="6"/>
  <c r="AS394" i="6"/>
  <c r="AT478" i="6"/>
  <c r="AU478" i="6"/>
  <c r="AS478" i="6"/>
  <c r="AP460" i="6"/>
  <c r="AQ460" i="6" s="1"/>
  <c r="AT406" i="6"/>
  <c r="AU406" i="6"/>
  <c r="AS406" i="6"/>
  <c r="AT490" i="6"/>
  <c r="AU490" i="6"/>
  <c r="AS490" i="6"/>
  <c r="AT502" i="6"/>
  <c r="AU502" i="6"/>
  <c r="AS502" i="6"/>
  <c r="AP374" i="6"/>
  <c r="AQ374" i="6" s="1"/>
  <c r="AP393" i="6"/>
  <c r="AQ393" i="6" s="1"/>
  <c r="AP441" i="6"/>
  <c r="AQ441" i="6" s="1"/>
  <c r="AP489" i="6"/>
  <c r="AQ489" i="6" s="1"/>
  <c r="AP455" i="6"/>
  <c r="AQ455" i="6" s="1"/>
  <c r="AP484" i="6"/>
  <c r="AQ484" i="6" s="1"/>
  <c r="AP408" i="6"/>
  <c r="AQ408" i="6" s="1"/>
  <c r="AP456" i="6"/>
  <c r="AQ456" i="6" s="1"/>
  <c r="AP446" i="6"/>
  <c r="AQ446" i="6" s="1"/>
  <c r="AP494" i="6"/>
  <c r="AQ494" i="6" s="1"/>
  <c r="AP407" i="6"/>
  <c r="AQ407" i="6" s="1"/>
  <c r="AP400" i="6"/>
  <c r="AQ400" i="6" s="1"/>
  <c r="AP404" i="6"/>
  <c r="AQ404" i="6" s="1"/>
  <c r="AP386" i="6"/>
  <c r="AQ386" i="6" s="1"/>
  <c r="AP416" i="6"/>
  <c r="AQ416" i="6" s="1"/>
  <c r="AP501" i="6"/>
  <c r="AQ501" i="6" s="1"/>
  <c r="AP420" i="6"/>
  <c r="AQ420" i="6" s="1"/>
  <c r="AP468" i="6"/>
  <c r="AQ468" i="6" s="1"/>
  <c r="AP458" i="6"/>
  <c r="AQ458" i="6" s="1"/>
  <c r="AP380" i="6"/>
  <c r="AQ380" i="6" s="1"/>
  <c r="AP428" i="6"/>
  <c r="AQ428" i="6" s="1"/>
  <c r="AP412" i="6"/>
  <c r="AQ412" i="6" s="1"/>
  <c r="AP463" i="6"/>
  <c r="AQ463" i="6" s="1"/>
  <c r="AP488" i="6"/>
  <c r="AQ488" i="6" s="1"/>
  <c r="AP464" i="6"/>
  <c r="AQ464" i="6" s="1"/>
  <c r="AP384" i="6"/>
  <c r="AQ384" i="6" s="1"/>
  <c r="AP432" i="6"/>
  <c r="AQ432" i="6" s="1"/>
  <c r="AP480" i="6"/>
  <c r="AQ480" i="6" s="1"/>
  <c r="AP476" i="6"/>
  <c r="AQ476" i="6" s="1"/>
  <c r="AP410" i="6"/>
  <c r="AQ410" i="6" s="1"/>
  <c r="AP470" i="6"/>
  <c r="AQ470" i="6" s="1"/>
  <c r="AP376" i="6"/>
  <c r="AQ376" i="6" s="1"/>
  <c r="AP411" i="6"/>
  <c r="AQ411" i="6" s="1"/>
  <c r="AP459" i="6"/>
  <c r="AQ459" i="6" s="1"/>
  <c r="AP392" i="6"/>
  <c r="AQ392" i="6" s="1"/>
  <c r="AP448" i="6"/>
  <c r="AQ448" i="6" s="1"/>
  <c r="AP500" i="6"/>
  <c r="AQ500" i="6" s="1"/>
  <c r="AP414" i="6"/>
  <c r="AQ414" i="6" s="1"/>
  <c r="AP462" i="6"/>
  <c r="AQ462" i="6" s="1"/>
  <c r="AP379" i="6"/>
  <c r="AQ379" i="6" s="1"/>
  <c r="AP427" i="6"/>
  <c r="AQ427" i="6" s="1"/>
  <c r="AP475" i="6"/>
  <c r="AQ475" i="6" s="1"/>
  <c r="AP396" i="6"/>
  <c r="AQ396" i="6" s="1"/>
  <c r="AP444" i="6"/>
  <c r="AQ444" i="6" s="1"/>
  <c r="AP492" i="6"/>
  <c r="AQ492" i="6" s="1"/>
  <c r="AP434" i="6"/>
  <c r="AQ434" i="6" s="1"/>
  <c r="AP482" i="6"/>
  <c r="AQ482" i="6" s="1"/>
  <c r="AP440" i="6"/>
  <c r="AQ440" i="6" s="1"/>
  <c r="AP452" i="6"/>
  <c r="AQ452" i="6" s="1"/>
  <c r="AP395" i="6"/>
  <c r="AQ395" i="6" s="1"/>
  <c r="AP388" i="6"/>
  <c r="AQ388" i="6" s="1"/>
  <c r="AP425" i="6"/>
  <c r="AQ425" i="6" s="1"/>
  <c r="AP409" i="6"/>
  <c r="AQ409" i="6" s="1"/>
  <c r="AP375" i="6"/>
  <c r="AQ375" i="6" s="1"/>
  <c r="AP423" i="6"/>
  <c r="AQ423" i="6" s="1"/>
  <c r="AP471" i="6"/>
  <c r="AQ471" i="6" s="1"/>
  <c r="AP378" i="6"/>
  <c r="AQ378" i="6" s="1"/>
  <c r="AP426" i="6"/>
  <c r="AQ426" i="6" s="1"/>
  <c r="AP474" i="6"/>
  <c r="AQ474" i="6" s="1"/>
  <c r="AP391" i="6"/>
  <c r="AQ391" i="6" s="1"/>
  <c r="AP439" i="6"/>
  <c r="AQ439" i="6" s="1"/>
  <c r="AP487" i="6"/>
  <c r="AQ487" i="6" s="1"/>
  <c r="A4" i="6"/>
  <c r="A3" i="7" s="1"/>
  <c r="C3" i="7" s="1"/>
  <c r="A5" i="6"/>
  <c r="A4" i="7" s="1"/>
  <c r="C4" i="7" s="1"/>
  <c r="A6" i="6"/>
  <c r="A5" i="7" s="1"/>
  <c r="C5" i="7" s="1"/>
  <c r="A7" i="6"/>
  <c r="A6" i="7" s="1"/>
  <c r="C6" i="7" s="1"/>
  <c r="A8" i="6"/>
  <c r="A7" i="7" s="1"/>
  <c r="C7" i="7" s="1"/>
  <c r="A9" i="6"/>
  <c r="A8" i="7" s="1"/>
  <c r="C8" i="7" s="1"/>
  <c r="A10" i="6"/>
  <c r="A9" i="7" s="1"/>
  <c r="C9" i="7" s="1"/>
  <c r="A11" i="6"/>
  <c r="A10" i="7" s="1"/>
  <c r="C10" i="7" s="1"/>
  <c r="A12" i="6"/>
  <c r="A11" i="7" s="1"/>
  <c r="C11" i="7" s="1"/>
  <c r="A13" i="6"/>
  <c r="A12" i="7" s="1"/>
  <c r="C12" i="7" s="1"/>
  <c r="A14" i="6"/>
  <c r="A13" i="7" s="1"/>
  <c r="C13" i="7" s="1"/>
  <c r="A15" i="6"/>
  <c r="A14" i="7" s="1"/>
  <c r="C14" i="7" s="1"/>
  <c r="A16" i="6"/>
  <c r="A15" i="7" s="1"/>
  <c r="C15" i="7" s="1"/>
  <c r="A17" i="6"/>
  <c r="A16" i="7" s="1"/>
  <c r="C16" i="7" s="1"/>
  <c r="A18" i="6"/>
  <c r="A17" i="7" s="1"/>
  <c r="C17" i="7" s="1"/>
  <c r="A19" i="6"/>
  <c r="A18" i="7" s="1"/>
  <c r="C18" i="7" s="1"/>
  <c r="A20" i="6"/>
  <c r="A19" i="7" s="1"/>
  <c r="C19" i="7" s="1"/>
  <c r="A21" i="6"/>
  <c r="A20" i="7" s="1"/>
  <c r="C20" i="7" s="1"/>
  <c r="A22" i="6"/>
  <c r="A21" i="7" s="1"/>
  <c r="C21" i="7" s="1"/>
  <c r="A23" i="6"/>
  <c r="A22" i="7" s="1"/>
  <c r="C22" i="7" s="1"/>
  <c r="A24" i="6"/>
  <c r="A23" i="7" s="1"/>
  <c r="C23" i="7" s="1"/>
  <c r="A25" i="6"/>
  <c r="A24" i="7" s="1"/>
  <c r="C24" i="7" s="1"/>
  <c r="A26" i="6"/>
  <c r="A25" i="7" s="1"/>
  <c r="C25" i="7" s="1"/>
  <c r="A27" i="6"/>
  <c r="A26" i="7" s="1"/>
  <c r="C26" i="7" s="1"/>
  <c r="A28" i="6"/>
  <c r="A27" i="7" s="1"/>
  <c r="C27" i="7" s="1"/>
  <c r="A29" i="6"/>
  <c r="A28" i="7" s="1"/>
  <c r="C28" i="7" s="1"/>
  <c r="A30" i="6"/>
  <c r="A29" i="7" s="1"/>
  <c r="C29" i="7" s="1"/>
  <c r="A31" i="6"/>
  <c r="A30" i="7" s="1"/>
  <c r="C30" i="7" s="1"/>
  <c r="A32" i="6"/>
  <c r="A31" i="7" s="1"/>
  <c r="C31" i="7" s="1"/>
  <c r="A33" i="6"/>
  <c r="A32" i="7" s="1"/>
  <c r="C32" i="7" s="1"/>
  <c r="A34" i="6"/>
  <c r="A33" i="7" s="1"/>
  <c r="C33" i="7" s="1"/>
  <c r="A35" i="6"/>
  <c r="A34" i="7" s="1"/>
  <c r="C34" i="7" s="1"/>
  <c r="A36" i="6"/>
  <c r="A35" i="7" s="1"/>
  <c r="C35" i="7" s="1"/>
  <c r="A37" i="6"/>
  <c r="A36" i="7" s="1"/>
  <c r="C36" i="7" s="1"/>
  <c r="A38" i="6"/>
  <c r="A37" i="7" s="1"/>
  <c r="C37" i="7" s="1"/>
  <c r="A39" i="6"/>
  <c r="A38" i="7" s="1"/>
  <c r="C38" i="7" s="1"/>
  <c r="A40" i="6"/>
  <c r="A39" i="7" s="1"/>
  <c r="C39" i="7" s="1"/>
  <c r="A41" i="6"/>
  <c r="A40" i="7" s="1"/>
  <c r="C40" i="7" s="1"/>
  <c r="A42" i="6"/>
  <c r="A41" i="7" s="1"/>
  <c r="C41" i="7" s="1"/>
  <c r="A43" i="6"/>
  <c r="A42" i="7" s="1"/>
  <c r="C42" i="7" s="1"/>
  <c r="A44" i="6"/>
  <c r="A43" i="7" s="1"/>
  <c r="C43" i="7" s="1"/>
  <c r="A45" i="6"/>
  <c r="A44" i="7" s="1"/>
  <c r="C44" i="7" s="1"/>
  <c r="A46" i="6"/>
  <c r="A45" i="7" s="1"/>
  <c r="C45" i="7" s="1"/>
  <c r="A47" i="6"/>
  <c r="A46" i="7" s="1"/>
  <c r="C46" i="7" s="1"/>
  <c r="A48" i="6"/>
  <c r="A47" i="7" s="1"/>
  <c r="C47" i="7" s="1"/>
  <c r="A49" i="6"/>
  <c r="A48" i="7" s="1"/>
  <c r="C48" i="7" s="1"/>
  <c r="A50" i="6"/>
  <c r="A49" i="7" s="1"/>
  <c r="C49" i="7" s="1"/>
  <c r="A51" i="6"/>
  <c r="A50" i="7" s="1"/>
  <c r="C50" i="7" s="1"/>
  <c r="A52" i="6"/>
  <c r="A51" i="7" s="1"/>
  <c r="C51" i="7" s="1"/>
  <c r="A53" i="6"/>
  <c r="A52" i="7" s="1"/>
  <c r="C52" i="7" s="1"/>
  <c r="A54" i="6"/>
  <c r="A53" i="7" s="1"/>
  <c r="C53" i="7" s="1"/>
  <c r="A55" i="6"/>
  <c r="A54" i="7" s="1"/>
  <c r="C54" i="7" s="1"/>
  <c r="A56" i="6"/>
  <c r="A55" i="7" s="1"/>
  <c r="C55" i="7" s="1"/>
  <c r="A57" i="6"/>
  <c r="A56" i="7" s="1"/>
  <c r="C56" i="7" s="1"/>
  <c r="A58" i="6"/>
  <c r="A57" i="7" s="1"/>
  <c r="C57" i="7" s="1"/>
  <c r="A59" i="6"/>
  <c r="A58" i="7" s="1"/>
  <c r="C58" i="7" s="1"/>
  <c r="A60" i="6"/>
  <c r="A59" i="7" s="1"/>
  <c r="C59" i="7" s="1"/>
  <c r="A61" i="6"/>
  <c r="A60" i="7" s="1"/>
  <c r="C60" i="7" s="1"/>
  <c r="A62" i="6"/>
  <c r="A61" i="7" s="1"/>
  <c r="C61" i="7" s="1"/>
  <c r="A63" i="6"/>
  <c r="A62" i="7" s="1"/>
  <c r="C62" i="7" s="1"/>
  <c r="A64" i="6"/>
  <c r="A63" i="7" s="1"/>
  <c r="C63" i="7" s="1"/>
  <c r="A65" i="6"/>
  <c r="A64" i="7" s="1"/>
  <c r="C64" i="7" s="1"/>
  <c r="A66" i="6"/>
  <c r="A65" i="7" s="1"/>
  <c r="C65" i="7" s="1"/>
  <c r="A67" i="6"/>
  <c r="A66" i="7" s="1"/>
  <c r="C66" i="7" s="1"/>
  <c r="A68" i="6"/>
  <c r="A67" i="7" s="1"/>
  <c r="C67" i="7" s="1"/>
  <c r="A69" i="6"/>
  <c r="A68" i="7" s="1"/>
  <c r="C68" i="7" s="1"/>
  <c r="A70" i="6"/>
  <c r="A69" i="7" s="1"/>
  <c r="C69" i="7" s="1"/>
  <c r="A71" i="6"/>
  <c r="A70" i="7" s="1"/>
  <c r="C70" i="7" s="1"/>
  <c r="A72" i="6"/>
  <c r="A71" i="7" s="1"/>
  <c r="C71" i="7" s="1"/>
  <c r="A73" i="6"/>
  <c r="A72" i="7" s="1"/>
  <c r="C72" i="7" s="1"/>
  <c r="A74" i="6"/>
  <c r="A73" i="7" s="1"/>
  <c r="C73" i="7" s="1"/>
  <c r="A75" i="6"/>
  <c r="A74" i="7" s="1"/>
  <c r="C74" i="7" s="1"/>
  <c r="A76" i="6"/>
  <c r="A75" i="7" s="1"/>
  <c r="C75" i="7" s="1"/>
  <c r="A77" i="6"/>
  <c r="A76" i="7" s="1"/>
  <c r="C76" i="7" s="1"/>
  <c r="A78" i="6"/>
  <c r="A77" i="7" s="1"/>
  <c r="C77" i="7" s="1"/>
  <c r="A79" i="6"/>
  <c r="A78" i="7" s="1"/>
  <c r="C78" i="7" s="1"/>
  <c r="A80" i="6"/>
  <c r="A79" i="7" s="1"/>
  <c r="C79" i="7" s="1"/>
  <c r="A81" i="6"/>
  <c r="A80" i="7" s="1"/>
  <c r="C80" i="7" s="1"/>
  <c r="A82" i="6"/>
  <c r="A81" i="7" s="1"/>
  <c r="C81" i="7" s="1"/>
  <c r="A83" i="6"/>
  <c r="A82" i="7" s="1"/>
  <c r="C82" i="7" s="1"/>
  <c r="A84" i="6"/>
  <c r="A83" i="7" s="1"/>
  <c r="C83" i="7" s="1"/>
  <c r="A85" i="6"/>
  <c r="A84" i="7" s="1"/>
  <c r="C84" i="7" s="1"/>
  <c r="A86" i="6"/>
  <c r="A85" i="7" s="1"/>
  <c r="C85" i="7" s="1"/>
  <c r="A87" i="6"/>
  <c r="A86" i="7" s="1"/>
  <c r="C86" i="7" s="1"/>
  <c r="A88" i="6"/>
  <c r="A87" i="7" s="1"/>
  <c r="C87" i="7" s="1"/>
  <c r="A89" i="6"/>
  <c r="A88" i="7" s="1"/>
  <c r="C88" i="7" s="1"/>
  <c r="A90" i="6"/>
  <c r="A89" i="7" s="1"/>
  <c r="C89" i="7" s="1"/>
  <c r="A91" i="6"/>
  <c r="A90" i="7" s="1"/>
  <c r="C90" i="7" s="1"/>
  <c r="A92" i="6"/>
  <c r="A91" i="7" s="1"/>
  <c r="C91" i="7" s="1"/>
  <c r="A93" i="6"/>
  <c r="A92" i="7" s="1"/>
  <c r="C92" i="7" s="1"/>
  <c r="A94" i="6"/>
  <c r="A93" i="7" s="1"/>
  <c r="C93" i="7" s="1"/>
  <c r="A95" i="6"/>
  <c r="A94" i="7" s="1"/>
  <c r="C94" i="7" s="1"/>
  <c r="A96" i="6"/>
  <c r="A95" i="7" s="1"/>
  <c r="C95" i="7" s="1"/>
  <c r="A97" i="6"/>
  <c r="A96" i="7" s="1"/>
  <c r="C96" i="7" s="1"/>
  <c r="A98" i="6"/>
  <c r="A97" i="7" s="1"/>
  <c r="C97" i="7" s="1"/>
  <c r="A99" i="6"/>
  <c r="A98" i="7" s="1"/>
  <c r="C98" i="7" s="1"/>
  <c r="A100" i="6"/>
  <c r="A99" i="7" s="1"/>
  <c r="C99" i="7" s="1"/>
  <c r="A101" i="6"/>
  <c r="A100" i="7" s="1"/>
  <c r="C100" i="7" s="1"/>
  <c r="A102" i="6"/>
  <c r="A101" i="7" s="1"/>
  <c r="C101" i="7" s="1"/>
  <c r="A103" i="6"/>
  <c r="A102" i="7" s="1"/>
  <c r="C102" i="7" s="1"/>
  <c r="A104" i="6"/>
  <c r="A103" i="7" s="1"/>
  <c r="C103" i="7" s="1"/>
  <c r="A105" i="6"/>
  <c r="A104" i="7" s="1"/>
  <c r="C104" i="7" s="1"/>
  <c r="A106" i="6"/>
  <c r="A105" i="7" s="1"/>
  <c r="C105" i="7" s="1"/>
  <c r="A107" i="6"/>
  <c r="A106" i="7" s="1"/>
  <c r="C106" i="7" s="1"/>
  <c r="A108" i="6"/>
  <c r="A107" i="7" s="1"/>
  <c r="C107" i="7" s="1"/>
  <c r="A109" i="6"/>
  <c r="A108" i="7" s="1"/>
  <c r="C108" i="7" s="1"/>
  <c r="A110" i="6"/>
  <c r="A109" i="7" s="1"/>
  <c r="C109" i="7" s="1"/>
  <c r="A111" i="6"/>
  <c r="A110" i="7" s="1"/>
  <c r="C110" i="7" s="1"/>
  <c r="A112" i="6"/>
  <c r="A111" i="7" s="1"/>
  <c r="C111" i="7" s="1"/>
  <c r="A113" i="6"/>
  <c r="A112" i="7" s="1"/>
  <c r="C112" i="7" s="1"/>
  <c r="A114" i="6"/>
  <c r="A113" i="7" s="1"/>
  <c r="C113" i="7" s="1"/>
  <c r="A115" i="6"/>
  <c r="A114" i="7" s="1"/>
  <c r="C114" i="7" s="1"/>
  <c r="A116" i="6"/>
  <c r="A115" i="7" s="1"/>
  <c r="C115" i="7" s="1"/>
  <c r="A117" i="6"/>
  <c r="A116" i="7" s="1"/>
  <c r="C116" i="7" s="1"/>
  <c r="A118" i="6"/>
  <c r="A117" i="7" s="1"/>
  <c r="C117" i="7" s="1"/>
  <c r="A119" i="6"/>
  <c r="A118" i="7" s="1"/>
  <c r="C118" i="7" s="1"/>
  <c r="A120" i="6"/>
  <c r="A119" i="7" s="1"/>
  <c r="C119" i="7" s="1"/>
  <c r="A121" i="6"/>
  <c r="A120" i="7" s="1"/>
  <c r="C120" i="7" s="1"/>
  <c r="A122" i="6"/>
  <c r="A121" i="7" s="1"/>
  <c r="C121" i="7" s="1"/>
  <c r="A123" i="6"/>
  <c r="A122" i="7" s="1"/>
  <c r="C122" i="7" s="1"/>
  <c r="A124" i="6"/>
  <c r="A123" i="7" s="1"/>
  <c r="C123" i="7" s="1"/>
  <c r="A125" i="6"/>
  <c r="A124" i="7" s="1"/>
  <c r="C124" i="7" s="1"/>
  <c r="A126" i="6"/>
  <c r="A125" i="7" s="1"/>
  <c r="C125" i="7" s="1"/>
  <c r="A127" i="6"/>
  <c r="A126" i="7" s="1"/>
  <c r="C126" i="7" s="1"/>
  <c r="A128" i="6"/>
  <c r="A127" i="7" s="1"/>
  <c r="C127" i="7" s="1"/>
  <c r="A129" i="6"/>
  <c r="A128" i="7" s="1"/>
  <c r="C128" i="7" s="1"/>
  <c r="A130" i="6"/>
  <c r="A129" i="7" s="1"/>
  <c r="C129" i="7" s="1"/>
  <c r="A131" i="6"/>
  <c r="A130" i="7" s="1"/>
  <c r="C130" i="7" s="1"/>
  <c r="A132" i="6"/>
  <c r="A131" i="7" s="1"/>
  <c r="C131" i="7" s="1"/>
  <c r="A133" i="6"/>
  <c r="A132" i="7" s="1"/>
  <c r="C132" i="7" s="1"/>
  <c r="A134" i="6"/>
  <c r="A133" i="7" s="1"/>
  <c r="C133" i="7" s="1"/>
  <c r="A135" i="6"/>
  <c r="A134" i="7" s="1"/>
  <c r="C134" i="7" s="1"/>
  <c r="A136" i="6"/>
  <c r="A135" i="7" s="1"/>
  <c r="C135" i="7" s="1"/>
  <c r="A137" i="6"/>
  <c r="A136" i="7" s="1"/>
  <c r="C136" i="7" s="1"/>
  <c r="A138" i="6"/>
  <c r="A137" i="7" s="1"/>
  <c r="C137" i="7" s="1"/>
  <c r="A139" i="6"/>
  <c r="A138" i="7" s="1"/>
  <c r="C138" i="7" s="1"/>
  <c r="A140" i="6"/>
  <c r="A139" i="7" s="1"/>
  <c r="C139" i="7" s="1"/>
  <c r="A141" i="6"/>
  <c r="A140" i="7" s="1"/>
  <c r="C140" i="7" s="1"/>
  <c r="A142" i="6"/>
  <c r="A141" i="7" s="1"/>
  <c r="C141" i="7" s="1"/>
  <c r="A143" i="6"/>
  <c r="A142" i="7" s="1"/>
  <c r="C142" i="7" s="1"/>
  <c r="A144" i="6"/>
  <c r="A143" i="7" s="1"/>
  <c r="C143" i="7" s="1"/>
  <c r="A145" i="6"/>
  <c r="A144" i="7" s="1"/>
  <c r="C144" i="7" s="1"/>
  <c r="A146" i="6"/>
  <c r="A145" i="7" s="1"/>
  <c r="C145" i="7" s="1"/>
  <c r="A147" i="6"/>
  <c r="A146" i="7" s="1"/>
  <c r="C146" i="7" s="1"/>
  <c r="A148" i="6"/>
  <c r="A147" i="7" s="1"/>
  <c r="C147" i="7" s="1"/>
  <c r="A149" i="6"/>
  <c r="A148" i="7" s="1"/>
  <c r="C148" i="7" s="1"/>
  <c r="A150" i="6"/>
  <c r="A149" i="7" s="1"/>
  <c r="C149" i="7" s="1"/>
  <c r="A151" i="6"/>
  <c r="A150" i="7" s="1"/>
  <c r="C150" i="7" s="1"/>
  <c r="A152" i="6"/>
  <c r="A151" i="7" s="1"/>
  <c r="C151" i="7" s="1"/>
  <c r="A153" i="6"/>
  <c r="A152" i="7" s="1"/>
  <c r="C152" i="7" s="1"/>
  <c r="A154" i="6"/>
  <c r="A153" i="7" s="1"/>
  <c r="C153" i="7" s="1"/>
  <c r="A155" i="6"/>
  <c r="A154" i="7" s="1"/>
  <c r="C154" i="7" s="1"/>
  <c r="A156" i="6"/>
  <c r="A155" i="7" s="1"/>
  <c r="C155" i="7" s="1"/>
  <c r="A157" i="6"/>
  <c r="A156" i="7" s="1"/>
  <c r="C156" i="7" s="1"/>
  <c r="A158" i="6"/>
  <c r="A157" i="7" s="1"/>
  <c r="C157" i="7" s="1"/>
  <c r="A159" i="6"/>
  <c r="A158" i="7" s="1"/>
  <c r="C158" i="7" s="1"/>
  <c r="A160" i="6"/>
  <c r="A159" i="7" s="1"/>
  <c r="C159" i="7" s="1"/>
  <c r="A161" i="6"/>
  <c r="A160" i="7" s="1"/>
  <c r="C160" i="7" s="1"/>
  <c r="A162" i="6"/>
  <c r="A161" i="7" s="1"/>
  <c r="C161" i="7" s="1"/>
  <c r="A163" i="6"/>
  <c r="A162" i="7" s="1"/>
  <c r="C162" i="7" s="1"/>
  <c r="A164" i="6"/>
  <c r="A163" i="7" s="1"/>
  <c r="C163" i="7" s="1"/>
  <c r="A165" i="6"/>
  <c r="A164" i="7" s="1"/>
  <c r="C164" i="7" s="1"/>
  <c r="A166" i="6"/>
  <c r="A165" i="7" s="1"/>
  <c r="C165" i="7" s="1"/>
  <c r="A167" i="6"/>
  <c r="A166" i="7" s="1"/>
  <c r="C166" i="7" s="1"/>
  <c r="A168" i="6"/>
  <c r="A167" i="7" s="1"/>
  <c r="C167" i="7" s="1"/>
  <c r="A169" i="6"/>
  <c r="A168" i="7" s="1"/>
  <c r="C168" i="7" s="1"/>
  <c r="A170" i="6"/>
  <c r="A169" i="7" s="1"/>
  <c r="C169" i="7" s="1"/>
  <c r="A171" i="6"/>
  <c r="A170" i="7" s="1"/>
  <c r="C170" i="7" s="1"/>
  <c r="A172" i="6"/>
  <c r="A171" i="7" s="1"/>
  <c r="C171" i="7" s="1"/>
  <c r="A173" i="6"/>
  <c r="A172" i="7" s="1"/>
  <c r="C172" i="7" s="1"/>
  <c r="A174" i="6"/>
  <c r="A173" i="7" s="1"/>
  <c r="C173" i="7" s="1"/>
  <c r="A175" i="6"/>
  <c r="A174" i="7" s="1"/>
  <c r="C174" i="7" s="1"/>
  <c r="A176" i="6"/>
  <c r="A175" i="7" s="1"/>
  <c r="C175" i="7" s="1"/>
  <c r="A177" i="6"/>
  <c r="A176" i="7" s="1"/>
  <c r="C176" i="7" s="1"/>
  <c r="A178" i="6"/>
  <c r="A177" i="7" s="1"/>
  <c r="C177" i="7" s="1"/>
  <c r="A179" i="6"/>
  <c r="A178" i="7" s="1"/>
  <c r="C178" i="7" s="1"/>
  <c r="A180" i="6"/>
  <c r="A179" i="7" s="1"/>
  <c r="C179" i="7" s="1"/>
  <c r="A181" i="6"/>
  <c r="A180" i="7" s="1"/>
  <c r="C180" i="7" s="1"/>
  <c r="A182" i="6"/>
  <c r="A181" i="7" s="1"/>
  <c r="C181" i="7" s="1"/>
  <c r="A183" i="6"/>
  <c r="A182" i="7" s="1"/>
  <c r="C182" i="7" s="1"/>
  <c r="A184" i="6"/>
  <c r="A183" i="7" s="1"/>
  <c r="C183" i="7" s="1"/>
  <c r="A185" i="6"/>
  <c r="A184" i="7" s="1"/>
  <c r="C184" i="7" s="1"/>
  <c r="A186" i="6"/>
  <c r="A185" i="7" s="1"/>
  <c r="C185" i="7" s="1"/>
  <c r="A187" i="6"/>
  <c r="A186" i="7" s="1"/>
  <c r="C186" i="7" s="1"/>
  <c r="A188" i="6"/>
  <c r="A187" i="7" s="1"/>
  <c r="C187" i="7" s="1"/>
  <c r="A189" i="6"/>
  <c r="A188" i="7" s="1"/>
  <c r="C188" i="7" s="1"/>
  <c r="A190" i="6"/>
  <c r="A189" i="7" s="1"/>
  <c r="C189" i="7" s="1"/>
  <c r="A191" i="6"/>
  <c r="A190" i="7" s="1"/>
  <c r="C190" i="7" s="1"/>
  <c r="A192" i="6"/>
  <c r="A191" i="7" s="1"/>
  <c r="C191" i="7" s="1"/>
  <c r="A193" i="6"/>
  <c r="A192" i="7" s="1"/>
  <c r="C192" i="7" s="1"/>
  <c r="A194" i="6"/>
  <c r="A193" i="7" s="1"/>
  <c r="C193" i="7" s="1"/>
  <c r="A195" i="6"/>
  <c r="A194" i="7" s="1"/>
  <c r="C194" i="7" s="1"/>
  <c r="A196" i="6"/>
  <c r="A195" i="7" s="1"/>
  <c r="C195" i="7" s="1"/>
  <c r="A197" i="6"/>
  <c r="A196" i="7" s="1"/>
  <c r="C196" i="7" s="1"/>
  <c r="A198" i="6"/>
  <c r="A197" i="7" s="1"/>
  <c r="C197" i="7" s="1"/>
  <c r="A199" i="6"/>
  <c r="A198" i="7" s="1"/>
  <c r="C198" i="7" s="1"/>
  <c r="A200" i="6"/>
  <c r="A199" i="7" s="1"/>
  <c r="C199" i="7" s="1"/>
  <c r="A201" i="6"/>
  <c r="A200" i="7" s="1"/>
  <c r="C200" i="7" s="1"/>
  <c r="A202" i="6"/>
  <c r="A201" i="7" s="1"/>
  <c r="C201" i="7" s="1"/>
  <c r="A203" i="6"/>
  <c r="A202" i="7" s="1"/>
  <c r="C202" i="7" s="1"/>
  <c r="A204" i="6"/>
  <c r="A203" i="7" s="1"/>
  <c r="C203" i="7" s="1"/>
  <c r="A205" i="6"/>
  <c r="A204" i="7" s="1"/>
  <c r="C204" i="7" s="1"/>
  <c r="A206" i="6"/>
  <c r="A205" i="7" s="1"/>
  <c r="C205" i="7" s="1"/>
  <c r="A207" i="6"/>
  <c r="A206" i="7" s="1"/>
  <c r="C206" i="7" s="1"/>
  <c r="A208" i="6"/>
  <c r="A207" i="7" s="1"/>
  <c r="C207" i="7" s="1"/>
  <c r="A209" i="6"/>
  <c r="A208" i="7" s="1"/>
  <c r="C208" i="7" s="1"/>
  <c r="A210" i="6"/>
  <c r="A209" i="7" s="1"/>
  <c r="C209" i="7" s="1"/>
  <c r="A211" i="6"/>
  <c r="A210" i="7" s="1"/>
  <c r="C210" i="7" s="1"/>
  <c r="A212" i="6"/>
  <c r="A211" i="7" s="1"/>
  <c r="C211" i="7" s="1"/>
  <c r="A213" i="6"/>
  <c r="A212" i="7" s="1"/>
  <c r="C212" i="7" s="1"/>
  <c r="A214" i="6"/>
  <c r="A213" i="7" s="1"/>
  <c r="C213" i="7" s="1"/>
  <c r="A215" i="6"/>
  <c r="A214" i="7" s="1"/>
  <c r="C214" i="7" s="1"/>
  <c r="A216" i="6"/>
  <c r="A215" i="7" s="1"/>
  <c r="C215" i="7" s="1"/>
  <c r="A217" i="6"/>
  <c r="A216" i="7" s="1"/>
  <c r="C216" i="7" s="1"/>
  <c r="A218" i="6"/>
  <c r="A217" i="7" s="1"/>
  <c r="C217" i="7" s="1"/>
  <c r="A219" i="6"/>
  <c r="A218" i="7" s="1"/>
  <c r="C218" i="7" s="1"/>
  <c r="A220" i="6"/>
  <c r="A219" i="7" s="1"/>
  <c r="C219" i="7" s="1"/>
  <c r="A221" i="6"/>
  <c r="A220" i="7" s="1"/>
  <c r="C220" i="7" s="1"/>
  <c r="A222" i="6"/>
  <c r="A221" i="7" s="1"/>
  <c r="C221" i="7" s="1"/>
  <c r="A223" i="6"/>
  <c r="A222" i="7" s="1"/>
  <c r="C222" i="7" s="1"/>
  <c r="A224" i="6"/>
  <c r="A223" i="7" s="1"/>
  <c r="C223" i="7" s="1"/>
  <c r="A225" i="6"/>
  <c r="A224" i="7" s="1"/>
  <c r="C224" i="7" s="1"/>
  <c r="A226" i="6"/>
  <c r="A225" i="7" s="1"/>
  <c r="C225" i="7" s="1"/>
  <c r="A227" i="6"/>
  <c r="A226" i="7" s="1"/>
  <c r="C226" i="7" s="1"/>
  <c r="A228" i="6"/>
  <c r="A227" i="7" s="1"/>
  <c r="C227" i="7" s="1"/>
  <c r="A229" i="6"/>
  <c r="A228" i="7" s="1"/>
  <c r="C228" i="7" s="1"/>
  <c r="A230" i="6"/>
  <c r="A229" i="7" s="1"/>
  <c r="C229" i="7" s="1"/>
  <c r="A231" i="6"/>
  <c r="A230" i="7" s="1"/>
  <c r="C230" i="7" s="1"/>
  <c r="A232" i="6"/>
  <c r="A231" i="7" s="1"/>
  <c r="C231" i="7" s="1"/>
  <c r="A233" i="6"/>
  <c r="A232" i="7" s="1"/>
  <c r="C232" i="7" s="1"/>
  <c r="A234" i="6"/>
  <c r="A233" i="7" s="1"/>
  <c r="C233" i="7" s="1"/>
  <c r="A235" i="6"/>
  <c r="A234" i="7" s="1"/>
  <c r="C234" i="7" s="1"/>
  <c r="A236" i="6"/>
  <c r="A235" i="7" s="1"/>
  <c r="C235" i="7" s="1"/>
  <c r="A237" i="6"/>
  <c r="A236" i="7" s="1"/>
  <c r="C236" i="7" s="1"/>
  <c r="A238" i="6"/>
  <c r="A237" i="7" s="1"/>
  <c r="C237" i="7" s="1"/>
  <c r="A239" i="6"/>
  <c r="A238" i="7" s="1"/>
  <c r="C238" i="7" s="1"/>
  <c r="A240" i="6"/>
  <c r="A239" i="7" s="1"/>
  <c r="C239" i="7" s="1"/>
  <c r="A241" i="6"/>
  <c r="A240" i="7" s="1"/>
  <c r="C240" i="7" s="1"/>
  <c r="A242" i="6"/>
  <c r="A241" i="7" s="1"/>
  <c r="C241" i="7" s="1"/>
  <c r="A243" i="6"/>
  <c r="A242" i="7" s="1"/>
  <c r="C242" i="7" s="1"/>
  <c r="A244" i="6"/>
  <c r="A243" i="7" s="1"/>
  <c r="C243" i="7" s="1"/>
  <c r="A245" i="6"/>
  <c r="A244" i="7" s="1"/>
  <c r="C244" i="7" s="1"/>
  <c r="A246" i="6"/>
  <c r="A245" i="7" s="1"/>
  <c r="C245" i="7" s="1"/>
  <c r="A247" i="6"/>
  <c r="A246" i="7" s="1"/>
  <c r="C246" i="7" s="1"/>
  <c r="A248" i="6"/>
  <c r="A247" i="7" s="1"/>
  <c r="C247" i="7" s="1"/>
  <c r="A249" i="6"/>
  <c r="A248" i="7" s="1"/>
  <c r="C248" i="7" s="1"/>
  <c r="A250" i="6"/>
  <c r="A249" i="7" s="1"/>
  <c r="C249" i="7" s="1"/>
  <c r="A251" i="6"/>
  <c r="A250" i="7" s="1"/>
  <c r="C250" i="7" s="1"/>
  <c r="A252" i="6"/>
  <c r="A251" i="7" s="1"/>
  <c r="C251" i="7" s="1"/>
  <c r="A253" i="6"/>
  <c r="A252" i="7" s="1"/>
  <c r="C252" i="7" s="1"/>
  <c r="A254" i="6"/>
  <c r="A253" i="7" s="1"/>
  <c r="C253" i="7" s="1"/>
  <c r="A255" i="6"/>
  <c r="A254" i="7" s="1"/>
  <c r="C254" i="7" s="1"/>
  <c r="A256" i="6"/>
  <c r="A255" i="7" s="1"/>
  <c r="C255" i="7" s="1"/>
  <c r="A257" i="6"/>
  <c r="A256" i="7" s="1"/>
  <c r="C256" i="7" s="1"/>
  <c r="A258" i="6"/>
  <c r="A257" i="7" s="1"/>
  <c r="C257" i="7" s="1"/>
  <c r="A259" i="6"/>
  <c r="A258" i="7" s="1"/>
  <c r="C258" i="7" s="1"/>
  <c r="A260" i="6"/>
  <c r="A259" i="7" s="1"/>
  <c r="C259" i="7" s="1"/>
  <c r="A261" i="6"/>
  <c r="A260" i="7" s="1"/>
  <c r="C260" i="7" s="1"/>
  <c r="A262" i="6"/>
  <c r="A261" i="7" s="1"/>
  <c r="C261" i="7" s="1"/>
  <c r="A263" i="6"/>
  <c r="A262" i="7" s="1"/>
  <c r="C262" i="7" s="1"/>
  <c r="A264" i="6"/>
  <c r="A263" i="7" s="1"/>
  <c r="C263" i="7" s="1"/>
  <c r="A265" i="6"/>
  <c r="A264" i="7" s="1"/>
  <c r="C264" i="7" s="1"/>
  <c r="A266" i="6"/>
  <c r="A265" i="7" s="1"/>
  <c r="C265" i="7" s="1"/>
  <c r="A267" i="6"/>
  <c r="A266" i="7" s="1"/>
  <c r="C266" i="7" s="1"/>
  <c r="A268" i="6"/>
  <c r="A267" i="7" s="1"/>
  <c r="C267" i="7" s="1"/>
  <c r="A269" i="6"/>
  <c r="A268" i="7" s="1"/>
  <c r="C268" i="7" s="1"/>
  <c r="A270" i="6"/>
  <c r="A269" i="7" s="1"/>
  <c r="C269" i="7" s="1"/>
  <c r="A271" i="6"/>
  <c r="A270" i="7" s="1"/>
  <c r="C270" i="7" s="1"/>
  <c r="A272" i="6"/>
  <c r="A271" i="7" s="1"/>
  <c r="C271" i="7" s="1"/>
  <c r="A273" i="6"/>
  <c r="A272" i="7" s="1"/>
  <c r="C272" i="7" s="1"/>
  <c r="A274" i="6"/>
  <c r="A273" i="7" s="1"/>
  <c r="C273" i="7" s="1"/>
  <c r="A275" i="6"/>
  <c r="A274" i="7" s="1"/>
  <c r="C274" i="7" s="1"/>
  <c r="A276" i="6"/>
  <c r="A275" i="7" s="1"/>
  <c r="C275" i="7" s="1"/>
  <c r="A277" i="6"/>
  <c r="A276" i="7" s="1"/>
  <c r="C276" i="7" s="1"/>
  <c r="A278" i="6"/>
  <c r="A277" i="7" s="1"/>
  <c r="C277" i="7" s="1"/>
  <c r="A279" i="6"/>
  <c r="A278" i="7" s="1"/>
  <c r="C278" i="7" s="1"/>
  <c r="A280" i="6"/>
  <c r="A279" i="7" s="1"/>
  <c r="C279" i="7" s="1"/>
  <c r="A281" i="6"/>
  <c r="A280" i="7" s="1"/>
  <c r="C280" i="7" s="1"/>
  <c r="A282" i="6"/>
  <c r="A281" i="7" s="1"/>
  <c r="C281" i="7" s="1"/>
  <c r="A283" i="6"/>
  <c r="A282" i="7" s="1"/>
  <c r="C282" i="7" s="1"/>
  <c r="A284" i="6"/>
  <c r="A283" i="7" s="1"/>
  <c r="C283" i="7" s="1"/>
  <c r="A285" i="6"/>
  <c r="A284" i="7" s="1"/>
  <c r="C284" i="7" s="1"/>
  <c r="A286" i="6"/>
  <c r="A285" i="7" s="1"/>
  <c r="C285" i="7" s="1"/>
  <c r="A287" i="6"/>
  <c r="A286" i="7" s="1"/>
  <c r="C286" i="7" s="1"/>
  <c r="A288" i="6"/>
  <c r="A287" i="7" s="1"/>
  <c r="C287" i="7" s="1"/>
  <c r="A289" i="6"/>
  <c r="A288" i="7" s="1"/>
  <c r="C288" i="7" s="1"/>
  <c r="A290" i="6"/>
  <c r="A289" i="7" s="1"/>
  <c r="C289" i="7" s="1"/>
  <c r="A291" i="6"/>
  <c r="A290" i="7" s="1"/>
  <c r="C290" i="7" s="1"/>
  <c r="A292" i="6"/>
  <c r="A291" i="7" s="1"/>
  <c r="C291" i="7" s="1"/>
  <c r="A293" i="6"/>
  <c r="A292" i="7" s="1"/>
  <c r="C292" i="7" s="1"/>
  <c r="A294" i="6"/>
  <c r="A293" i="7" s="1"/>
  <c r="C293" i="7" s="1"/>
  <c r="A295" i="6"/>
  <c r="A294" i="7" s="1"/>
  <c r="C294" i="7" s="1"/>
  <c r="A296" i="6"/>
  <c r="A295" i="7" s="1"/>
  <c r="C295" i="7" s="1"/>
  <c r="A297" i="6"/>
  <c r="A296" i="7" s="1"/>
  <c r="C296" i="7" s="1"/>
  <c r="A298" i="6"/>
  <c r="A297" i="7" s="1"/>
  <c r="C297" i="7" s="1"/>
  <c r="A299" i="6"/>
  <c r="A298" i="7" s="1"/>
  <c r="C298" i="7" s="1"/>
  <c r="A300" i="6"/>
  <c r="A299" i="7" s="1"/>
  <c r="C299" i="7" s="1"/>
  <c r="A301" i="6"/>
  <c r="A300" i="7" s="1"/>
  <c r="C300" i="7" s="1"/>
  <c r="A302" i="6"/>
  <c r="A301" i="7" s="1"/>
  <c r="C301" i="7" s="1"/>
  <c r="A303" i="6"/>
  <c r="A302" i="7" s="1"/>
  <c r="C302" i="7" s="1"/>
  <c r="A304" i="6"/>
  <c r="A303" i="7" s="1"/>
  <c r="C303" i="7" s="1"/>
  <c r="A305" i="6"/>
  <c r="A304" i="7" s="1"/>
  <c r="C304" i="7" s="1"/>
  <c r="A306" i="6"/>
  <c r="A305" i="7" s="1"/>
  <c r="C305" i="7" s="1"/>
  <c r="A307" i="6"/>
  <c r="A306" i="7" s="1"/>
  <c r="C306" i="7" s="1"/>
  <c r="A308" i="6"/>
  <c r="A307" i="7" s="1"/>
  <c r="C307" i="7" s="1"/>
  <c r="A309" i="6"/>
  <c r="A308" i="7" s="1"/>
  <c r="C308" i="7" s="1"/>
  <c r="A310" i="6"/>
  <c r="A309" i="7" s="1"/>
  <c r="C309" i="7" s="1"/>
  <c r="A311" i="6"/>
  <c r="A310" i="7" s="1"/>
  <c r="C310" i="7" s="1"/>
  <c r="A312" i="6"/>
  <c r="A311" i="7" s="1"/>
  <c r="C311" i="7" s="1"/>
  <c r="A313" i="6"/>
  <c r="A312" i="7" s="1"/>
  <c r="C312" i="7" s="1"/>
  <c r="A314" i="6"/>
  <c r="A313" i="7" s="1"/>
  <c r="C313" i="7" s="1"/>
  <c r="A315" i="6"/>
  <c r="A314" i="7" s="1"/>
  <c r="C314" i="7" s="1"/>
  <c r="A316" i="6"/>
  <c r="A315" i="7" s="1"/>
  <c r="C315" i="7" s="1"/>
  <c r="A317" i="6"/>
  <c r="A316" i="7" s="1"/>
  <c r="C316" i="7" s="1"/>
  <c r="A318" i="6"/>
  <c r="A317" i="7" s="1"/>
  <c r="C317" i="7" s="1"/>
  <c r="A319" i="6"/>
  <c r="A318" i="7" s="1"/>
  <c r="C318" i="7" s="1"/>
  <c r="A320" i="6"/>
  <c r="A319" i="7" s="1"/>
  <c r="C319" i="7" s="1"/>
  <c r="A321" i="6"/>
  <c r="A320" i="7" s="1"/>
  <c r="C320" i="7" s="1"/>
  <c r="A322" i="6"/>
  <c r="A321" i="7" s="1"/>
  <c r="C321" i="7" s="1"/>
  <c r="A323" i="6"/>
  <c r="A322" i="7" s="1"/>
  <c r="C322" i="7" s="1"/>
  <c r="A324" i="6"/>
  <c r="A323" i="7" s="1"/>
  <c r="C323" i="7" s="1"/>
  <c r="A325" i="6"/>
  <c r="A324" i="7" s="1"/>
  <c r="C324" i="7" s="1"/>
  <c r="A326" i="6"/>
  <c r="A325" i="7" s="1"/>
  <c r="C325" i="7" s="1"/>
  <c r="A327" i="6"/>
  <c r="A326" i="7" s="1"/>
  <c r="C326" i="7" s="1"/>
  <c r="A328" i="6"/>
  <c r="A327" i="7" s="1"/>
  <c r="C327" i="7" s="1"/>
  <c r="A329" i="6"/>
  <c r="A328" i="7" s="1"/>
  <c r="C328" i="7" s="1"/>
  <c r="A330" i="6"/>
  <c r="A329" i="7" s="1"/>
  <c r="C329" i="7" s="1"/>
  <c r="A331" i="6"/>
  <c r="A330" i="7" s="1"/>
  <c r="C330" i="7" s="1"/>
  <c r="A332" i="6"/>
  <c r="A331" i="7" s="1"/>
  <c r="C331" i="7" s="1"/>
  <c r="A333" i="6"/>
  <c r="A332" i="7" s="1"/>
  <c r="C332" i="7" s="1"/>
  <c r="A334" i="6"/>
  <c r="A333" i="7" s="1"/>
  <c r="C333" i="7" s="1"/>
  <c r="A335" i="6"/>
  <c r="A334" i="7" s="1"/>
  <c r="C334" i="7" s="1"/>
  <c r="A336" i="6"/>
  <c r="A335" i="7" s="1"/>
  <c r="C335" i="7" s="1"/>
  <c r="A337" i="6"/>
  <c r="A336" i="7" s="1"/>
  <c r="C336" i="7" s="1"/>
  <c r="A338" i="6"/>
  <c r="A337" i="7" s="1"/>
  <c r="C337" i="7" s="1"/>
  <c r="A339" i="6"/>
  <c r="A338" i="7" s="1"/>
  <c r="C338" i="7" s="1"/>
  <c r="A340" i="6"/>
  <c r="A339" i="7" s="1"/>
  <c r="C339" i="7" s="1"/>
  <c r="A341" i="6"/>
  <c r="A340" i="7" s="1"/>
  <c r="C340" i="7" s="1"/>
  <c r="A342" i="6"/>
  <c r="A341" i="7" s="1"/>
  <c r="C341" i="7" s="1"/>
  <c r="A343" i="6"/>
  <c r="A342" i="7" s="1"/>
  <c r="C342" i="7" s="1"/>
  <c r="A344" i="6"/>
  <c r="A343" i="7" s="1"/>
  <c r="C343" i="7" s="1"/>
  <c r="A345" i="6"/>
  <c r="A344" i="7" s="1"/>
  <c r="C344" i="7" s="1"/>
  <c r="A346" i="6"/>
  <c r="A345" i="7" s="1"/>
  <c r="C345" i="7" s="1"/>
  <c r="A347" i="6"/>
  <c r="A346" i="7" s="1"/>
  <c r="C346" i="7" s="1"/>
  <c r="A348" i="6"/>
  <c r="A347" i="7" s="1"/>
  <c r="C347" i="7" s="1"/>
  <c r="A349" i="6"/>
  <c r="A348" i="7" s="1"/>
  <c r="C348" i="7" s="1"/>
  <c r="A350" i="6"/>
  <c r="A349" i="7" s="1"/>
  <c r="C349" i="7" s="1"/>
  <c r="A351" i="6"/>
  <c r="A350" i="7" s="1"/>
  <c r="C350" i="7" s="1"/>
  <c r="A352" i="6"/>
  <c r="A351" i="7" s="1"/>
  <c r="C351" i="7" s="1"/>
  <c r="A353" i="6"/>
  <c r="A352" i="7" s="1"/>
  <c r="C352" i="7" s="1"/>
  <c r="A354" i="6"/>
  <c r="A353" i="7" s="1"/>
  <c r="C353" i="7" s="1"/>
  <c r="A355" i="6"/>
  <c r="A354" i="7" s="1"/>
  <c r="C354" i="7" s="1"/>
  <c r="A356" i="6"/>
  <c r="A355" i="7" s="1"/>
  <c r="C355" i="7" s="1"/>
  <c r="A357" i="6"/>
  <c r="A356" i="7" s="1"/>
  <c r="C356" i="7" s="1"/>
  <c r="A358" i="6"/>
  <c r="A357" i="7" s="1"/>
  <c r="C357" i="7" s="1"/>
  <c r="A359" i="6"/>
  <c r="A358" i="7" s="1"/>
  <c r="C358" i="7" s="1"/>
  <c r="A360" i="6"/>
  <c r="A359" i="7" s="1"/>
  <c r="C359" i="7" s="1"/>
  <c r="A361" i="6"/>
  <c r="A360" i="7" s="1"/>
  <c r="C360" i="7" s="1"/>
  <c r="A362" i="6"/>
  <c r="A361" i="7" s="1"/>
  <c r="C361" i="7" s="1"/>
  <c r="A363" i="6"/>
  <c r="A362" i="7" s="1"/>
  <c r="C362" i="7" s="1"/>
  <c r="A364" i="6"/>
  <c r="A363" i="7" s="1"/>
  <c r="C363" i="7" s="1"/>
  <c r="A365" i="6"/>
  <c r="A364" i="7" s="1"/>
  <c r="C364" i="7" s="1"/>
  <c r="A366" i="6"/>
  <c r="A365" i="7" s="1"/>
  <c r="C365" i="7" s="1"/>
  <c r="A367" i="6"/>
  <c r="A366" i="7" s="1"/>
  <c r="C366" i="7" s="1"/>
  <c r="A368" i="6"/>
  <c r="A367" i="7" s="1"/>
  <c r="C367" i="7" s="1"/>
  <c r="A3" i="6"/>
  <c r="AU371" i="6" l="1"/>
  <c r="AU415" i="6"/>
  <c r="AT473" i="6"/>
  <c r="AS473" i="6"/>
  <c r="AU477" i="6"/>
  <c r="AS433" i="6"/>
  <c r="AU491" i="6"/>
  <c r="AS399" i="6"/>
  <c r="AU481" i="6"/>
  <c r="AU467" i="6"/>
  <c r="AT481" i="6"/>
  <c r="AV481" i="6" s="1"/>
  <c r="BJ481" i="6" s="1"/>
  <c r="AS467" i="6"/>
  <c r="AV467" i="6" s="1"/>
  <c r="BJ467" i="6" s="1"/>
  <c r="AV371" i="6"/>
  <c r="BJ371" i="6" s="1"/>
  <c r="B370" i="7" s="1"/>
  <c r="AU430" i="6"/>
  <c r="AS430" i="6"/>
  <c r="AT449" i="6"/>
  <c r="AS449" i="6"/>
  <c r="AU443" i="6"/>
  <c r="AU438" i="6"/>
  <c r="AT443" i="6"/>
  <c r="AV443" i="6" s="1"/>
  <c r="BJ443" i="6" s="1"/>
  <c r="B442" i="7" s="1"/>
  <c r="AU399" i="6"/>
  <c r="AV399" i="6" s="1"/>
  <c r="BJ399" i="6" s="1"/>
  <c r="B398" i="7" s="1"/>
  <c r="AT477" i="6"/>
  <c r="AV477" i="6" s="1"/>
  <c r="BJ477" i="6" s="1"/>
  <c r="B476" i="7" s="1"/>
  <c r="AS390" i="6"/>
  <c r="AU433" i="6"/>
  <c r="AU390" i="6"/>
  <c r="AT383" i="6"/>
  <c r="AS402" i="6"/>
  <c r="AU402" i="6"/>
  <c r="AU436" i="6"/>
  <c r="AS495" i="6"/>
  <c r="AU435" i="6"/>
  <c r="AT435" i="6"/>
  <c r="AS436" i="6"/>
  <c r="AV436" i="6" s="1"/>
  <c r="BJ436" i="6" s="1"/>
  <c r="B435" i="7" s="1"/>
  <c r="AU424" i="6"/>
  <c r="AU405" i="6"/>
  <c r="AU377" i="6"/>
  <c r="AS450" i="6"/>
  <c r="AT405" i="6"/>
  <c r="AU450" i="6"/>
  <c r="AS454" i="6"/>
  <c r="AV385" i="6"/>
  <c r="BJ385" i="6" s="1"/>
  <c r="AU454" i="6"/>
  <c r="AU389" i="6"/>
  <c r="AU387" i="6"/>
  <c r="AT403" i="6"/>
  <c r="AU495" i="6"/>
  <c r="AS486" i="6"/>
  <c r="AU486" i="6"/>
  <c r="AS438" i="6"/>
  <c r="AU421" i="6"/>
  <c r="AS421" i="6"/>
  <c r="AU457" i="6"/>
  <c r="AS498" i="6"/>
  <c r="AT457" i="6"/>
  <c r="AV473" i="6"/>
  <c r="BJ473" i="6" s="1"/>
  <c r="AV397" i="6"/>
  <c r="BJ397" i="6" s="1"/>
  <c r="AT453" i="6"/>
  <c r="AV437" i="6"/>
  <c r="BJ437" i="6" s="1"/>
  <c r="B436" i="7" s="1"/>
  <c r="AT491" i="6"/>
  <c r="AV461" i="6"/>
  <c r="BJ461" i="6" s="1"/>
  <c r="B460" i="7" s="1"/>
  <c r="AV372" i="6"/>
  <c r="BJ372" i="6" s="1"/>
  <c r="AU445" i="6"/>
  <c r="AU431" i="6"/>
  <c r="AT431" i="6"/>
  <c r="AV418" i="6"/>
  <c r="BJ418" i="6" s="1"/>
  <c r="B417" i="7" s="1"/>
  <c r="AS401" i="6"/>
  <c r="AS381" i="6"/>
  <c r="AV490" i="6"/>
  <c r="BJ490" i="6" s="1"/>
  <c r="B489" i="7" s="1"/>
  <c r="AV466" i="6"/>
  <c r="BJ466" i="6" s="1"/>
  <c r="B465" i="7" s="1"/>
  <c r="AV447" i="6"/>
  <c r="BJ447" i="6" s="1"/>
  <c r="B446" i="7" s="1"/>
  <c r="AV442" i="6"/>
  <c r="BJ442" i="6" s="1"/>
  <c r="B441" i="7" s="1"/>
  <c r="AV469" i="6"/>
  <c r="BJ469" i="6" s="1"/>
  <c r="AS415" i="6"/>
  <c r="AS383" i="6"/>
  <c r="AT387" i="6"/>
  <c r="AT377" i="6"/>
  <c r="AV370" i="6"/>
  <c r="BJ370" i="6" s="1"/>
  <c r="B369" i="7" s="1"/>
  <c r="AV394" i="6"/>
  <c r="BJ394" i="6" s="1"/>
  <c r="B393" i="7" s="1"/>
  <c r="AU499" i="6"/>
  <c r="AT499" i="6"/>
  <c r="AV472" i="6"/>
  <c r="BJ472" i="6" s="1"/>
  <c r="B471" i="7" s="1"/>
  <c r="AV419" i="6"/>
  <c r="BJ419" i="6" s="1"/>
  <c r="B418" i="7" s="1"/>
  <c r="AV478" i="6"/>
  <c r="BJ478" i="6" s="1"/>
  <c r="AV485" i="6"/>
  <c r="BJ485" i="6" s="1"/>
  <c r="B484" i="7" s="1"/>
  <c r="AU381" i="6"/>
  <c r="AU401" i="6"/>
  <c r="AU413" i="6"/>
  <c r="AT413" i="6"/>
  <c r="AV398" i="6"/>
  <c r="BJ398" i="6" s="1"/>
  <c r="B397" i="7" s="1"/>
  <c r="AU429" i="6"/>
  <c r="AT429" i="6"/>
  <c r="AU496" i="6"/>
  <c r="AV373" i="6"/>
  <c r="BJ373" i="6" s="1"/>
  <c r="AT496" i="6"/>
  <c r="AV406" i="6"/>
  <c r="BJ406" i="6" s="1"/>
  <c r="AV497" i="6"/>
  <c r="BJ497" i="6" s="1"/>
  <c r="B496" i="7" s="1"/>
  <c r="AV382" i="6"/>
  <c r="BJ382" i="6" s="1"/>
  <c r="B381" i="7" s="1"/>
  <c r="AU403" i="6"/>
  <c r="AT424" i="6"/>
  <c r="AU498" i="6"/>
  <c r="AS453" i="6"/>
  <c r="AV493" i="6"/>
  <c r="BJ493" i="6" s="1"/>
  <c r="AV502" i="6"/>
  <c r="BJ502" i="6" s="1"/>
  <c r="AU451" i="6"/>
  <c r="AT451" i="6"/>
  <c r="AV483" i="6"/>
  <c r="BJ483" i="6" s="1"/>
  <c r="AV422" i="6"/>
  <c r="BJ422" i="6" s="1"/>
  <c r="B421" i="7" s="1"/>
  <c r="AT426" i="6"/>
  <c r="AU426" i="6"/>
  <c r="AS426" i="6"/>
  <c r="AT434" i="6"/>
  <c r="AU434" i="6"/>
  <c r="AS434" i="6"/>
  <c r="AS459" i="6"/>
  <c r="AT459" i="6"/>
  <c r="AU459" i="6"/>
  <c r="AS412" i="6"/>
  <c r="AT412" i="6"/>
  <c r="AU412" i="6"/>
  <c r="AT494" i="6"/>
  <c r="AU494" i="6"/>
  <c r="AS494" i="6"/>
  <c r="AT378" i="6"/>
  <c r="AU378" i="6"/>
  <c r="AS378" i="6"/>
  <c r="AS492" i="6"/>
  <c r="AT492" i="6"/>
  <c r="AU492" i="6"/>
  <c r="AS411" i="6"/>
  <c r="AT411" i="6"/>
  <c r="AU411" i="6"/>
  <c r="AS428" i="6"/>
  <c r="AT428" i="6"/>
  <c r="AU428" i="6"/>
  <c r="AT446" i="6"/>
  <c r="AU446" i="6"/>
  <c r="AS446" i="6"/>
  <c r="AS471" i="6"/>
  <c r="AT471" i="6"/>
  <c r="AU471" i="6"/>
  <c r="AS444" i="6"/>
  <c r="AT444" i="6"/>
  <c r="AU444" i="6"/>
  <c r="AS376" i="6"/>
  <c r="AT376" i="6"/>
  <c r="AU376" i="6"/>
  <c r="AS380" i="6"/>
  <c r="AT380" i="6"/>
  <c r="AU380" i="6"/>
  <c r="AS456" i="6"/>
  <c r="AT456" i="6"/>
  <c r="AU456" i="6"/>
  <c r="AS423" i="6"/>
  <c r="AT423" i="6"/>
  <c r="AU423" i="6"/>
  <c r="AS396" i="6"/>
  <c r="AT396" i="6"/>
  <c r="AU396" i="6"/>
  <c r="AT470" i="6"/>
  <c r="AU470" i="6"/>
  <c r="AS470" i="6"/>
  <c r="AT458" i="6"/>
  <c r="AU458" i="6"/>
  <c r="AS458" i="6"/>
  <c r="AS408" i="6"/>
  <c r="AT408" i="6"/>
  <c r="AU408" i="6"/>
  <c r="AS465" i="6"/>
  <c r="AT465" i="6"/>
  <c r="AU465" i="6"/>
  <c r="AS375" i="6"/>
  <c r="AT375" i="6"/>
  <c r="AU375" i="6"/>
  <c r="AS475" i="6"/>
  <c r="AT475" i="6"/>
  <c r="AU475" i="6"/>
  <c r="AT410" i="6"/>
  <c r="AU410" i="6"/>
  <c r="AS410" i="6"/>
  <c r="AS468" i="6"/>
  <c r="AT468" i="6"/>
  <c r="AU468" i="6"/>
  <c r="AS484" i="6"/>
  <c r="AT484" i="6"/>
  <c r="AU484" i="6"/>
  <c r="AS417" i="6"/>
  <c r="AT417" i="6"/>
  <c r="AU417" i="6"/>
  <c r="AS409" i="6"/>
  <c r="AT409" i="6"/>
  <c r="AU409" i="6"/>
  <c r="AS427" i="6"/>
  <c r="AT427" i="6"/>
  <c r="AU427" i="6"/>
  <c r="AS476" i="6"/>
  <c r="AT476" i="6"/>
  <c r="AU476" i="6"/>
  <c r="AS420" i="6"/>
  <c r="AT420" i="6"/>
  <c r="AU420" i="6"/>
  <c r="AS455" i="6"/>
  <c r="AT455" i="6"/>
  <c r="AU455" i="6"/>
  <c r="AS369" i="6"/>
  <c r="AT369" i="6"/>
  <c r="AU369" i="6"/>
  <c r="AS425" i="6"/>
  <c r="AT425" i="6"/>
  <c r="AU425" i="6"/>
  <c r="AS379" i="6"/>
  <c r="AT379" i="6"/>
  <c r="AU379" i="6"/>
  <c r="AS480" i="6"/>
  <c r="AT480" i="6"/>
  <c r="AU480" i="6"/>
  <c r="AS501" i="6"/>
  <c r="AT501" i="6"/>
  <c r="AU501" i="6"/>
  <c r="AS489" i="6"/>
  <c r="AT489" i="6"/>
  <c r="AU489" i="6"/>
  <c r="AS388" i="6"/>
  <c r="AT388" i="6"/>
  <c r="AU388" i="6"/>
  <c r="AT462" i="6"/>
  <c r="AU462" i="6"/>
  <c r="AS462" i="6"/>
  <c r="AS432" i="6"/>
  <c r="AT432" i="6"/>
  <c r="AU432" i="6"/>
  <c r="AS416" i="6"/>
  <c r="AT416" i="6"/>
  <c r="AU416" i="6"/>
  <c r="AS441" i="6"/>
  <c r="AT441" i="6"/>
  <c r="AU441" i="6"/>
  <c r="AS460" i="6"/>
  <c r="AT460" i="6"/>
  <c r="AU460" i="6"/>
  <c r="AS487" i="6"/>
  <c r="AT487" i="6"/>
  <c r="AU487" i="6"/>
  <c r="AS395" i="6"/>
  <c r="AT395" i="6"/>
  <c r="AU395" i="6"/>
  <c r="AT414" i="6"/>
  <c r="AU414" i="6"/>
  <c r="AS414" i="6"/>
  <c r="AS384" i="6"/>
  <c r="AT384" i="6"/>
  <c r="AU384" i="6"/>
  <c r="AT386" i="6"/>
  <c r="AU386" i="6"/>
  <c r="AS386" i="6"/>
  <c r="AS393" i="6"/>
  <c r="AT393" i="6"/>
  <c r="AU393" i="6"/>
  <c r="AS439" i="6"/>
  <c r="AT439" i="6"/>
  <c r="AU439" i="6"/>
  <c r="AS452" i="6"/>
  <c r="AT452" i="6"/>
  <c r="AU452" i="6"/>
  <c r="AS500" i="6"/>
  <c r="AT500" i="6"/>
  <c r="AU500" i="6"/>
  <c r="AS464" i="6"/>
  <c r="AT464" i="6"/>
  <c r="AU464" i="6"/>
  <c r="AS404" i="6"/>
  <c r="AT404" i="6"/>
  <c r="AU404" i="6"/>
  <c r="AT374" i="6"/>
  <c r="AU374" i="6"/>
  <c r="AS374" i="6"/>
  <c r="AS391" i="6"/>
  <c r="AT391" i="6"/>
  <c r="AU391" i="6"/>
  <c r="AS440" i="6"/>
  <c r="AT440" i="6"/>
  <c r="AU440" i="6"/>
  <c r="AS448" i="6"/>
  <c r="AT448" i="6"/>
  <c r="AU448" i="6"/>
  <c r="AS488" i="6"/>
  <c r="AT488" i="6"/>
  <c r="AU488" i="6"/>
  <c r="AS400" i="6"/>
  <c r="AT400" i="6"/>
  <c r="AU400" i="6"/>
  <c r="AT474" i="6"/>
  <c r="AU474" i="6"/>
  <c r="AS474" i="6"/>
  <c r="AT482" i="6"/>
  <c r="AU482" i="6"/>
  <c r="AS482" i="6"/>
  <c r="AS392" i="6"/>
  <c r="AT392" i="6"/>
  <c r="AU392" i="6"/>
  <c r="AS463" i="6"/>
  <c r="AT463" i="6"/>
  <c r="AU463" i="6"/>
  <c r="AS407" i="6"/>
  <c r="AT407" i="6"/>
  <c r="AU407" i="6"/>
  <c r="AS479" i="6"/>
  <c r="AT479" i="6"/>
  <c r="AU479" i="6"/>
  <c r="AM310" i="6"/>
  <c r="AM302" i="6"/>
  <c r="AM285" i="6"/>
  <c r="AN310" i="6"/>
  <c r="AN308" i="6"/>
  <c r="AN306" i="6"/>
  <c r="AM305" i="6"/>
  <c r="AN302" i="6"/>
  <c r="AN300" i="6"/>
  <c r="AM299" i="6"/>
  <c r="AM297" i="6"/>
  <c r="AN295" i="6"/>
  <c r="AN293" i="6"/>
  <c r="AM292" i="6"/>
  <c r="AN290" i="6"/>
  <c r="AN289" i="6"/>
  <c r="AM288" i="6"/>
  <c r="AN287" i="6"/>
  <c r="AM287" i="6"/>
  <c r="AN285" i="6"/>
  <c r="AN284" i="6"/>
  <c r="AM311" i="6"/>
  <c r="AM309" i="6"/>
  <c r="AN307" i="6"/>
  <c r="AN305" i="6"/>
  <c r="AN304" i="6"/>
  <c r="AM303" i="6"/>
  <c r="AM301" i="6"/>
  <c r="AN299" i="6"/>
  <c r="AM298" i="6"/>
  <c r="AN296" i="6"/>
  <c r="AM295" i="6"/>
  <c r="AM293" i="6"/>
  <c r="AN291" i="6"/>
  <c r="AM290" i="6"/>
  <c r="AN288" i="6"/>
  <c r="AM286" i="6"/>
  <c r="AM307" i="6"/>
  <c r="AM294" i="6"/>
  <c r="AN311" i="6"/>
  <c r="AN309" i="6"/>
  <c r="AM308" i="6"/>
  <c r="AM306" i="6"/>
  <c r="AM304" i="6"/>
  <c r="AN303" i="6"/>
  <c r="AN301" i="6"/>
  <c r="AM300" i="6"/>
  <c r="AN298" i="6"/>
  <c r="AN297" i="6"/>
  <c r="AM296" i="6"/>
  <c r="AN294" i="6"/>
  <c r="AN292" i="6"/>
  <c r="AM291" i="6"/>
  <c r="AM289" i="6"/>
  <c r="AN286" i="6"/>
  <c r="AN280" i="6"/>
  <c r="AM277" i="6"/>
  <c r="AN272" i="6"/>
  <c r="AM269" i="6"/>
  <c r="AN264" i="6"/>
  <c r="AM259" i="6"/>
  <c r="AM255" i="6"/>
  <c r="AN249" i="6"/>
  <c r="AM245" i="6"/>
  <c r="AN240" i="6"/>
  <c r="AM235" i="6"/>
  <c r="AM230" i="6"/>
  <c r="AN226" i="6"/>
  <c r="AN221" i="6"/>
  <c r="AM218" i="6"/>
  <c r="AM214" i="6"/>
  <c r="AM210" i="6"/>
  <c r="AN205" i="6"/>
  <c r="AM201" i="6"/>
  <c r="AM197" i="6"/>
  <c r="AM192" i="6"/>
  <c r="AN188" i="6"/>
  <c r="AM186" i="6"/>
  <c r="AM183" i="6"/>
  <c r="AN178" i="6"/>
  <c r="AN173" i="6"/>
  <c r="AM170" i="6"/>
  <c r="AN167" i="6"/>
  <c r="AM164" i="6"/>
  <c r="AM162" i="6"/>
  <c r="AM159" i="6"/>
  <c r="AM157" i="6"/>
  <c r="AN153" i="6"/>
  <c r="AM151" i="6"/>
  <c r="AN147" i="6"/>
  <c r="AN145" i="6"/>
  <c r="AM142" i="6"/>
  <c r="AN137" i="6"/>
  <c r="AN133" i="6"/>
  <c r="AN130" i="6"/>
  <c r="AN127" i="6"/>
  <c r="AM124" i="6"/>
  <c r="AM119" i="6"/>
  <c r="AN115" i="6"/>
  <c r="AN112" i="6"/>
  <c r="AN107" i="6"/>
  <c r="AN103" i="6"/>
  <c r="AM101" i="6"/>
  <c r="AN97" i="6"/>
  <c r="AM94" i="6"/>
  <c r="AM91" i="6"/>
  <c r="AM368" i="6"/>
  <c r="AN364" i="6"/>
  <c r="AN359" i="6"/>
  <c r="AN356" i="6"/>
  <c r="AM353" i="6"/>
  <c r="AN349" i="6"/>
  <c r="AM346" i="6"/>
  <c r="AM342" i="6"/>
  <c r="AN339" i="6"/>
  <c r="AM337" i="6"/>
  <c r="AM334" i="6"/>
  <c r="AM331" i="6"/>
  <c r="AM327" i="6"/>
  <c r="AN322" i="6"/>
  <c r="AM316" i="6"/>
  <c r="AM283" i="6"/>
  <c r="AN276" i="6"/>
  <c r="AM271" i="6"/>
  <c r="AN265" i="6"/>
  <c r="AN261" i="6"/>
  <c r="AN257" i="6"/>
  <c r="AN253" i="6"/>
  <c r="AN248" i="6"/>
  <c r="AM244" i="6"/>
  <c r="AM238" i="6"/>
  <c r="AN233" i="6"/>
  <c r="AN228" i="6"/>
  <c r="AN223" i="6"/>
  <c r="AN217" i="6"/>
  <c r="AM213" i="6"/>
  <c r="AM207" i="6"/>
  <c r="AN201" i="6"/>
  <c r="AN195" i="6"/>
  <c r="AM182" i="6"/>
  <c r="AM135" i="6"/>
  <c r="AM279" i="6"/>
  <c r="AM272" i="6"/>
  <c r="AM266" i="6"/>
  <c r="AM262" i="6"/>
  <c r="AM257" i="6"/>
  <c r="AN252" i="6"/>
  <c r="AM249" i="6"/>
  <c r="AN244" i="6"/>
  <c r="AM240" i="6"/>
  <c r="AM234" i="6"/>
  <c r="AM229" i="6"/>
  <c r="AM223" i="6"/>
  <c r="AN216" i="6"/>
  <c r="AN210" i="6"/>
  <c r="AM204" i="6"/>
  <c r="AN199" i="6"/>
  <c r="AN194" i="6"/>
  <c r="AN190" i="6"/>
  <c r="AM185" i="6"/>
  <c r="AN179" i="6"/>
  <c r="AM176" i="6"/>
  <c r="AM173" i="6"/>
  <c r="AN166" i="6"/>
  <c r="AN159" i="6"/>
  <c r="AM154" i="6"/>
  <c r="AM148" i="6"/>
  <c r="AM143" i="6"/>
  <c r="AM140" i="6"/>
  <c r="AN136" i="6"/>
  <c r="AN132" i="6"/>
  <c r="AN128" i="6"/>
  <c r="AM125" i="6"/>
  <c r="AN121" i="6"/>
  <c r="AN116" i="6"/>
  <c r="AN113" i="6"/>
  <c r="AM110" i="6"/>
  <c r="AN104" i="6"/>
  <c r="AN99" i="6"/>
  <c r="AM95" i="6"/>
  <c r="AM90" i="6"/>
  <c r="AM366" i="6"/>
  <c r="AN361" i="6"/>
  <c r="AM358" i="6"/>
  <c r="AN354" i="6"/>
  <c r="AM350" i="6"/>
  <c r="AM343" i="6"/>
  <c r="AN318" i="6"/>
  <c r="AM280" i="6"/>
  <c r="AN274" i="6"/>
  <c r="AN269" i="6"/>
  <c r="AN262" i="6"/>
  <c r="AM258" i="6"/>
  <c r="AM253" i="6"/>
  <c r="AM248" i="6"/>
  <c r="AN241" i="6"/>
  <c r="AM237" i="6"/>
  <c r="AN232" i="6"/>
  <c r="AM225" i="6"/>
  <c r="AM221" i="6"/>
  <c r="AM217" i="6"/>
  <c r="AM211" i="6"/>
  <c r="AN204" i="6"/>
  <c r="AM200" i="6"/>
  <c r="AM195" i="6"/>
  <c r="AM190" i="6"/>
  <c r="AN184" i="6"/>
  <c r="AM180" i="6"/>
  <c r="AN175" i="6"/>
  <c r="AN169" i="6"/>
  <c r="AN164" i="6"/>
  <c r="AN160" i="6"/>
  <c r="AM155" i="6"/>
  <c r="AM149" i="6"/>
  <c r="AN143" i="6"/>
  <c r="AN139" i="6"/>
  <c r="AN135" i="6"/>
  <c r="AN131" i="6"/>
  <c r="AN126" i="6"/>
  <c r="AM122" i="6"/>
  <c r="AN118" i="6"/>
  <c r="AM113" i="6"/>
  <c r="AM109" i="6"/>
  <c r="AM104" i="6"/>
  <c r="AM100" i="6"/>
  <c r="AN95" i="6"/>
  <c r="AM92" i="6"/>
  <c r="AM367" i="6"/>
  <c r="AM363" i="6"/>
  <c r="AM359" i="6"/>
  <c r="AN355" i="6"/>
  <c r="AN351" i="6"/>
  <c r="AN347" i="6"/>
  <c r="AN343" i="6"/>
  <c r="AN338" i="6"/>
  <c r="AM335" i="6"/>
  <c r="AM332" i="6"/>
  <c r="AM329" i="6"/>
  <c r="AM326" i="6"/>
  <c r="AM323" i="6"/>
  <c r="AM320" i="6"/>
  <c r="AM317" i="6"/>
  <c r="AM314" i="6"/>
  <c r="AM312" i="6"/>
  <c r="AM284" i="6"/>
  <c r="AM282" i="6"/>
  <c r="AN278" i="6"/>
  <c r="AM275" i="6"/>
  <c r="AN271" i="6"/>
  <c r="AN267" i="6"/>
  <c r="AN263" i="6"/>
  <c r="AN259" i="6"/>
  <c r="AN254" i="6"/>
  <c r="AN250" i="6"/>
  <c r="AN246" i="6"/>
  <c r="AM242" i="6"/>
  <c r="AN237" i="6"/>
  <c r="AM233" i="6"/>
  <c r="AN229" i="6"/>
  <c r="AN227" i="6"/>
  <c r="AM224" i="6"/>
  <c r="AM219" i="6"/>
  <c r="AM215" i="6"/>
  <c r="AM212" i="6"/>
  <c r="AN208" i="6"/>
  <c r="AN206" i="6"/>
  <c r="AM202" i="6"/>
  <c r="AN196" i="6"/>
  <c r="AM191" i="6"/>
  <c r="AM187" i="6"/>
  <c r="AN180" i="6"/>
  <c r="AM177" i="6"/>
  <c r="AM175" i="6"/>
  <c r="AM171" i="6"/>
  <c r="AM168" i="6"/>
  <c r="AM165" i="6"/>
  <c r="AN162" i="6"/>
  <c r="AN158" i="6"/>
  <c r="AM156" i="6"/>
  <c r="AN152" i="6"/>
  <c r="AM150" i="6"/>
  <c r="AM146" i="6"/>
  <c r="AN144" i="6"/>
  <c r="AN141" i="6"/>
  <c r="AN138" i="6"/>
  <c r="AM133" i="6"/>
  <c r="AN129" i="6"/>
  <c r="AM126" i="6"/>
  <c r="AN122" i="6"/>
  <c r="AN119" i="6"/>
  <c r="AM117" i="6"/>
  <c r="AM115" i="6"/>
  <c r="AN110" i="6"/>
  <c r="AN108" i="6"/>
  <c r="AN105" i="6"/>
  <c r="AM103" i="6"/>
  <c r="AN100" i="6"/>
  <c r="AN96" i="6"/>
  <c r="AM93" i="6"/>
  <c r="AN89" i="6"/>
  <c r="AN366" i="6"/>
  <c r="AN363" i="6"/>
  <c r="AM361" i="6"/>
  <c r="AN357" i="6"/>
  <c r="AM354" i="6"/>
  <c r="AM351" i="6"/>
  <c r="AM348" i="6"/>
  <c r="AN344" i="6"/>
  <c r="AM341" i="6"/>
  <c r="AM338" i="6"/>
  <c r="AN336" i="6"/>
  <c r="AN333" i="6"/>
  <c r="AN330" i="6"/>
  <c r="AN327" i="6"/>
  <c r="AN323" i="6"/>
  <c r="AN320" i="6"/>
  <c r="AN317" i="6"/>
  <c r="AM315" i="6"/>
  <c r="AM313" i="6"/>
  <c r="AN283" i="6"/>
  <c r="AN279" i="6"/>
  <c r="AN275" i="6"/>
  <c r="AM274" i="6"/>
  <c r="AM270" i="6"/>
  <c r="AN268" i="6"/>
  <c r="AM265" i="6"/>
  <c r="AN260" i="6"/>
  <c r="AM256" i="6"/>
  <c r="AN251" i="6"/>
  <c r="AN247" i="6"/>
  <c r="AN243" i="6"/>
  <c r="AN238" i="6"/>
  <c r="AM236" i="6"/>
  <c r="AM232" i="6"/>
  <c r="AM228" i="6"/>
  <c r="AN224" i="6"/>
  <c r="AM220" i="6"/>
  <c r="AM216" i="6"/>
  <c r="AN212" i="6"/>
  <c r="AN207" i="6"/>
  <c r="AN202" i="6"/>
  <c r="AM198" i="6"/>
  <c r="AN193" i="6"/>
  <c r="AN189" i="6"/>
  <c r="AM184" i="6"/>
  <c r="AM179" i="6"/>
  <c r="AN170" i="6"/>
  <c r="AM152" i="6"/>
  <c r="AN106" i="6"/>
  <c r="AM281" i="6"/>
  <c r="AN277" i="6"/>
  <c r="AM273" i="6"/>
  <c r="AM268" i="6"/>
  <c r="AM263" i="6"/>
  <c r="AN258" i="6"/>
  <c r="AM254" i="6"/>
  <c r="AM250" i="6"/>
  <c r="AM246" i="6"/>
  <c r="AM243" i="6"/>
  <c r="AN239" i="6"/>
  <c r="AN235" i="6"/>
  <c r="AM231" i="6"/>
  <c r="AM226" i="6"/>
  <c r="AM222" i="6"/>
  <c r="AN218" i="6"/>
  <c r="AN213" i="6"/>
  <c r="AN209" i="6"/>
  <c r="AM205" i="6"/>
  <c r="AN200" i="6"/>
  <c r="AM196" i="6"/>
  <c r="AN192" i="6"/>
  <c r="AM188" i="6"/>
  <c r="AN185" i="6"/>
  <c r="AN182" i="6"/>
  <c r="AM178" i="6"/>
  <c r="AN174" i="6"/>
  <c r="AN171" i="6"/>
  <c r="AN168" i="6"/>
  <c r="AM166" i="6"/>
  <c r="AM163" i="6"/>
  <c r="AM161" i="6"/>
  <c r="AN157" i="6"/>
  <c r="AN155" i="6"/>
  <c r="AN151" i="6"/>
  <c r="AN149" i="6"/>
  <c r="AM147" i="6"/>
  <c r="AM145" i="6"/>
  <c r="AN140" i="6"/>
  <c r="AM137" i="6"/>
  <c r="AM134" i="6"/>
  <c r="AM130" i="6"/>
  <c r="AM127" i="6"/>
  <c r="AM123" i="6"/>
  <c r="AM120" i="6"/>
  <c r="AN117" i="6"/>
  <c r="AN114" i="6"/>
  <c r="AN111" i="6"/>
  <c r="AN109" i="6"/>
  <c r="AM106" i="6"/>
  <c r="AM102" i="6"/>
  <c r="AN98" i="6"/>
  <c r="AM96" i="6"/>
  <c r="AN92" i="6"/>
  <c r="AM89" i="6"/>
  <c r="AN365" i="6"/>
  <c r="AM362" i="6"/>
  <c r="AN358" i="6"/>
  <c r="AM356" i="6"/>
  <c r="AN352" i="6"/>
  <c r="AN348" i="6"/>
  <c r="AN345" i="6"/>
  <c r="AN341" i="6"/>
  <c r="AM339" i="6"/>
  <c r="AM336" i="6"/>
  <c r="AM333" i="6"/>
  <c r="AN329" i="6"/>
  <c r="AN326" i="6"/>
  <c r="AN324" i="6"/>
  <c r="AM321" i="6"/>
  <c r="AM318" i="6"/>
  <c r="AN316" i="6"/>
  <c r="AN313" i="6"/>
  <c r="AN312" i="6"/>
  <c r="AN282" i="6"/>
  <c r="AM276" i="6"/>
  <c r="AN270" i="6"/>
  <c r="AN266" i="6"/>
  <c r="AM261" i="6"/>
  <c r="AN256" i="6"/>
  <c r="AM251" i="6"/>
  <c r="AN245" i="6"/>
  <c r="AM241" i="6"/>
  <c r="AN236" i="6"/>
  <c r="AN230" i="6"/>
  <c r="AN225" i="6"/>
  <c r="AN220" i="6"/>
  <c r="AN214" i="6"/>
  <c r="AM209" i="6"/>
  <c r="AN203" i="6"/>
  <c r="AN198" i="6"/>
  <c r="AM193" i="6"/>
  <c r="AN187" i="6"/>
  <c r="AN181" i="6"/>
  <c r="AN176" i="6"/>
  <c r="AN172" i="6"/>
  <c r="AN165" i="6"/>
  <c r="AM160" i="6"/>
  <c r="AN154" i="6"/>
  <c r="AN148" i="6"/>
  <c r="AN142" i="6"/>
  <c r="AM139" i="6"/>
  <c r="AM136" i="6"/>
  <c r="AM132" i="6"/>
  <c r="AM129" i="6"/>
  <c r="AN124" i="6"/>
  <c r="AN120" i="6"/>
  <c r="AM116" i="6"/>
  <c r="AM112" i="6"/>
  <c r="AM107" i="6"/>
  <c r="AN102" i="6"/>
  <c r="AM98" i="6"/>
  <c r="AN94" i="6"/>
  <c r="AN90" i="6"/>
  <c r="AN367" i="6"/>
  <c r="AM364" i="6"/>
  <c r="AN360" i="6"/>
  <c r="AM355" i="6"/>
  <c r="AN350" i="6"/>
  <c r="AM347" i="6"/>
  <c r="AM344" i="6"/>
  <c r="AM340" i="6"/>
  <c r="AN335" i="6"/>
  <c r="AN331" i="6"/>
  <c r="AN328" i="6"/>
  <c r="AM325" i="6"/>
  <c r="AM322" i="6"/>
  <c r="AM319" i="6"/>
  <c r="AN314" i="6"/>
  <c r="AN281" i="6"/>
  <c r="AM278" i="6"/>
  <c r="AN273" i="6"/>
  <c r="AM267" i="6"/>
  <c r="AM264" i="6"/>
  <c r="AM260" i="6"/>
  <c r="AN255" i="6"/>
  <c r="AM252" i="6"/>
  <c r="AM247" i="6"/>
  <c r="AN242" i="6"/>
  <c r="AM239" i="6"/>
  <c r="AN234" i="6"/>
  <c r="AN231" i="6"/>
  <c r="AM227" i="6"/>
  <c r="AN222" i="6"/>
  <c r="AN219" i="6"/>
  <c r="AN215" i="6"/>
  <c r="AN211" i="6"/>
  <c r="AM208" i="6"/>
  <c r="AM206" i="6"/>
  <c r="AM203" i="6"/>
  <c r="AM199" i="6"/>
  <c r="AN197" i="6"/>
  <c r="AM194" i="6"/>
  <c r="AN191" i="6"/>
  <c r="AM189" i="6"/>
  <c r="AN186" i="6"/>
  <c r="AN183" i="6"/>
  <c r="AM181" i="6"/>
  <c r="AN177" i="6"/>
  <c r="AM174" i="6"/>
  <c r="AM172" i="6"/>
  <c r="AM169" i="6"/>
  <c r="AM167" i="6"/>
  <c r="AN163" i="6"/>
  <c r="AN161" i="6"/>
  <c r="AM158" i="6"/>
  <c r="AN156" i="6"/>
  <c r="AM153" i="6"/>
  <c r="AN150" i="6"/>
  <c r="AN146" i="6"/>
  <c r="AM144" i="6"/>
  <c r="AM141" i="6"/>
  <c r="AM138" i="6"/>
  <c r="AN134" i="6"/>
  <c r="AM131" i="6"/>
  <c r="AM128" i="6"/>
  <c r="AN125" i="6"/>
  <c r="AN123" i="6"/>
  <c r="AM121" i="6"/>
  <c r="AM118" i="6"/>
  <c r="AM114" i="6"/>
  <c r="AM111" i="6"/>
  <c r="AM108" i="6"/>
  <c r="AM105" i="6"/>
  <c r="AN101" i="6"/>
  <c r="AM99" i="6"/>
  <c r="AM97" i="6"/>
  <c r="AN93" i="6"/>
  <c r="AN91" i="6"/>
  <c r="AN368" i="6"/>
  <c r="AM365" i="6"/>
  <c r="AN362" i="6"/>
  <c r="AM360" i="6"/>
  <c r="AM357" i="6"/>
  <c r="AN353" i="6"/>
  <c r="AM352" i="6"/>
  <c r="AM349" i="6"/>
  <c r="AN346" i="6"/>
  <c r="AM345" i="6"/>
  <c r="AN342" i="6"/>
  <c r="AN340" i="6"/>
  <c r="AN337" i="6"/>
  <c r="AN334" i="6"/>
  <c r="AN332" i="6"/>
  <c r="AM330" i="6"/>
  <c r="AM328" i="6"/>
  <c r="AN325" i="6"/>
  <c r="AM324" i="6"/>
  <c r="AN321" i="6"/>
  <c r="AN319" i="6"/>
  <c r="AN315" i="6"/>
  <c r="A2" i="7"/>
  <c r="B371" i="7"/>
  <c r="B472" i="7"/>
  <c r="BH361" i="9"/>
  <c r="BH362" i="9"/>
  <c r="BH363" i="9"/>
  <c r="BH364" i="9"/>
  <c r="BH365" i="9"/>
  <c r="BH366" i="9"/>
  <c r="BH367" i="9"/>
  <c r="BH368" i="9"/>
  <c r="BH369" i="9"/>
  <c r="BH370" i="9"/>
  <c r="BH371" i="9"/>
  <c r="BH372" i="9"/>
  <c r="BH373" i="9"/>
  <c r="BH374" i="9"/>
  <c r="BH375" i="9"/>
  <c r="BH376" i="9"/>
  <c r="BH377" i="9"/>
  <c r="BH378" i="9"/>
  <c r="BH379" i="9"/>
  <c r="BH380" i="9"/>
  <c r="BH381" i="9"/>
  <c r="BH382" i="9"/>
  <c r="BH383" i="9"/>
  <c r="BH384" i="9"/>
  <c r="BH385" i="9"/>
  <c r="BH386" i="9"/>
  <c r="BH387" i="9"/>
  <c r="BH388" i="9"/>
  <c r="BH389" i="9"/>
  <c r="BH390" i="9"/>
  <c r="BH391" i="9"/>
  <c r="BH392" i="9"/>
  <c r="BH393" i="9"/>
  <c r="BH394" i="9"/>
  <c r="BH395" i="9"/>
  <c r="BH396" i="9"/>
  <c r="BH397" i="9"/>
  <c r="BH398" i="9"/>
  <c r="BH399" i="9"/>
  <c r="BH400" i="9"/>
  <c r="BH401" i="9"/>
  <c r="BH402" i="9"/>
  <c r="BH403" i="9"/>
  <c r="BH404" i="9"/>
  <c r="BH405" i="9"/>
  <c r="BH406" i="9"/>
  <c r="BH407" i="9"/>
  <c r="BH408" i="9"/>
  <c r="BH409" i="9"/>
  <c r="BH410" i="9"/>
  <c r="BH411" i="9"/>
  <c r="BH412" i="9"/>
  <c r="BH413" i="9"/>
  <c r="BH414" i="9"/>
  <c r="BH415" i="9"/>
  <c r="BH416" i="9"/>
  <c r="BH417" i="9"/>
  <c r="BH418" i="9"/>
  <c r="BH419" i="9"/>
  <c r="BH420" i="9"/>
  <c r="BH421" i="9"/>
  <c r="BH422" i="9"/>
  <c r="BH423" i="9"/>
  <c r="BH424" i="9"/>
  <c r="BH425" i="9"/>
  <c r="BH426" i="9"/>
  <c r="BH427" i="9"/>
  <c r="BH428" i="9"/>
  <c r="BH429" i="9"/>
  <c r="BH430" i="9"/>
  <c r="BH431" i="9"/>
  <c r="BH432" i="9"/>
  <c r="BH433" i="9"/>
  <c r="BH434" i="9"/>
  <c r="BH435" i="9"/>
  <c r="BH436" i="9"/>
  <c r="BH437" i="9"/>
  <c r="BH438" i="9"/>
  <c r="BH439" i="9"/>
  <c r="AV430" i="6" l="1"/>
  <c r="BJ430" i="6" s="1"/>
  <c r="B429" i="7" s="1"/>
  <c r="AV449" i="6"/>
  <c r="BJ449" i="6" s="1"/>
  <c r="B448" i="7" s="1"/>
  <c r="AV433" i="6"/>
  <c r="BJ433" i="6" s="1"/>
  <c r="B432" i="7" s="1"/>
  <c r="AV390" i="6"/>
  <c r="BJ390" i="6" s="1"/>
  <c r="B389" i="7" s="1"/>
  <c r="B492" i="7"/>
  <c r="AV389" i="6"/>
  <c r="BJ389" i="6" s="1"/>
  <c r="B388" i="7" s="1"/>
  <c r="AV495" i="6"/>
  <c r="BJ495" i="6" s="1"/>
  <c r="B494" i="7" s="1"/>
  <c r="AV402" i="6"/>
  <c r="BJ402" i="6" s="1"/>
  <c r="B401" i="7" s="1"/>
  <c r="AV450" i="6"/>
  <c r="BJ450" i="6" s="1"/>
  <c r="B449" i="7" s="1"/>
  <c r="AV435" i="6"/>
  <c r="BJ435" i="6" s="1"/>
  <c r="B434" i="7" s="1"/>
  <c r="B482" i="7"/>
  <c r="AV405" i="6"/>
  <c r="BJ405" i="6" s="1"/>
  <c r="B404" i="7" s="1"/>
  <c r="AV421" i="6"/>
  <c r="BJ421" i="6" s="1"/>
  <c r="B420" i="7" s="1"/>
  <c r="B480" i="7"/>
  <c r="AV454" i="6"/>
  <c r="BJ454" i="6" s="1"/>
  <c r="B453" i="7" s="1"/>
  <c r="AV438" i="6"/>
  <c r="BJ438" i="6" s="1"/>
  <c r="B437" i="7" s="1"/>
  <c r="B477" i="7"/>
  <c r="AV383" i="6"/>
  <c r="BJ383" i="6" s="1"/>
  <c r="B382" i="7" s="1"/>
  <c r="AV445" i="6"/>
  <c r="BJ445" i="6" s="1"/>
  <c r="B444" i="7" s="1"/>
  <c r="AV457" i="6"/>
  <c r="BJ457" i="6" s="1"/>
  <c r="B456" i="7" s="1"/>
  <c r="AV486" i="6"/>
  <c r="BJ486" i="6" s="1"/>
  <c r="AV415" i="6"/>
  <c r="BJ415" i="6" s="1"/>
  <c r="B414" i="7" s="1"/>
  <c r="AV431" i="6"/>
  <c r="BJ431" i="6" s="1"/>
  <c r="B430" i="7" s="1"/>
  <c r="AV491" i="6"/>
  <c r="BJ491" i="6" s="1"/>
  <c r="B490" i="7" s="1"/>
  <c r="B372" i="7"/>
  <c r="AV387" i="6"/>
  <c r="BJ387" i="6" s="1"/>
  <c r="B386" i="7" s="1"/>
  <c r="AV377" i="6"/>
  <c r="BJ377" i="6" s="1"/>
  <c r="AV381" i="6"/>
  <c r="BJ381" i="6" s="1"/>
  <c r="B380" i="7" s="1"/>
  <c r="AV401" i="6"/>
  <c r="BJ401" i="6" s="1"/>
  <c r="B400" i="7" s="1"/>
  <c r="AV499" i="6"/>
  <c r="BJ499" i="6" s="1"/>
  <c r="B498" i="7" s="1"/>
  <c r="AV403" i="6"/>
  <c r="BJ403" i="6" s="1"/>
  <c r="B402" i="7" s="1"/>
  <c r="AV424" i="6"/>
  <c r="BJ424" i="6" s="1"/>
  <c r="B423" i="7" s="1"/>
  <c r="AV413" i="6"/>
  <c r="BJ413" i="6" s="1"/>
  <c r="B412" i="7" s="1"/>
  <c r="AV496" i="6"/>
  <c r="BJ496" i="6" s="1"/>
  <c r="B495" i="7" s="1"/>
  <c r="AV429" i="6"/>
  <c r="BJ429" i="6" s="1"/>
  <c r="B428" i="7" s="1"/>
  <c r="AV498" i="6"/>
  <c r="BJ498" i="6" s="1"/>
  <c r="B497" i="7" s="1"/>
  <c r="AV453" i="6"/>
  <c r="BJ453" i="6" s="1"/>
  <c r="AV451" i="6"/>
  <c r="BJ451" i="6" s="1"/>
  <c r="AV410" i="6"/>
  <c r="BJ410" i="6" s="1"/>
  <c r="AV392" i="6"/>
  <c r="BJ392" i="6" s="1"/>
  <c r="AV488" i="6"/>
  <c r="BJ488" i="6" s="1"/>
  <c r="AV452" i="6"/>
  <c r="BJ452" i="6" s="1"/>
  <c r="AV384" i="6"/>
  <c r="BJ384" i="6" s="1"/>
  <c r="AV460" i="6"/>
  <c r="BJ460" i="6" s="1"/>
  <c r="AV480" i="6"/>
  <c r="BJ480" i="6" s="1"/>
  <c r="AV482" i="6"/>
  <c r="BJ482" i="6" s="1"/>
  <c r="AV414" i="6"/>
  <c r="BJ414" i="6" s="1"/>
  <c r="AV455" i="6"/>
  <c r="BJ455" i="6" s="1"/>
  <c r="AV409" i="6"/>
  <c r="BJ409" i="6" s="1"/>
  <c r="AV408" i="6"/>
  <c r="BJ408" i="6" s="1"/>
  <c r="AV423" i="6"/>
  <c r="BJ423" i="6" s="1"/>
  <c r="AV444" i="6"/>
  <c r="BJ444" i="6" s="1"/>
  <c r="AV411" i="6"/>
  <c r="BJ411" i="6" s="1"/>
  <c r="AV412" i="6"/>
  <c r="BJ412" i="6" s="1"/>
  <c r="AV458" i="6"/>
  <c r="BJ458" i="6" s="1"/>
  <c r="AV479" i="6"/>
  <c r="BJ479" i="6" s="1"/>
  <c r="AV448" i="6"/>
  <c r="BJ448" i="6" s="1"/>
  <c r="AV404" i="6"/>
  <c r="BJ404" i="6" s="1"/>
  <c r="AV439" i="6"/>
  <c r="BJ439" i="6" s="1"/>
  <c r="AV441" i="6"/>
  <c r="BJ441" i="6" s="1"/>
  <c r="AV388" i="6"/>
  <c r="BJ388" i="6" s="1"/>
  <c r="AV379" i="6"/>
  <c r="BJ379" i="6" s="1"/>
  <c r="AV474" i="6"/>
  <c r="BJ474" i="6" s="1"/>
  <c r="AV420" i="6"/>
  <c r="BJ420" i="6" s="1"/>
  <c r="AV417" i="6"/>
  <c r="BJ417" i="6" s="1"/>
  <c r="AV475" i="6"/>
  <c r="BJ475" i="6" s="1"/>
  <c r="AV456" i="6"/>
  <c r="BJ456" i="6" s="1"/>
  <c r="AV471" i="6"/>
  <c r="BJ471" i="6" s="1"/>
  <c r="AV492" i="6"/>
  <c r="BJ492" i="6" s="1"/>
  <c r="AV459" i="6"/>
  <c r="BJ459" i="6" s="1"/>
  <c r="AV470" i="6"/>
  <c r="BJ470" i="6" s="1"/>
  <c r="AV446" i="6"/>
  <c r="BJ446" i="6" s="1"/>
  <c r="AV378" i="6"/>
  <c r="BJ378" i="6" s="1"/>
  <c r="AV434" i="6"/>
  <c r="BJ434" i="6" s="1"/>
  <c r="AV407" i="6"/>
  <c r="BJ407" i="6" s="1"/>
  <c r="AV440" i="6"/>
  <c r="BJ440" i="6" s="1"/>
  <c r="AV464" i="6"/>
  <c r="BJ464" i="6" s="1"/>
  <c r="AV393" i="6"/>
  <c r="BJ393" i="6" s="1"/>
  <c r="AV395" i="6"/>
  <c r="BJ395" i="6" s="1"/>
  <c r="AV416" i="6"/>
  <c r="BJ416" i="6" s="1"/>
  <c r="AV489" i="6"/>
  <c r="BJ489" i="6" s="1"/>
  <c r="AV425" i="6"/>
  <c r="BJ425" i="6" s="1"/>
  <c r="AV386" i="6"/>
  <c r="BJ386" i="6" s="1"/>
  <c r="AV476" i="6"/>
  <c r="BJ476" i="6" s="1"/>
  <c r="AV484" i="6"/>
  <c r="BJ484" i="6" s="1"/>
  <c r="AV375" i="6"/>
  <c r="BJ375" i="6" s="1"/>
  <c r="AV380" i="6"/>
  <c r="BJ380" i="6" s="1"/>
  <c r="AV494" i="6"/>
  <c r="BJ494" i="6" s="1"/>
  <c r="AV426" i="6"/>
  <c r="BJ426" i="6" s="1"/>
  <c r="AV463" i="6"/>
  <c r="BJ463" i="6" s="1"/>
  <c r="AV400" i="6"/>
  <c r="BJ400" i="6" s="1"/>
  <c r="AV391" i="6"/>
  <c r="BJ391" i="6" s="1"/>
  <c r="AV500" i="6"/>
  <c r="BJ500" i="6" s="1"/>
  <c r="AV487" i="6"/>
  <c r="BJ487" i="6" s="1"/>
  <c r="AV432" i="6"/>
  <c r="BJ432" i="6" s="1"/>
  <c r="AV501" i="6"/>
  <c r="BJ501" i="6" s="1"/>
  <c r="AV374" i="6"/>
  <c r="BJ374" i="6" s="1"/>
  <c r="AV462" i="6"/>
  <c r="BJ462" i="6" s="1"/>
  <c r="AV369" i="6"/>
  <c r="BJ369" i="6" s="1"/>
  <c r="AV427" i="6"/>
  <c r="BJ427" i="6" s="1"/>
  <c r="AV468" i="6"/>
  <c r="BJ468" i="6" s="1"/>
  <c r="AV465" i="6"/>
  <c r="BJ465" i="6" s="1"/>
  <c r="AV396" i="6"/>
  <c r="BJ396" i="6" s="1"/>
  <c r="AV376" i="6"/>
  <c r="BJ376" i="6" s="1"/>
  <c r="AV428" i="6"/>
  <c r="BJ428" i="6" s="1"/>
  <c r="B405" i="7"/>
  <c r="B501" i="7"/>
  <c r="B466" i="7"/>
  <c r="B468" i="7"/>
  <c r="B384" i="7"/>
  <c r="B396" i="7"/>
  <c r="BG6" i="9"/>
  <c r="BG7" i="9" s="1"/>
  <c r="BG8" i="9" s="1"/>
  <c r="BG9" i="9" s="1"/>
  <c r="BG10" i="9" s="1"/>
  <c r="BG11" i="9" s="1"/>
  <c r="BG12" i="9" s="1"/>
  <c r="BG13" i="9" s="1"/>
  <c r="BG14" i="9" s="1"/>
  <c r="BG15" i="9" s="1"/>
  <c r="BG16" i="9" s="1"/>
  <c r="BG17" i="9" s="1"/>
  <c r="BG18" i="9" s="1"/>
  <c r="BG19" i="9" s="1"/>
  <c r="BG20" i="9" s="1"/>
  <c r="BG21" i="9" s="1"/>
  <c r="BG22" i="9" s="1"/>
  <c r="BG23" i="9" s="1"/>
  <c r="BG24" i="9" s="1"/>
  <c r="BG25" i="9" s="1"/>
  <c r="BG26" i="9" s="1"/>
  <c r="BG27" i="9" s="1"/>
  <c r="BG28" i="9" s="1"/>
  <c r="BG29" i="9" s="1"/>
  <c r="BG30" i="9" s="1"/>
  <c r="BG31" i="9" s="1"/>
  <c r="BG32" i="9" s="1"/>
  <c r="BG33" i="9" s="1"/>
  <c r="BG34" i="9" s="1"/>
  <c r="BG35" i="9" s="1"/>
  <c r="BG36" i="9" s="1"/>
  <c r="BG37" i="9" s="1"/>
  <c r="BG38" i="9" s="1"/>
  <c r="BG39" i="9" s="1"/>
  <c r="BG40" i="9" s="1"/>
  <c r="BG41" i="9" s="1"/>
  <c r="BG42" i="9" s="1"/>
  <c r="BG43" i="9" s="1"/>
  <c r="BG44" i="9" s="1"/>
  <c r="BG45" i="9" s="1"/>
  <c r="BG46" i="9" s="1"/>
  <c r="BG47" i="9" s="1"/>
  <c r="BG48" i="9" s="1"/>
  <c r="BG49" i="9" s="1"/>
  <c r="BG50" i="9" s="1"/>
  <c r="BG51" i="9" s="1"/>
  <c r="BG52" i="9" s="1"/>
  <c r="BG53" i="9" s="1"/>
  <c r="BG54" i="9" s="1"/>
  <c r="BG55" i="9" s="1"/>
  <c r="BG56" i="9" s="1"/>
  <c r="BG57" i="9" s="1"/>
  <c r="BG58" i="9" s="1"/>
  <c r="BG59" i="9" s="1"/>
  <c r="BG60" i="9" s="1"/>
  <c r="BG61" i="9" s="1"/>
  <c r="BG62" i="9" s="1"/>
  <c r="BG63" i="9" s="1"/>
  <c r="BG64" i="9" s="1"/>
  <c r="BG65" i="9" s="1"/>
  <c r="BG66" i="9" s="1"/>
  <c r="BG67" i="9" s="1"/>
  <c r="BG68" i="9" s="1"/>
  <c r="BG69" i="9" s="1"/>
  <c r="BG70" i="9" s="1"/>
  <c r="BG71" i="9" s="1"/>
  <c r="BG72" i="9" s="1"/>
  <c r="BG73" i="9" s="1"/>
  <c r="BG74" i="9" s="1"/>
  <c r="BG75" i="9" s="1"/>
  <c r="BG76" i="9" s="1"/>
  <c r="BG77" i="9" s="1"/>
  <c r="BG78" i="9" s="1"/>
  <c r="BG79" i="9" s="1"/>
  <c r="BG80" i="9" s="1"/>
  <c r="BG81" i="9" s="1"/>
  <c r="BG82" i="9" s="1"/>
  <c r="BG83" i="9" s="1"/>
  <c r="BG84" i="9" s="1"/>
  <c r="BG85" i="9" s="1"/>
  <c r="BG86" i="9" s="1"/>
  <c r="BG87" i="9" s="1"/>
  <c r="BG88" i="9" s="1"/>
  <c r="BG89" i="9" s="1"/>
  <c r="BG90" i="9" s="1"/>
  <c r="BG91" i="9" s="1"/>
  <c r="BG92" i="9" s="1"/>
  <c r="BG93" i="9" s="1"/>
  <c r="BG94" i="9" s="1"/>
  <c r="BG95" i="9" s="1"/>
  <c r="BG96" i="9" s="1"/>
  <c r="BG97" i="9" s="1"/>
  <c r="BG98" i="9" s="1"/>
  <c r="BG99" i="9" s="1"/>
  <c r="BG100" i="9" s="1"/>
  <c r="BG101" i="9" s="1"/>
  <c r="BG102" i="9" s="1"/>
  <c r="BG103" i="9" s="1"/>
  <c r="BG104" i="9" s="1"/>
  <c r="BG105" i="9" s="1"/>
  <c r="BG106" i="9" s="1"/>
  <c r="BG107" i="9" s="1"/>
  <c r="BG108" i="9" s="1"/>
  <c r="BG109" i="9" s="1"/>
  <c r="BG110" i="9" s="1"/>
  <c r="BG111" i="9" s="1"/>
  <c r="BG112" i="9" s="1"/>
  <c r="BG113" i="9" s="1"/>
  <c r="BG114" i="9" s="1"/>
  <c r="BG115" i="9" s="1"/>
  <c r="BG116" i="9" s="1"/>
  <c r="BG117" i="9" s="1"/>
  <c r="BG118" i="9" s="1"/>
  <c r="BG119" i="9" s="1"/>
  <c r="BG120" i="9" s="1"/>
  <c r="BG121" i="9" s="1"/>
  <c r="BG122" i="9" s="1"/>
  <c r="BG123" i="9" s="1"/>
  <c r="BG124" i="9" s="1"/>
  <c r="BG125" i="9" s="1"/>
  <c r="BG126" i="9" s="1"/>
  <c r="BG127" i="9" s="1"/>
  <c r="BG128" i="9" s="1"/>
  <c r="BG129" i="9" s="1"/>
  <c r="BG130" i="9" s="1"/>
  <c r="BG131" i="9" s="1"/>
  <c r="BG132" i="9" s="1"/>
  <c r="BG133" i="9" s="1"/>
  <c r="BG134" i="9" s="1"/>
  <c r="BG135" i="9" s="1"/>
  <c r="BG136" i="9" s="1"/>
  <c r="BG137" i="9" s="1"/>
  <c r="BG138" i="9" s="1"/>
  <c r="BG139" i="9" s="1"/>
  <c r="BG140" i="9" s="1"/>
  <c r="BG141" i="9" s="1"/>
  <c r="BG142" i="9" s="1"/>
  <c r="BG143" i="9" s="1"/>
  <c r="BG144" i="9" s="1"/>
  <c r="BG145" i="9" s="1"/>
  <c r="BG146" i="9" s="1"/>
  <c r="BG147" i="9" s="1"/>
  <c r="BG148" i="9" s="1"/>
  <c r="BG149" i="9" s="1"/>
  <c r="BG150" i="9" s="1"/>
  <c r="BG151" i="9" s="1"/>
  <c r="BG152" i="9" s="1"/>
  <c r="BG153" i="9" s="1"/>
  <c r="BG154" i="9" s="1"/>
  <c r="BG155" i="9" s="1"/>
  <c r="BG156" i="9" s="1"/>
  <c r="BG157" i="9" s="1"/>
  <c r="BG158" i="9" s="1"/>
  <c r="BG159" i="9" s="1"/>
  <c r="BG160" i="9" s="1"/>
  <c r="BG161" i="9" s="1"/>
  <c r="BG162" i="9" s="1"/>
  <c r="BG163" i="9" s="1"/>
  <c r="BG164" i="9" s="1"/>
  <c r="BG165" i="9" s="1"/>
  <c r="BG166" i="9" s="1"/>
  <c r="BG167" i="9" s="1"/>
  <c r="BG168" i="9" s="1"/>
  <c r="BG169" i="9" s="1"/>
  <c r="BG170" i="9" s="1"/>
  <c r="BG171" i="9" s="1"/>
  <c r="BG172" i="9" s="1"/>
  <c r="BG173" i="9" s="1"/>
  <c r="BG174" i="9" s="1"/>
  <c r="BG175" i="9" s="1"/>
  <c r="BG176" i="9" s="1"/>
  <c r="BG177" i="9" s="1"/>
  <c r="BG178" i="9" s="1"/>
  <c r="BG179" i="9" s="1"/>
  <c r="BG180" i="9" s="1"/>
  <c r="BG181" i="9" s="1"/>
  <c r="BG182" i="9" s="1"/>
  <c r="BG183" i="9" s="1"/>
  <c r="BG184" i="9" s="1"/>
  <c r="BG185" i="9" s="1"/>
  <c r="BG186" i="9" s="1"/>
  <c r="BG187" i="9" s="1"/>
  <c r="BG188" i="9" s="1"/>
  <c r="BG189" i="9" s="1"/>
  <c r="BG190" i="9" s="1"/>
  <c r="BG191" i="9" s="1"/>
  <c r="BG192" i="9" s="1"/>
  <c r="BG193" i="9" s="1"/>
  <c r="BG194" i="9" s="1"/>
  <c r="BG195" i="9" s="1"/>
  <c r="BG196" i="9" s="1"/>
  <c r="BG197" i="9" s="1"/>
  <c r="BG198" i="9" s="1"/>
  <c r="BG199" i="9" s="1"/>
  <c r="BG200" i="9" s="1"/>
  <c r="BG201" i="9" s="1"/>
  <c r="BG202" i="9" s="1"/>
  <c r="BG203" i="9" s="1"/>
  <c r="BG204" i="9" s="1"/>
  <c r="BG205" i="9" s="1"/>
  <c r="BG206" i="9" s="1"/>
  <c r="BG207" i="9" s="1"/>
  <c r="BG208" i="9" s="1"/>
  <c r="BG209" i="9" s="1"/>
  <c r="BG210" i="9" s="1"/>
  <c r="BG211" i="9" s="1"/>
  <c r="BG212" i="9" s="1"/>
  <c r="BG213" i="9" s="1"/>
  <c r="BG214" i="9" s="1"/>
  <c r="BG215" i="9" s="1"/>
  <c r="BG216" i="9" s="1"/>
  <c r="BG217" i="9" s="1"/>
  <c r="BG218" i="9" s="1"/>
  <c r="BG219" i="9" s="1"/>
  <c r="BG220" i="9" s="1"/>
  <c r="BG221" i="9" s="1"/>
  <c r="BG222" i="9" s="1"/>
  <c r="BG223" i="9" s="1"/>
  <c r="BG224" i="9" s="1"/>
  <c r="BG225" i="9" s="1"/>
  <c r="BG226" i="9" s="1"/>
  <c r="BG227" i="9" s="1"/>
  <c r="BG228" i="9" s="1"/>
  <c r="BG229" i="9" s="1"/>
  <c r="BG230" i="9" s="1"/>
  <c r="BG231" i="9" s="1"/>
  <c r="BG232" i="9" s="1"/>
  <c r="BG233" i="9" s="1"/>
  <c r="BG234" i="9" s="1"/>
  <c r="BG235" i="9" s="1"/>
  <c r="BG236" i="9" s="1"/>
  <c r="BG237" i="9" s="1"/>
  <c r="BG238" i="9" s="1"/>
  <c r="BG239" i="9" s="1"/>
  <c r="BG240" i="9" s="1"/>
  <c r="BG241" i="9" s="1"/>
  <c r="BG242" i="9" s="1"/>
  <c r="BG243" i="9" s="1"/>
  <c r="BG244" i="9" s="1"/>
  <c r="BG245" i="9" s="1"/>
  <c r="BG246" i="9" s="1"/>
  <c r="BG247" i="9" s="1"/>
  <c r="BG248" i="9" s="1"/>
  <c r="BG249" i="9" s="1"/>
  <c r="BG250" i="9" s="1"/>
  <c r="BG251" i="9" s="1"/>
  <c r="BG252" i="9" s="1"/>
  <c r="BG253" i="9" s="1"/>
  <c r="BG254" i="9" s="1"/>
  <c r="BG255" i="9" s="1"/>
  <c r="BG256" i="9" s="1"/>
  <c r="BG257" i="9" s="1"/>
  <c r="BG258" i="9" s="1"/>
  <c r="BG259" i="9" s="1"/>
  <c r="BG260" i="9" s="1"/>
  <c r="BG261" i="9" s="1"/>
  <c r="BG262" i="9" s="1"/>
  <c r="BG263" i="9" s="1"/>
  <c r="BG264" i="9" s="1"/>
  <c r="BG265" i="9" s="1"/>
  <c r="BG266" i="9" s="1"/>
  <c r="BG267" i="9" s="1"/>
  <c r="BG268" i="9" s="1"/>
  <c r="BG269" i="9" s="1"/>
  <c r="BG270" i="9" s="1"/>
  <c r="BG271" i="9" s="1"/>
  <c r="BG272" i="9" s="1"/>
  <c r="BG273" i="9" s="1"/>
  <c r="BG274" i="9" s="1"/>
  <c r="BG275" i="9" s="1"/>
  <c r="BG276" i="9" s="1"/>
  <c r="BG277" i="9" s="1"/>
  <c r="BG278" i="9" s="1"/>
  <c r="BG279" i="9" s="1"/>
  <c r="BG280" i="9" s="1"/>
  <c r="BG281" i="9" s="1"/>
  <c r="BG282" i="9" s="1"/>
  <c r="BG283" i="9" s="1"/>
  <c r="BG284" i="9" s="1"/>
  <c r="BG285" i="9" s="1"/>
  <c r="BG286" i="9" s="1"/>
  <c r="BG287" i="9" s="1"/>
  <c r="BG288" i="9" s="1"/>
  <c r="BG289" i="9" s="1"/>
  <c r="BG290" i="9" s="1"/>
  <c r="BG291" i="9" s="1"/>
  <c r="BG292" i="9" s="1"/>
  <c r="BG293" i="9" s="1"/>
  <c r="BG294" i="9" s="1"/>
  <c r="BG295" i="9" s="1"/>
  <c r="BG296" i="9" s="1"/>
  <c r="BG297" i="9" s="1"/>
  <c r="BG298" i="9" s="1"/>
  <c r="BG299" i="9" s="1"/>
  <c r="BG300" i="9" s="1"/>
  <c r="BG301" i="9" s="1"/>
  <c r="BG302" i="9" s="1"/>
  <c r="BG303" i="9" s="1"/>
  <c r="BG304" i="9" s="1"/>
  <c r="BG305" i="9" s="1"/>
  <c r="BG306" i="9" s="1"/>
  <c r="BG307" i="9" s="1"/>
  <c r="BG308" i="9" s="1"/>
  <c r="BG309" i="9" s="1"/>
  <c r="BG310" i="9" s="1"/>
  <c r="BG311" i="9" s="1"/>
  <c r="BG312" i="9" s="1"/>
  <c r="BG313" i="9" s="1"/>
  <c r="BG314" i="9" s="1"/>
  <c r="BG315" i="9" s="1"/>
  <c r="BG316" i="9" s="1"/>
  <c r="BG317" i="9" s="1"/>
  <c r="BG318" i="9" s="1"/>
  <c r="BG319" i="9" s="1"/>
  <c r="BG320" i="9" s="1"/>
  <c r="BG321" i="9" s="1"/>
  <c r="BG322" i="9" s="1"/>
  <c r="BG323" i="9" s="1"/>
  <c r="BG324" i="9" s="1"/>
  <c r="BG325" i="9" s="1"/>
  <c r="BG326" i="9" s="1"/>
  <c r="BG327" i="9" s="1"/>
  <c r="BG328" i="9" s="1"/>
  <c r="BG329" i="9" s="1"/>
  <c r="BG330" i="9" s="1"/>
  <c r="BG331" i="9" s="1"/>
  <c r="BG332" i="9" s="1"/>
  <c r="BG333" i="9" s="1"/>
  <c r="BG334" i="9" s="1"/>
  <c r="BG335" i="9" s="1"/>
  <c r="BG336" i="9" s="1"/>
  <c r="BG337" i="9" s="1"/>
  <c r="BG338" i="9" s="1"/>
  <c r="BG339" i="9" s="1"/>
  <c r="BG340" i="9" s="1"/>
  <c r="BG341" i="9" s="1"/>
  <c r="BG342" i="9" s="1"/>
  <c r="BG343" i="9" s="1"/>
  <c r="BG344" i="9" s="1"/>
  <c r="BG345" i="9" s="1"/>
  <c r="BG346" i="9" s="1"/>
  <c r="BG347" i="9" s="1"/>
  <c r="BG348" i="9" s="1"/>
  <c r="BG349" i="9" s="1"/>
  <c r="BG350" i="9" s="1"/>
  <c r="BG351" i="9" s="1"/>
  <c r="BG352" i="9" s="1"/>
  <c r="BG353" i="9" s="1"/>
  <c r="BG354" i="9" s="1"/>
  <c r="BG355" i="9" s="1"/>
  <c r="BG356" i="9" s="1"/>
  <c r="BG357" i="9" s="1"/>
  <c r="BG358" i="9" s="1"/>
  <c r="BG359" i="9" s="1"/>
  <c r="BG360" i="9" s="1"/>
  <c r="BG361" i="9" s="1"/>
  <c r="BG362" i="9" s="1"/>
  <c r="BG363" i="9" s="1"/>
  <c r="BG364" i="9" s="1"/>
  <c r="BG365" i="9" s="1"/>
  <c r="BG366" i="9" s="1"/>
  <c r="BG367" i="9" s="1"/>
  <c r="BG368" i="9" s="1"/>
  <c r="BG369" i="9" s="1"/>
  <c r="BG370" i="9" s="1"/>
  <c r="BG371" i="9" s="1"/>
  <c r="BG372" i="9" s="1"/>
  <c r="BG373" i="9" s="1"/>
  <c r="BG374" i="9" s="1"/>
  <c r="BG375" i="9" s="1"/>
  <c r="BG376" i="9" s="1"/>
  <c r="BG377" i="9" s="1"/>
  <c r="BG378" i="9" s="1"/>
  <c r="BG379" i="9" s="1"/>
  <c r="BG380" i="9" s="1"/>
  <c r="BG381" i="9" s="1"/>
  <c r="BG382" i="9" s="1"/>
  <c r="BG383" i="9" s="1"/>
  <c r="BG384" i="9" s="1"/>
  <c r="BG385" i="9" s="1"/>
  <c r="BG386" i="9" s="1"/>
  <c r="BG387" i="9" s="1"/>
  <c r="BG388" i="9" s="1"/>
  <c r="BG389" i="9" s="1"/>
  <c r="BG390" i="9" s="1"/>
  <c r="BG391" i="9" s="1"/>
  <c r="BG392" i="9" s="1"/>
  <c r="BG393" i="9" s="1"/>
  <c r="BG394" i="9" s="1"/>
  <c r="BG395" i="9" s="1"/>
  <c r="BG396" i="9" s="1"/>
  <c r="BG397" i="9" s="1"/>
  <c r="BG398" i="9" s="1"/>
  <c r="BG399" i="9" s="1"/>
  <c r="BG400" i="9" s="1"/>
  <c r="BG401" i="9" s="1"/>
  <c r="BG402" i="9" s="1"/>
  <c r="BG403" i="9" s="1"/>
  <c r="BG404" i="9" s="1"/>
  <c r="BG405" i="9" s="1"/>
  <c r="BG406" i="9" s="1"/>
  <c r="BG407" i="9" s="1"/>
  <c r="BG408" i="9" s="1"/>
  <c r="BG409" i="9" s="1"/>
  <c r="BG410" i="9" s="1"/>
  <c r="BG411" i="9" s="1"/>
  <c r="BG412" i="9" s="1"/>
  <c r="BG413" i="9" s="1"/>
  <c r="BG414" i="9" s="1"/>
  <c r="BG415" i="9" s="1"/>
  <c r="BG416" i="9" s="1"/>
  <c r="BG417" i="9" s="1"/>
  <c r="BG418" i="9" s="1"/>
  <c r="BG419" i="9" s="1"/>
  <c r="BG420" i="9" s="1"/>
  <c r="BG421" i="9" s="1"/>
  <c r="BG422" i="9" s="1"/>
  <c r="BG423" i="9" s="1"/>
  <c r="BG424" i="9" s="1"/>
  <c r="BG425" i="9" s="1"/>
  <c r="BG426" i="9" s="1"/>
  <c r="BG427" i="9" s="1"/>
  <c r="BG428" i="9" s="1"/>
  <c r="BG429" i="9" s="1"/>
  <c r="BG430" i="9" s="1"/>
  <c r="BG431" i="9" s="1"/>
  <c r="BG432" i="9" s="1"/>
  <c r="BG433" i="9" s="1"/>
  <c r="BG434" i="9" s="1"/>
  <c r="BG435" i="9" s="1"/>
  <c r="BG436" i="9" s="1"/>
  <c r="BG437" i="9" s="1"/>
  <c r="BG438" i="9" s="1"/>
  <c r="BG439" i="9" s="1"/>
  <c r="B500" i="7" l="1"/>
  <c r="B376" i="7"/>
  <c r="B485" i="7"/>
  <c r="B452" i="7"/>
  <c r="B438" i="7"/>
  <c r="B473" i="7"/>
  <c r="B450" i="7"/>
  <c r="B474" i="7"/>
  <c r="B481" i="7"/>
  <c r="B464" i="7"/>
  <c r="B431" i="7"/>
  <c r="B392" i="7"/>
  <c r="B377" i="7"/>
  <c r="B459" i="7"/>
  <c r="B462" i="7"/>
  <c r="B385" i="7"/>
  <c r="B411" i="7"/>
  <c r="B463" i="7"/>
  <c r="B445" i="7"/>
  <c r="B458" i="7"/>
  <c r="B416" i="7"/>
  <c r="B403" i="7"/>
  <c r="B409" i="7"/>
  <c r="B467" i="7"/>
  <c r="B486" i="7"/>
  <c r="B424" i="7"/>
  <c r="B379" i="7"/>
  <c r="B457" i="7"/>
  <c r="B454" i="7"/>
  <c r="B383" i="7"/>
  <c r="B469" i="7"/>
  <c r="B491" i="7"/>
  <c r="B419" i="7"/>
  <c r="B447" i="7"/>
  <c r="B410" i="7"/>
  <c r="B499" i="7"/>
  <c r="B493" i="7"/>
  <c r="B374" i="7"/>
  <c r="B488" i="7"/>
  <c r="B378" i="7"/>
  <c r="B426" i="7"/>
  <c r="B439" i="7"/>
  <c r="B451" i="7"/>
  <c r="B427" i="7"/>
  <c r="B368" i="7"/>
  <c r="B470" i="7"/>
  <c r="B478" i="7"/>
  <c r="B443" i="7"/>
  <c r="B483" i="7"/>
  <c r="B415" i="7"/>
  <c r="B406" i="7"/>
  <c r="B413" i="7"/>
  <c r="B487" i="7"/>
  <c r="B373" i="7"/>
  <c r="B375" i="7"/>
  <c r="B461" i="7"/>
  <c r="B390" i="7"/>
  <c r="B387" i="7"/>
  <c r="B422" i="7"/>
  <c r="B455" i="7"/>
  <c r="B479" i="7"/>
  <c r="B391" i="7"/>
  <c r="B475" i="7"/>
  <c r="B395" i="7"/>
  <c r="B399" i="7"/>
  <c r="B394" i="7"/>
  <c r="B433" i="7"/>
  <c r="B440" i="7"/>
  <c r="B407" i="7"/>
  <c r="BI8" i="9"/>
  <c r="BI22" i="9"/>
  <c r="BI37" i="9"/>
  <c r="BI50" i="9"/>
  <c r="BI63" i="9"/>
  <c r="BI76" i="9"/>
  <c r="BI75" i="9"/>
  <c r="BI9" i="9"/>
  <c r="BI23" i="9"/>
  <c r="BI38" i="9"/>
  <c r="BI51" i="9"/>
  <c r="BI64" i="9"/>
  <c r="BI77" i="9"/>
  <c r="BI10" i="9"/>
  <c r="BI26" i="9"/>
  <c r="BI39" i="9"/>
  <c r="BI52" i="9"/>
  <c r="BI65" i="9"/>
  <c r="BI79" i="9"/>
  <c r="BI36" i="9"/>
  <c r="BI11" i="9"/>
  <c r="BI27" i="9"/>
  <c r="BI40" i="9"/>
  <c r="BI53" i="9"/>
  <c r="BI66" i="9"/>
  <c r="BI80" i="9"/>
  <c r="BI12" i="9"/>
  <c r="BI28" i="9"/>
  <c r="BI41" i="9"/>
  <c r="BI54" i="9"/>
  <c r="BI68" i="9"/>
  <c r="BI81" i="9"/>
  <c r="BI62" i="9"/>
  <c r="BI13" i="9"/>
  <c r="BI29" i="9"/>
  <c r="BI42" i="9"/>
  <c r="BI55" i="9"/>
  <c r="BI69" i="9"/>
  <c r="BI82" i="9"/>
  <c r="BI14" i="9"/>
  <c r="BI30" i="9"/>
  <c r="BI43" i="9"/>
  <c r="BI57" i="9"/>
  <c r="BI70" i="9"/>
  <c r="BI83" i="9"/>
  <c r="BI15" i="9"/>
  <c r="BI31" i="9"/>
  <c r="BI44" i="9"/>
  <c r="BI58" i="9"/>
  <c r="BI71" i="9"/>
  <c r="BI84" i="9"/>
  <c r="BI21" i="9"/>
  <c r="BI16" i="9"/>
  <c r="BI33" i="9"/>
  <c r="BI45" i="9"/>
  <c r="BI59" i="9"/>
  <c r="BI72" i="9"/>
  <c r="BI85" i="9"/>
  <c r="BI49" i="9"/>
  <c r="BI17" i="9"/>
  <c r="BI34" i="9"/>
  <c r="BI46" i="9"/>
  <c r="BI60" i="9"/>
  <c r="BI73" i="9"/>
  <c r="BI86" i="9"/>
  <c r="BI6" i="9"/>
  <c r="BI20" i="9"/>
  <c r="BI35" i="9"/>
  <c r="BI48" i="9"/>
  <c r="BI61" i="9"/>
  <c r="BI74" i="9"/>
  <c r="BI7" i="9"/>
  <c r="BI5" i="9"/>
  <c r="BI32" i="9"/>
  <c r="BI19" i="9" l="1"/>
  <c r="BI78" i="9"/>
  <c r="BI67" i="9"/>
  <c r="BI24" i="9"/>
  <c r="BI25" i="9"/>
  <c r="C2" i="7"/>
  <c r="AM70" i="6" l="1"/>
  <c r="AM33" i="6"/>
  <c r="AM67" i="6"/>
  <c r="AM53" i="6"/>
  <c r="AM21" i="6"/>
  <c r="AM3" i="6"/>
  <c r="AM18" i="6"/>
  <c r="AM80" i="6"/>
  <c r="AM61" i="6"/>
  <c r="AM87" i="6"/>
  <c r="AM56" i="6"/>
  <c r="AM25" i="6" l="1"/>
  <c r="AM85" i="6"/>
  <c r="AM82" i="6"/>
  <c r="AM74" i="6"/>
  <c r="AM47" i="6"/>
  <c r="AM27" i="6"/>
  <c r="AM71" i="6"/>
  <c r="AM69" i="6"/>
  <c r="AM78" i="6"/>
  <c r="AM58" i="6"/>
  <c r="AM60" i="6"/>
  <c r="AM40" i="6"/>
  <c r="AM19" i="6"/>
  <c r="AM20" i="6"/>
  <c r="AM35" i="6"/>
  <c r="AM59" i="6"/>
  <c r="AM29" i="6"/>
  <c r="AM45" i="6"/>
  <c r="AM13" i="6"/>
  <c r="AM44" i="6"/>
  <c r="AM41" i="6"/>
  <c r="AM34" i="6"/>
  <c r="AM52" i="6"/>
  <c r="AM86" i="6"/>
  <c r="AM36" i="6"/>
  <c r="AM73" i="6"/>
  <c r="AM54" i="6"/>
  <c r="AM22" i="6"/>
  <c r="AM39" i="6"/>
  <c r="AM49" i="6"/>
  <c r="AM42" i="6"/>
  <c r="AM31" i="6"/>
  <c r="AM26" i="6"/>
  <c r="AM48" i="6"/>
  <c r="AM75" i="6"/>
  <c r="AM72" i="6"/>
  <c r="AM16" i="6"/>
  <c r="AM5" i="6"/>
  <c r="AM64" i="6"/>
  <c r="AM24" i="6"/>
  <c r="AM43" i="6"/>
  <c r="AM17" i="6"/>
  <c r="AM79" i="6"/>
  <c r="AM32" i="6"/>
  <c r="AM55" i="6"/>
  <c r="AM28" i="6"/>
  <c r="AM65" i="6"/>
  <c r="AM38" i="6"/>
  <c r="AM81" i="6"/>
  <c r="AM57" i="6"/>
  <c r="AM15" i="6"/>
  <c r="AM14" i="6"/>
  <c r="AM84" i="6"/>
  <c r="AM12" i="6"/>
  <c r="AM46" i="6"/>
  <c r="AM77" i="6"/>
  <c r="AM11" i="6"/>
  <c r="AM30" i="6"/>
  <c r="AM50" i="6"/>
  <c r="AM76" i="6"/>
  <c r="AM4" i="6"/>
  <c r="AM63" i="6"/>
  <c r="AM83" i="6"/>
  <c r="AM8" i="6"/>
  <c r="AM7" i="6"/>
  <c r="AM66" i="6"/>
  <c r="AM37" i="6"/>
  <c r="AM68" i="6"/>
  <c r="AM62" i="6"/>
  <c r="AM88" i="6"/>
  <c r="AM10" i="6"/>
  <c r="AM51" i="6"/>
  <c r="AM23" i="6"/>
  <c r="AM6" i="6"/>
  <c r="AN47" i="6" l="1"/>
  <c r="AN71" i="6"/>
  <c r="AN86" i="6"/>
  <c r="AN63" i="6"/>
  <c r="AN67" i="6"/>
  <c r="AN42" i="6"/>
  <c r="AN65" i="6"/>
  <c r="AN51" i="6"/>
  <c r="AN44" i="6" l="1"/>
  <c r="AN66" i="6"/>
  <c r="AN13" i="6"/>
  <c r="AN83" i="6"/>
  <c r="AN43" i="6"/>
  <c r="AN53" i="6"/>
  <c r="AN54" i="6"/>
  <c r="AN17" i="6"/>
  <c r="AN10" i="6"/>
  <c r="AN59" i="6"/>
  <c r="AN56" i="6"/>
  <c r="AN5" i="6"/>
  <c r="AN78" i="6"/>
  <c r="AN75" i="6"/>
  <c r="AN85" i="6"/>
  <c r="AN81" i="6"/>
  <c r="AN40" i="6"/>
  <c r="AN79" i="6"/>
  <c r="AN30" i="6"/>
  <c r="AN55" i="6"/>
  <c r="AN50" i="6"/>
  <c r="AN69" i="6"/>
  <c r="AN45" i="6"/>
  <c r="AN60" i="6"/>
  <c r="AN48" i="6"/>
  <c r="AN14" i="6"/>
  <c r="AN46" i="6"/>
  <c r="AN41" i="6"/>
  <c r="AN84" i="6"/>
  <c r="AN21" i="6"/>
  <c r="AN27" i="6"/>
  <c r="AN6" i="6"/>
  <c r="AN72" i="6"/>
  <c r="AN11" i="6"/>
  <c r="AN57" i="6"/>
  <c r="AN76" i="6"/>
  <c r="AN38" i="6"/>
  <c r="AN31" i="6"/>
  <c r="AN62" i="6"/>
  <c r="AN58" i="6"/>
  <c r="AN37" i="6"/>
  <c r="AN19" i="6"/>
  <c r="AN77" i="6"/>
  <c r="AN8" i="6"/>
  <c r="AN23" i="6"/>
  <c r="AN29" i="6"/>
  <c r="AN12" i="6"/>
  <c r="AN88" i="6"/>
  <c r="AN49" i="6"/>
  <c r="AN33" i="6"/>
  <c r="AN61" i="6"/>
  <c r="AN22" i="6"/>
  <c r="AN4" i="6"/>
  <c r="AN35" i="6"/>
  <c r="AN73" i="6"/>
  <c r="AN52" i="6"/>
  <c r="AN3" i="6"/>
  <c r="AN82" i="6"/>
  <c r="AN26" i="6"/>
  <c r="AN20" i="6"/>
  <c r="AN32" i="6"/>
  <c r="AN16" i="6"/>
  <c r="AN15" i="6"/>
  <c r="AN74" i="6"/>
  <c r="AN34" i="6"/>
  <c r="AN24" i="6"/>
  <c r="AN64" i="6"/>
  <c r="AN36" i="6"/>
  <c r="AN87" i="6"/>
  <c r="AN80" i="6"/>
  <c r="AN68" i="6"/>
  <c r="AN28" i="6"/>
  <c r="AN70" i="6"/>
  <c r="AN18" i="6"/>
  <c r="AN25" i="6"/>
  <c r="AN39" i="6"/>
  <c r="AN7" i="6"/>
  <c r="O2" i="3"/>
  <c r="P2" i="3" s="1"/>
  <c r="O268" i="3"/>
  <c r="P268" i="3" s="1"/>
  <c r="O151" i="3"/>
  <c r="P151" i="3" s="1"/>
  <c r="O204" i="3"/>
  <c r="P204" i="3" s="1"/>
  <c r="O180" i="3"/>
  <c r="P180" i="3" s="1"/>
  <c r="O106" i="3"/>
  <c r="P106" i="3" s="1"/>
  <c r="O100" i="3"/>
  <c r="P100" i="3" s="1"/>
  <c r="O364" i="3"/>
  <c r="P364" i="3" s="1"/>
  <c r="O275" i="3"/>
  <c r="P275" i="3" s="1"/>
  <c r="O253" i="3"/>
  <c r="P253" i="3" s="1"/>
  <c r="O341" i="3"/>
  <c r="P341" i="3" s="1"/>
  <c r="O310" i="3"/>
  <c r="P310" i="3" s="1"/>
  <c r="O299" i="3"/>
  <c r="P299" i="3" s="1"/>
  <c r="O222" i="3"/>
  <c r="P222" i="3" s="1"/>
  <c r="O271" i="3"/>
  <c r="P271" i="3" s="1"/>
  <c r="O174" i="3"/>
  <c r="P174" i="3" s="1"/>
  <c r="O215" i="3"/>
  <c r="P215" i="3" s="1"/>
  <c r="O178" i="3"/>
  <c r="P178" i="3" s="1"/>
  <c r="O90" i="3"/>
  <c r="P90" i="3" s="1"/>
  <c r="O113" i="3"/>
  <c r="P113" i="3" s="1"/>
  <c r="O220" i="3"/>
  <c r="P220" i="3" s="1"/>
  <c r="O205" i="3"/>
  <c r="P205" i="3" s="1"/>
  <c r="O154" i="3"/>
  <c r="P154" i="3" s="1"/>
  <c r="O130" i="3"/>
  <c r="P130" i="3" s="1"/>
  <c r="O97" i="3"/>
  <c r="P97" i="3" s="1"/>
  <c r="O289" i="3"/>
  <c r="P289" i="3" s="1"/>
  <c r="O202" i="3"/>
  <c r="P202" i="3" s="1"/>
  <c r="O283" i="3"/>
  <c r="P283" i="3" s="1"/>
  <c r="O292" i="3"/>
  <c r="P292" i="3" s="1"/>
  <c r="O148" i="3"/>
  <c r="P148" i="3" s="1"/>
  <c r="O191" i="3"/>
  <c r="P191" i="3" s="1"/>
  <c r="O157" i="3"/>
  <c r="P157" i="3" s="1"/>
  <c r="O132" i="3"/>
  <c r="P132" i="3" s="1"/>
  <c r="O198" i="3"/>
  <c r="P198" i="3" s="1"/>
  <c r="O317" i="3"/>
  <c r="P317" i="3" s="1"/>
  <c r="O262" i="3"/>
  <c r="P262" i="3" s="1"/>
  <c r="O349" i="3"/>
  <c r="P349" i="3" s="1"/>
  <c r="O103" i="3"/>
  <c r="P103" i="3" s="1"/>
  <c r="O313" i="3"/>
  <c r="P313" i="3" s="1"/>
  <c r="O319" i="3"/>
  <c r="P319" i="3" s="1"/>
  <c r="O307" i="3"/>
  <c r="P307" i="3" s="1"/>
  <c r="O265" i="3"/>
  <c r="P265" i="3" s="1"/>
  <c r="O259" i="3"/>
  <c r="P259" i="3" s="1"/>
  <c r="O209" i="3"/>
  <c r="P209" i="3" s="1"/>
  <c r="O124" i="3"/>
  <c r="P124" i="3" s="1"/>
  <c r="O167" i="3"/>
  <c r="P167" i="3" s="1"/>
  <c r="O143" i="3"/>
  <c r="P143" i="3" s="1"/>
  <c r="O352" i="3"/>
  <c r="P352" i="3" s="1"/>
  <c r="O311" i="3"/>
  <c r="P311" i="3" s="1"/>
  <c r="O282" i="3"/>
  <c r="P282" i="3" s="1"/>
  <c r="O245" i="3"/>
  <c r="P245" i="3" s="1"/>
  <c r="O175" i="3"/>
  <c r="P175" i="3" s="1"/>
  <c r="O161" i="3"/>
  <c r="P161" i="3" s="1"/>
  <c r="O181" i="3"/>
  <c r="P181" i="3" s="1"/>
  <c r="O95" i="3"/>
  <c r="P95" i="3" s="1"/>
  <c r="O131" i="3"/>
  <c r="P131" i="3" s="1"/>
  <c r="O156" i="3"/>
  <c r="P156" i="3" s="1"/>
  <c r="O367" i="3"/>
  <c r="P367" i="3" s="1"/>
  <c r="O347" i="3"/>
  <c r="P347" i="3" s="1"/>
  <c r="AO346" i="6"/>
  <c r="AP346" i="6" s="1"/>
  <c r="AQ346" i="6" s="1"/>
  <c r="AO351" i="6"/>
  <c r="AP351" i="6" s="1"/>
  <c r="AQ351" i="6" s="1"/>
  <c r="AO119" i="6"/>
  <c r="AP119" i="6" s="1"/>
  <c r="AQ119" i="6" s="1"/>
  <c r="AO124" i="6"/>
  <c r="AP124" i="6" s="1"/>
  <c r="AQ124" i="6" s="1"/>
  <c r="AO144" i="6"/>
  <c r="AP144" i="6" s="1"/>
  <c r="AQ144" i="6" s="1"/>
  <c r="AO118" i="6"/>
  <c r="AP118" i="6" s="1"/>
  <c r="AQ118" i="6" s="1"/>
  <c r="AO358" i="6"/>
  <c r="AP358" i="6" s="1"/>
  <c r="AQ358" i="6" s="1"/>
  <c r="AO139" i="6"/>
  <c r="AP139" i="6" s="1"/>
  <c r="AQ139" i="6" s="1"/>
  <c r="AO108" i="6"/>
  <c r="AP108" i="6" s="1"/>
  <c r="AQ108" i="6" s="1"/>
  <c r="AO165" i="6"/>
  <c r="AP165" i="6" s="1"/>
  <c r="AQ165" i="6" s="1"/>
  <c r="AO122" i="6"/>
  <c r="AP122" i="6" s="1"/>
  <c r="AQ122" i="6" s="1"/>
  <c r="AO361" i="6"/>
  <c r="AP361" i="6" s="1"/>
  <c r="AQ361" i="6" s="1"/>
  <c r="AO93" i="6"/>
  <c r="AP93" i="6" s="1"/>
  <c r="AQ93" i="6" s="1"/>
  <c r="AO92" i="6"/>
  <c r="AP92" i="6" s="1"/>
  <c r="AQ92" i="6" s="1"/>
  <c r="AO128" i="6"/>
  <c r="AP128" i="6" s="1"/>
  <c r="AQ128" i="6" s="1"/>
  <c r="AO130" i="6"/>
  <c r="AP130" i="6" s="1"/>
  <c r="AQ130" i="6" s="1"/>
  <c r="O324" i="3"/>
  <c r="P324" i="3" s="1"/>
  <c r="O123" i="3"/>
  <c r="P123" i="3" s="1"/>
  <c r="O182" i="3"/>
  <c r="P182" i="3" s="1"/>
  <c r="AO147" i="6"/>
  <c r="AP147" i="6" s="1"/>
  <c r="AQ147" i="6" s="1"/>
  <c r="AO148" i="6"/>
  <c r="AP148" i="6" s="1"/>
  <c r="AQ148" i="6" s="1"/>
  <c r="AO218" i="6"/>
  <c r="AP218" i="6" s="1"/>
  <c r="AQ218" i="6" s="1"/>
  <c r="O165" i="3"/>
  <c r="P165" i="3" s="1"/>
  <c r="O348" i="3"/>
  <c r="P348" i="3" s="1"/>
  <c r="AO231" i="6"/>
  <c r="AP231" i="6" s="1"/>
  <c r="AQ231" i="6" s="1"/>
  <c r="AO112" i="6"/>
  <c r="AP112" i="6" s="1"/>
  <c r="AQ112" i="6" s="1"/>
  <c r="O207" i="3"/>
  <c r="P207" i="3" s="1"/>
  <c r="O64" i="3"/>
  <c r="P64" i="3" s="1"/>
  <c r="O25" i="3"/>
  <c r="P25" i="3" s="1"/>
  <c r="AO152" i="6"/>
  <c r="AP152" i="6" s="1"/>
  <c r="AQ152" i="6" s="1"/>
  <c r="O213" i="3"/>
  <c r="P213" i="3" s="1"/>
  <c r="O212" i="3"/>
  <c r="P212" i="3" s="1"/>
  <c r="O231" i="3"/>
  <c r="P231" i="3" s="1"/>
  <c r="O354" i="3"/>
  <c r="P354" i="3" s="1"/>
  <c r="AO184" i="6"/>
  <c r="AP184" i="6" s="1"/>
  <c r="AQ184" i="6" s="1"/>
  <c r="AO176" i="6"/>
  <c r="AP176" i="6" s="1"/>
  <c r="AQ176" i="6" s="1"/>
  <c r="O219" i="3"/>
  <c r="P219" i="3" s="1"/>
  <c r="O333" i="3"/>
  <c r="P333" i="3" s="1"/>
  <c r="O321" i="3"/>
  <c r="P321" i="3" s="1"/>
  <c r="O170" i="3"/>
  <c r="P170" i="3" s="1"/>
  <c r="O260" i="3"/>
  <c r="P260" i="3" s="1"/>
  <c r="O254" i="3"/>
  <c r="P254" i="3" s="1"/>
  <c r="O26" i="3"/>
  <c r="P26" i="3" s="1"/>
  <c r="O362" i="3"/>
  <c r="P362" i="3" s="1"/>
  <c r="AO224" i="6"/>
  <c r="AP224" i="6" s="1"/>
  <c r="AQ224" i="6" s="1"/>
  <c r="AO201" i="6"/>
  <c r="AP201" i="6" s="1"/>
  <c r="AQ201" i="6" s="1"/>
  <c r="O266" i="3"/>
  <c r="P266" i="3" s="1"/>
  <c r="O99" i="3"/>
  <c r="P99" i="3" s="1"/>
  <c r="AO169" i="6"/>
  <c r="AP169" i="6" s="1"/>
  <c r="AQ169" i="6" s="1"/>
  <c r="AO219" i="6"/>
  <c r="AP219" i="6" s="1"/>
  <c r="AQ219" i="6" s="1"/>
  <c r="AO243" i="6"/>
  <c r="AP243" i="6" s="1"/>
  <c r="AQ243" i="6" s="1"/>
  <c r="AO193" i="6"/>
  <c r="AP193" i="6" s="1"/>
  <c r="AQ193" i="6" s="1"/>
  <c r="O297" i="3"/>
  <c r="P297" i="3" s="1"/>
  <c r="AO238" i="6"/>
  <c r="AP238" i="6" s="1"/>
  <c r="AQ238" i="6" s="1"/>
  <c r="AO260" i="6"/>
  <c r="AP260" i="6" s="1"/>
  <c r="AQ260" i="6" s="1"/>
  <c r="O111" i="3"/>
  <c r="P111" i="3" s="1"/>
  <c r="O273" i="3"/>
  <c r="P273" i="3" s="1"/>
  <c r="O330" i="3"/>
  <c r="P330" i="3" s="1"/>
  <c r="O296" i="3"/>
  <c r="P296" i="3" s="1"/>
  <c r="O146" i="3"/>
  <c r="P146" i="3" s="1"/>
  <c r="O57" i="3"/>
  <c r="P57" i="3" s="1"/>
  <c r="AO204" i="6"/>
  <c r="AP204" i="6" s="1"/>
  <c r="AQ204" i="6" s="1"/>
  <c r="AO285" i="6"/>
  <c r="AP285" i="6" s="1"/>
  <c r="AQ285" i="6" s="1"/>
  <c r="AO297" i="6"/>
  <c r="AP297" i="6" s="1"/>
  <c r="AQ297" i="6" s="1"/>
  <c r="AO173" i="6"/>
  <c r="AP173" i="6" s="1"/>
  <c r="AQ173" i="6" s="1"/>
  <c r="AO162" i="6"/>
  <c r="AP162" i="6" s="1"/>
  <c r="AQ162" i="6" s="1"/>
  <c r="O318" i="3"/>
  <c r="P318" i="3" s="1"/>
  <c r="O98" i="3"/>
  <c r="P98" i="3" s="1"/>
  <c r="AO240" i="6"/>
  <c r="AP240" i="6" s="1"/>
  <c r="AQ240" i="6" s="1"/>
  <c r="O291" i="3"/>
  <c r="P291" i="3" s="1"/>
  <c r="O158" i="3"/>
  <c r="P158" i="3" s="1"/>
  <c r="O62" i="3"/>
  <c r="P62" i="3" s="1"/>
  <c r="O85" i="3"/>
  <c r="P85" i="3" s="1"/>
  <c r="O34" i="3"/>
  <c r="P34" i="3" s="1"/>
  <c r="O33" i="3"/>
  <c r="P33" i="3" s="1"/>
  <c r="O49" i="3"/>
  <c r="P49" i="3" s="1"/>
  <c r="O23" i="3"/>
  <c r="P23" i="3" s="1"/>
  <c r="O54" i="3"/>
  <c r="P54" i="3" s="1"/>
  <c r="O47" i="3"/>
  <c r="P47" i="3" s="1"/>
  <c r="O7" i="3"/>
  <c r="P7" i="3" s="1"/>
  <c r="O65" i="3"/>
  <c r="P65" i="3" s="1"/>
  <c r="O27" i="3"/>
  <c r="P27" i="3" s="1"/>
  <c r="AO82" i="6"/>
  <c r="O11" i="3"/>
  <c r="P11" i="3" s="1"/>
  <c r="O60" i="3"/>
  <c r="P60" i="3" s="1"/>
  <c r="O80" i="3"/>
  <c r="P80" i="3" s="1"/>
  <c r="O68" i="3"/>
  <c r="P68" i="3" s="1"/>
  <c r="O6" i="3"/>
  <c r="P6" i="3" s="1"/>
  <c r="AO57" i="6"/>
  <c r="O61" i="3"/>
  <c r="P61" i="3" s="1"/>
  <c r="O77" i="3"/>
  <c r="P77" i="3" s="1"/>
  <c r="O75" i="3"/>
  <c r="P75" i="3" s="1"/>
  <c r="O39" i="3"/>
  <c r="P39" i="3" s="1"/>
  <c r="AO86" i="6"/>
  <c r="AP86" i="6" s="1"/>
  <c r="AQ86" i="6" s="1"/>
  <c r="AO8" i="6"/>
  <c r="O37" i="3"/>
  <c r="P37" i="3" s="1"/>
  <c r="O5" i="3"/>
  <c r="P5" i="3" s="1"/>
  <c r="O10" i="3"/>
  <c r="P10" i="3" s="1"/>
  <c r="O14" i="3"/>
  <c r="P14" i="3" s="1"/>
  <c r="O22" i="3"/>
  <c r="P22" i="3" s="1"/>
  <c r="O19" i="3"/>
  <c r="P19" i="3" s="1"/>
  <c r="O9" i="3"/>
  <c r="P9" i="3" s="1"/>
  <c r="O28" i="3"/>
  <c r="P28" i="3" s="1"/>
  <c r="O13" i="3"/>
  <c r="P13" i="3" s="1"/>
  <c r="O66" i="3"/>
  <c r="P66" i="3" s="1"/>
  <c r="O4" i="3"/>
  <c r="P4" i="3" s="1"/>
  <c r="O16" i="3"/>
  <c r="P16" i="3" s="1"/>
  <c r="O21" i="3"/>
  <c r="P21" i="3" s="1"/>
  <c r="O15" i="3"/>
  <c r="P15" i="3" s="1"/>
  <c r="O38" i="3"/>
  <c r="P38" i="3" s="1"/>
  <c r="O50" i="3"/>
  <c r="P50" i="3" s="1"/>
  <c r="O76" i="3"/>
  <c r="P76" i="3" s="1"/>
  <c r="O51" i="3"/>
  <c r="P51" i="3" s="1"/>
  <c r="O63" i="3"/>
  <c r="P63" i="3" s="1"/>
  <c r="O81" i="3"/>
  <c r="P81" i="3" s="1"/>
  <c r="O84" i="3"/>
  <c r="P84" i="3" s="1"/>
  <c r="O40" i="3"/>
  <c r="P40" i="3" s="1"/>
  <c r="O52" i="3"/>
  <c r="P52" i="3" s="1"/>
  <c r="O92" i="3"/>
  <c r="P92" i="3" s="1"/>
  <c r="O17" i="3"/>
  <c r="P17" i="3" s="1"/>
  <c r="O29" i="3"/>
  <c r="P29" i="3" s="1"/>
  <c r="O41" i="3"/>
  <c r="P41" i="3" s="1"/>
  <c r="O53" i="3"/>
  <c r="P53" i="3" s="1"/>
  <c r="O70" i="3"/>
  <c r="P70" i="3" s="1"/>
  <c r="O141" i="3"/>
  <c r="P141" i="3" s="1"/>
  <c r="O18" i="3"/>
  <c r="P18" i="3" s="1"/>
  <c r="O30" i="3"/>
  <c r="P30" i="3" s="1"/>
  <c r="O42" i="3"/>
  <c r="P42" i="3" s="1"/>
  <c r="O86" i="3"/>
  <c r="P86" i="3" s="1"/>
  <c r="O94" i="3"/>
  <c r="P94" i="3" s="1"/>
  <c r="O31" i="3"/>
  <c r="P31" i="3" s="1"/>
  <c r="O43" i="3"/>
  <c r="P43" i="3" s="1"/>
  <c r="O55" i="3"/>
  <c r="P55" i="3" s="1"/>
  <c r="O69" i="3"/>
  <c r="P69" i="3" s="1"/>
  <c r="O74" i="3"/>
  <c r="P74" i="3" s="1"/>
  <c r="O8" i="3"/>
  <c r="P8" i="3" s="1"/>
  <c r="O20" i="3"/>
  <c r="P20" i="3" s="1"/>
  <c r="O32" i="3"/>
  <c r="P32" i="3" s="1"/>
  <c r="O44" i="3"/>
  <c r="P44" i="3" s="1"/>
  <c r="O56" i="3"/>
  <c r="P56" i="3" s="1"/>
  <c r="O79" i="3"/>
  <c r="P79" i="3" s="1"/>
  <c r="O91" i="3"/>
  <c r="P91" i="3" s="1"/>
  <c r="O45" i="3"/>
  <c r="P45" i="3" s="1"/>
  <c r="O88" i="3"/>
  <c r="P88" i="3" s="1"/>
  <c r="O46" i="3"/>
  <c r="P46" i="3" s="1"/>
  <c r="O58" i="3"/>
  <c r="P58" i="3" s="1"/>
  <c r="O78" i="3"/>
  <c r="P78" i="3" s="1"/>
  <c r="O112" i="3"/>
  <c r="P112" i="3" s="1"/>
  <c r="O35" i="3"/>
  <c r="P35" i="3" s="1"/>
  <c r="O59" i="3"/>
  <c r="P59" i="3" s="1"/>
  <c r="O67" i="3"/>
  <c r="P67" i="3" s="1"/>
  <c r="O12" i="3"/>
  <c r="P12" i="3" s="1"/>
  <c r="O24" i="3"/>
  <c r="P24" i="3" s="1"/>
  <c r="O36" i="3"/>
  <c r="P36" i="3" s="1"/>
  <c r="O48" i="3"/>
  <c r="P48" i="3" s="1"/>
  <c r="O72" i="3"/>
  <c r="P72" i="3" s="1"/>
  <c r="O82" i="3"/>
  <c r="P82" i="3" s="1"/>
  <c r="O136" i="3"/>
  <c r="P136" i="3" s="1"/>
  <c r="O89" i="3"/>
  <c r="P89" i="3" s="1"/>
  <c r="O101" i="3"/>
  <c r="P101" i="3" s="1"/>
  <c r="O125" i="3"/>
  <c r="P125" i="3" s="1"/>
  <c r="O137" i="3"/>
  <c r="P137" i="3" s="1"/>
  <c r="O140" i="3"/>
  <c r="P140" i="3" s="1"/>
  <c r="O145" i="3"/>
  <c r="P145" i="3" s="1"/>
  <c r="O149" i="3"/>
  <c r="P149" i="3" s="1"/>
  <c r="O102" i="3"/>
  <c r="P102" i="3" s="1"/>
  <c r="O114" i="3"/>
  <c r="P114" i="3" s="1"/>
  <c r="O126" i="3"/>
  <c r="P126" i="3" s="1"/>
  <c r="O138" i="3"/>
  <c r="P138" i="3" s="1"/>
  <c r="O115" i="3"/>
  <c r="P115" i="3" s="1"/>
  <c r="O127" i="3"/>
  <c r="P127" i="3" s="1"/>
  <c r="O155" i="3"/>
  <c r="P155" i="3" s="1"/>
  <c r="O104" i="3"/>
  <c r="P104" i="3" s="1"/>
  <c r="O116" i="3"/>
  <c r="P116" i="3" s="1"/>
  <c r="O128" i="3"/>
  <c r="P128" i="3" s="1"/>
  <c r="O144" i="3"/>
  <c r="P144" i="3" s="1"/>
  <c r="O93" i="3"/>
  <c r="P93" i="3" s="1"/>
  <c r="O105" i="3"/>
  <c r="P105" i="3" s="1"/>
  <c r="O117" i="3"/>
  <c r="P117" i="3" s="1"/>
  <c r="O129" i="3"/>
  <c r="P129" i="3" s="1"/>
  <c r="O118" i="3"/>
  <c r="P118" i="3" s="1"/>
  <c r="O71" i="3"/>
  <c r="P71" i="3" s="1"/>
  <c r="O83" i="3"/>
  <c r="P83" i="3" s="1"/>
  <c r="O107" i="3"/>
  <c r="P107" i="3" s="1"/>
  <c r="O119" i="3"/>
  <c r="P119" i="3" s="1"/>
  <c r="O147" i="3"/>
  <c r="P147" i="3" s="1"/>
  <c r="O96" i="3"/>
  <c r="P96" i="3" s="1"/>
  <c r="O108" i="3"/>
  <c r="P108" i="3" s="1"/>
  <c r="O120" i="3"/>
  <c r="P120" i="3" s="1"/>
  <c r="O73" i="3"/>
  <c r="P73" i="3" s="1"/>
  <c r="O109" i="3"/>
  <c r="P109" i="3" s="1"/>
  <c r="O121" i="3"/>
  <c r="P121" i="3" s="1"/>
  <c r="O133" i="3"/>
  <c r="P133" i="3" s="1"/>
  <c r="O168" i="3"/>
  <c r="P168" i="3" s="1"/>
  <c r="O110" i="3"/>
  <c r="P110" i="3" s="1"/>
  <c r="O122" i="3"/>
  <c r="P122" i="3" s="1"/>
  <c r="O134" i="3"/>
  <c r="P134" i="3" s="1"/>
  <c r="O153" i="3"/>
  <c r="P153" i="3" s="1"/>
  <c r="O87" i="3"/>
  <c r="P87" i="3" s="1"/>
  <c r="O135" i="3"/>
  <c r="P135" i="3" s="1"/>
  <c r="O169" i="3"/>
  <c r="P169" i="3" s="1"/>
  <c r="O208" i="3"/>
  <c r="P208" i="3" s="1"/>
  <c r="O216" i="3"/>
  <c r="P216" i="3" s="1"/>
  <c r="O159" i="3"/>
  <c r="P159" i="3" s="1"/>
  <c r="O171" i="3"/>
  <c r="P171" i="3" s="1"/>
  <c r="O183" i="3"/>
  <c r="P183" i="3" s="1"/>
  <c r="O197" i="3"/>
  <c r="P197" i="3" s="1"/>
  <c r="O224" i="3"/>
  <c r="P224" i="3" s="1"/>
  <c r="O160" i="3"/>
  <c r="P160" i="3" s="1"/>
  <c r="O172" i="3"/>
  <c r="P172" i="3" s="1"/>
  <c r="O184" i="3"/>
  <c r="P184" i="3" s="1"/>
  <c r="O233" i="3"/>
  <c r="P233" i="3" s="1"/>
  <c r="O173" i="3"/>
  <c r="P173" i="3" s="1"/>
  <c r="O185" i="3"/>
  <c r="P185" i="3" s="1"/>
  <c r="O196" i="3"/>
  <c r="P196" i="3" s="1"/>
  <c r="O218" i="3"/>
  <c r="P218" i="3" s="1"/>
  <c r="O221" i="3"/>
  <c r="P221" i="3" s="1"/>
  <c r="O226" i="3"/>
  <c r="P226" i="3" s="1"/>
  <c r="O150" i="3"/>
  <c r="P150" i="3" s="1"/>
  <c r="O162" i="3"/>
  <c r="P162" i="3" s="1"/>
  <c r="O186" i="3"/>
  <c r="P186" i="3" s="1"/>
  <c r="O206" i="3"/>
  <c r="P206" i="3" s="1"/>
  <c r="O139" i="3"/>
  <c r="P139" i="3" s="1"/>
  <c r="O163" i="3"/>
  <c r="P163" i="3" s="1"/>
  <c r="O187" i="3"/>
  <c r="P187" i="3" s="1"/>
  <c r="O195" i="3"/>
  <c r="P195" i="3" s="1"/>
  <c r="O152" i="3"/>
  <c r="P152" i="3" s="1"/>
  <c r="O164" i="3"/>
  <c r="P164" i="3" s="1"/>
  <c r="O176" i="3"/>
  <c r="P176" i="3" s="1"/>
  <c r="O188" i="3"/>
  <c r="P188" i="3" s="1"/>
  <c r="O211" i="3"/>
  <c r="P211" i="3" s="1"/>
  <c r="O250" i="3"/>
  <c r="P250" i="3" s="1"/>
  <c r="O177" i="3"/>
  <c r="P177" i="3" s="1"/>
  <c r="O189" i="3"/>
  <c r="P189" i="3" s="1"/>
  <c r="O194" i="3"/>
  <c r="P194" i="3" s="1"/>
  <c r="O200" i="3"/>
  <c r="P200" i="3" s="1"/>
  <c r="O230" i="3"/>
  <c r="P230" i="3" s="1"/>
  <c r="O236" i="3"/>
  <c r="P236" i="3" s="1"/>
  <c r="O142" i="3"/>
  <c r="P142" i="3" s="1"/>
  <c r="O166" i="3"/>
  <c r="P166" i="3" s="1"/>
  <c r="O190" i="3"/>
  <c r="P190" i="3" s="1"/>
  <c r="O210" i="3"/>
  <c r="P210" i="3" s="1"/>
  <c r="O179" i="3"/>
  <c r="P179" i="3" s="1"/>
  <c r="O192" i="3"/>
  <c r="P192" i="3" s="1"/>
  <c r="O199" i="3"/>
  <c r="P199" i="3" s="1"/>
  <c r="O214" i="3"/>
  <c r="P214" i="3" s="1"/>
  <c r="O235" i="3"/>
  <c r="P235" i="3" s="1"/>
  <c r="O255" i="3"/>
  <c r="P255" i="3" s="1"/>
  <c r="O232" i="3"/>
  <c r="P232" i="3" s="1"/>
  <c r="O244" i="3"/>
  <c r="P244" i="3" s="1"/>
  <c r="O249" i="3"/>
  <c r="P249" i="3" s="1"/>
  <c r="O274" i="3"/>
  <c r="P274" i="3" s="1"/>
  <c r="O295" i="3"/>
  <c r="P295" i="3" s="1"/>
  <c r="O243" i="3"/>
  <c r="P243" i="3" s="1"/>
  <c r="O248" i="3"/>
  <c r="P248" i="3" s="1"/>
  <c r="O223" i="3"/>
  <c r="P223" i="3" s="1"/>
  <c r="O264" i="3"/>
  <c r="P264" i="3" s="1"/>
  <c r="O242" i="3"/>
  <c r="P242" i="3" s="1"/>
  <c r="O247" i="3"/>
  <c r="P247" i="3" s="1"/>
  <c r="O276" i="3"/>
  <c r="P276" i="3" s="1"/>
  <c r="O353" i="3"/>
  <c r="P353" i="3" s="1"/>
  <c r="O201" i="3"/>
  <c r="P201" i="3" s="1"/>
  <c r="O225" i="3"/>
  <c r="P225" i="3" s="1"/>
  <c r="O241" i="3"/>
  <c r="P241" i="3" s="1"/>
  <c r="O263" i="3"/>
  <c r="P263" i="3" s="1"/>
  <c r="O240" i="3"/>
  <c r="P240" i="3" s="1"/>
  <c r="O252" i="3"/>
  <c r="P252" i="3" s="1"/>
  <c r="O272" i="3"/>
  <c r="P272" i="3" s="1"/>
  <c r="O203" i="3"/>
  <c r="P203" i="3" s="1"/>
  <c r="O227" i="3"/>
  <c r="P227" i="3" s="1"/>
  <c r="O239" i="3"/>
  <c r="P239" i="3" s="1"/>
  <c r="O228" i="3"/>
  <c r="P228" i="3" s="1"/>
  <c r="O238" i="3"/>
  <c r="P238" i="3" s="1"/>
  <c r="O251" i="3"/>
  <c r="P251" i="3" s="1"/>
  <c r="O267" i="3"/>
  <c r="P267" i="3" s="1"/>
  <c r="O193" i="3"/>
  <c r="P193" i="3" s="1"/>
  <c r="O217" i="3"/>
  <c r="P217" i="3" s="1"/>
  <c r="O229" i="3"/>
  <c r="P229" i="3" s="1"/>
  <c r="O237" i="3"/>
  <c r="P237" i="3" s="1"/>
  <c r="O256" i="3"/>
  <c r="P256" i="3" s="1"/>
  <c r="O261" i="3"/>
  <c r="P261" i="3" s="1"/>
  <c r="O284" i="3"/>
  <c r="P284" i="3" s="1"/>
  <c r="O308" i="3"/>
  <c r="P308" i="3" s="1"/>
  <c r="O326" i="3"/>
  <c r="P326" i="3" s="1"/>
  <c r="O331" i="3"/>
  <c r="P331" i="3" s="1"/>
  <c r="O285" i="3"/>
  <c r="P285" i="3" s="1"/>
  <c r="O309" i="3"/>
  <c r="P309" i="3" s="1"/>
  <c r="O338" i="3"/>
  <c r="P338" i="3" s="1"/>
  <c r="O345" i="3"/>
  <c r="P345" i="3" s="1"/>
  <c r="O286" i="3"/>
  <c r="P286" i="3" s="1"/>
  <c r="O298" i="3"/>
  <c r="P298" i="3" s="1"/>
  <c r="O325" i="3"/>
  <c r="P325" i="3" s="1"/>
  <c r="O355" i="3"/>
  <c r="P355" i="3" s="1"/>
  <c r="O287" i="3"/>
  <c r="P287" i="3" s="1"/>
  <c r="O288" i="3"/>
  <c r="P288" i="3" s="1"/>
  <c r="O300" i="3"/>
  <c r="P300" i="3" s="1"/>
  <c r="O312" i="3"/>
  <c r="P312" i="3" s="1"/>
  <c r="O337" i="3"/>
  <c r="P337" i="3" s="1"/>
  <c r="O359" i="3"/>
  <c r="P359" i="3" s="1"/>
  <c r="O277" i="3"/>
  <c r="P277" i="3" s="1"/>
  <c r="O301" i="3"/>
  <c r="P301" i="3" s="1"/>
  <c r="O278" i="3"/>
  <c r="P278" i="3" s="1"/>
  <c r="O290" i="3"/>
  <c r="P290" i="3" s="1"/>
  <c r="O302" i="3"/>
  <c r="P302" i="3" s="1"/>
  <c r="O314" i="3"/>
  <c r="P314" i="3" s="1"/>
  <c r="O323" i="3"/>
  <c r="P323" i="3" s="1"/>
  <c r="O329" i="3"/>
  <c r="P329" i="3" s="1"/>
  <c r="O351" i="3"/>
  <c r="P351" i="3" s="1"/>
  <c r="O279" i="3"/>
  <c r="P279" i="3" s="1"/>
  <c r="O303" i="3"/>
  <c r="P303" i="3" s="1"/>
  <c r="O315" i="3"/>
  <c r="P315" i="3" s="1"/>
  <c r="O336" i="3"/>
  <c r="P336" i="3" s="1"/>
  <c r="O280" i="3"/>
  <c r="P280" i="3" s="1"/>
  <c r="O304" i="3"/>
  <c r="P304" i="3" s="1"/>
  <c r="O316" i="3"/>
  <c r="P316" i="3" s="1"/>
  <c r="O328" i="3"/>
  <c r="P328" i="3" s="1"/>
  <c r="O343" i="3"/>
  <c r="P343" i="3" s="1"/>
  <c r="O257" i="3"/>
  <c r="P257" i="3" s="1"/>
  <c r="O269" i="3"/>
  <c r="P269" i="3" s="1"/>
  <c r="O281" i="3"/>
  <c r="P281" i="3" s="1"/>
  <c r="O293" i="3"/>
  <c r="P293" i="3" s="1"/>
  <c r="O305" i="3"/>
  <c r="P305" i="3" s="1"/>
  <c r="O350" i="3"/>
  <c r="P350" i="3" s="1"/>
  <c r="O234" i="3"/>
  <c r="P234" i="3" s="1"/>
  <c r="O246" i="3"/>
  <c r="P246" i="3" s="1"/>
  <c r="O258" i="3"/>
  <c r="P258" i="3" s="1"/>
  <c r="O270" i="3"/>
  <c r="P270" i="3" s="1"/>
  <c r="O294" i="3"/>
  <c r="P294" i="3" s="1"/>
  <c r="O306" i="3"/>
  <c r="P306" i="3" s="1"/>
  <c r="O320" i="3"/>
  <c r="P320" i="3" s="1"/>
  <c r="O327" i="3"/>
  <c r="P327" i="3" s="1"/>
  <c r="O335" i="3"/>
  <c r="P335" i="3" s="1"/>
  <c r="O339" i="3"/>
  <c r="P339" i="3" s="1"/>
  <c r="O360" i="3"/>
  <c r="P360" i="3" s="1"/>
  <c r="O361" i="3"/>
  <c r="P361" i="3" s="1"/>
  <c r="O363" i="3"/>
  <c r="P363" i="3" s="1"/>
  <c r="O340" i="3"/>
  <c r="P340" i="3" s="1"/>
  <c r="O365" i="3"/>
  <c r="P365" i="3" s="1"/>
  <c r="O342" i="3"/>
  <c r="P342" i="3" s="1"/>
  <c r="O366" i="3"/>
  <c r="P366" i="3" s="1"/>
  <c r="O332" i="3"/>
  <c r="P332" i="3" s="1"/>
  <c r="O344" i="3"/>
  <c r="P344" i="3" s="1"/>
  <c r="O356" i="3"/>
  <c r="P356" i="3" s="1"/>
  <c r="O357" i="3"/>
  <c r="P357" i="3" s="1"/>
  <c r="O322" i="3"/>
  <c r="P322" i="3" s="1"/>
  <c r="O334" i="3"/>
  <c r="P334" i="3" s="1"/>
  <c r="O346" i="3"/>
  <c r="P346" i="3" s="1"/>
  <c r="O358" i="3"/>
  <c r="P358" i="3" s="1"/>
  <c r="O3" i="3"/>
  <c r="P3" i="3" s="1"/>
  <c r="AO306" i="6" l="1"/>
  <c r="AP306" i="6" s="1"/>
  <c r="AQ306" i="6" s="1"/>
  <c r="AO279" i="6"/>
  <c r="AP279" i="6" s="1"/>
  <c r="AQ279" i="6" s="1"/>
  <c r="AO102" i="6"/>
  <c r="AP102" i="6" s="1"/>
  <c r="AQ102" i="6" s="1"/>
  <c r="AO359" i="6"/>
  <c r="AP359" i="6" s="1"/>
  <c r="AQ359" i="6" s="1"/>
  <c r="AO187" i="6"/>
  <c r="AP187" i="6" s="1"/>
  <c r="AQ187" i="6" s="1"/>
  <c r="AO51" i="6"/>
  <c r="AP51" i="6" s="1"/>
  <c r="AQ51" i="6" s="1"/>
  <c r="AO85" i="6"/>
  <c r="AO307" i="6"/>
  <c r="AP307" i="6" s="1"/>
  <c r="AQ307" i="6" s="1"/>
  <c r="AT307" i="6" s="1"/>
  <c r="AO181" i="6"/>
  <c r="AP181" i="6" s="1"/>
  <c r="AQ181" i="6" s="1"/>
  <c r="AT181" i="6" s="1"/>
  <c r="AO355" i="6"/>
  <c r="AP355" i="6" s="1"/>
  <c r="AQ355" i="6" s="1"/>
  <c r="AS355" i="6" s="1"/>
  <c r="AO345" i="6"/>
  <c r="AP345" i="6" s="1"/>
  <c r="AQ345" i="6" s="1"/>
  <c r="AS345" i="6" s="1"/>
  <c r="AO28" i="6"/>
  <c r="AP28" i="6" s="1"/>
  <c r="AQ28" i="6" s="1"/>
  <c r="AO256" i="6"/>
  <c r="AP256" i="6" s="1"/>
  <c r="AQ256" i="6" s="1"/>
  <c r="AS256" i="6" s="1"/>
  <c r="AO160" i="6"/>
  <c r="AP160" i="6" s="1"/>
  <c r="AQ160" i="6" s="1"/>
  <c r="AO353" i="6"/>
  <c r="AP353" i="6" s="1"/>
  <c r="AQ353" i="6" s="1"/>
  <c r="AO250" i="6"/>
  <c r="AP250" i="6" s="1"/>
  <c r="AQ250" i="6" s="1"/>
  <c r="AS250" i="6" s="1"/>
  <c r="AO254" i="6"/>
  <c r="AP254" i="6" s="1"/>
  <c r="AQ254" i="6" s="1"/>
  <c r="AO222" i="6"/>
  <c r="AP222" i="6" s="1"/>
  <c r="AQ222" i="6" s="1"/>
  <c r="AO146" i="6"/>
  <c r="AP146" i="6" s="1"/>
  <c r="AQ146" i="6" s="1"/>
  <c r="AO46" i="6"/>
  <c r="AO180" i="6"/>
  <c r="AP180" i="6" s="1"/>
  <c r="AQ180" i="6" s="1"/>
  <c r="AS180" i="6" s="1"/>
  <c r="AO149" i="6"/>
  <c r="AP149" i="6" s="1"/>
  <c r="AQ149" i="6" s="1"/>
  <c r="AS149" i="6" s="1"/>
  <c r="AO198" i="6"/>
  <c r="AP198" i="6" s="1"/>
  <c r="AQ198" i="6" s="1"/>
  <c r="AS198" i="6" s="1"/>
  <c r="AO365" i="6"/>
  <c r="AP365" i="6" s="1"/>
  <c r="AQ365" i="6" s="1"/>
  <c r="AS365" i="6" s="1"/>
  <c r="AO326" i="6"/>
  <c r="AP326" i="6" s="1"/>
  <c r="AQ326" i="6" s="1"/>
  <c r="AS326" i="6" s="1"/>
  <c r="AO150" i="6"/>
  <c r="AP150" i="6" s="1"/>
  <c r="AQ150" i="6" s="1"/>
  <c r="AT150" i="6" s="1"/>
  <c r="AO120" i="6"/>
  <c r="AP120" i="6" s="1"/>
  <c r="AQ120" i="6" s="1"/>
  <c r="AT120" i="6" s="1"/>
  <c r="AO191" i="6"/>
  <c r="AP191" i="6" s="1"/>
  <c r="AQ191" i="6" s="1"/>
  <c r="AS191" i="6" s="1"/>
  <c r="AO244" i="6"/>
  <c r="AP244" i="6" s="1"/>
  <c r="AQ244" i="6" s="1"/>
  <c r="AS244" i="6" s="1"/>
  <c r="AO220" i="6"/>
  <c r="AP220" i="6" s="1"/>
  <c r="AQ220" i="6" s="1"/>
  <c r="AS220" i="6" s="1"/>
  <c r="AO213" i="6"/>
  <c r="AP213" i="6" s="1"/>
  <c r="AQ213" i="6" s="1"/>
  <c r="AO90" i="6"/>
  <c r="AP90" i="6" s="1"/>
  <c r="AQ90" i="6" s="1"/>
  <c r="AT90" i="6" s="1"/>
  <c r="AO33" i="6"/>
  <c r="AO50" i="6"/>
  <c r="AO274" i="6"/>
  <c r="AP274" i="6" s="1"/>
  <c r="AQ274" i="6" s="1"/>
  <c r="AS274" i="6" s="1"/>
  <c r="AO205" i="6"/>
  <c r="AP205" i="6" s="1"/>
  <c r="AQ205" i="6" s="1"/>
  <c r="AS205" i="6" s="1"/>
  <c r="AO273" i="6"/>
  <c r="AP273" i="6" s="1"/>
  <c r="AQ273" i="6" s="1"/>
  <c r="AS150" i="6"/>
  <c r="AO248" i="6"/>
  <c r="AP248" i="6" s="1"/>
  <c r="AQ248" i="6" s="1"/>
  <c r="AO283" i="6"/>
  <c r="AP283" i="6" s="1"/>
  <c r="AQ283" i="6" s="1"/>
  <c r="AO237" i="6"/>
  <c r="AP237" i="6" s="1"/>
  <c r="AQ237" i="6" s="1"/>
  <c r="AS148" i="6"/>
  <c r="AT148" i="6"/>
  <c r="AU148" i="6"/>
  <c r="AS122" i="6"/>
  <c r="AT122" i="6"/>
  <c r="AU122" i="6"/>
  <c r="AO75" i="6"/>
  <c r="AP75" i="6" s="1"/>
  <c r="AQ75" i="6" s="1"/>
  <c r="AO39" i="6"/>
  <c r="AP39" i="6" s="1"/>
  <c r="AQ39" i="6" s="1"/>
  <c r="AO261" i="6"/>
  <c r="AP261" i="6" s="1"/>
  <c r="AQ261" i="6" s="1"/>
  <c r="AS306" i="6"/>
  <c r="AT306" i="6"/>
  <c r="AU306" i="6"/>
  <c r="AS213" i="6"/>
  <c r="AT213" i="6"/>
  <c r="AU213" i="6"/>
  <c r="AS231" i="6"/>
  <c r="AT231" i="6"/>
  <c r="AU231" i="6"/>
  <c r="AS108" i="6"/>
  <c r="AT108" i="6"/>
  <c r="AU108" i="6"/>
  <c r="AS139" i="6"/>
  <c r="AT139" i="6"/>
  <c r="AU139" i="6"/>
  <c r="AS162" i="6"/>
  <c r="AT162" i="6"/>
  <c r="AU162" i="6"/>
  <c r="AS93" i="6"/>
  <c r="AT93" i="6"/>
  <c r="AU93" i="6"/>
  <c r="AS118" i="6"/>
  <c r="AT118" i="6"/>
  <c r="AU118" i="6"/>
  <c r="AS124" i="6"/>
  <c r="AT124" i="6"/>
  <c r="AU124" i="6"/>
  <c r="AS240" i="6"/>
  <c r="AT240" i="6"/>
  <c r="AU240" i="6"/>
  <c r="AS204" i="6"/>
  <c r="AT204" i="6"/>
  <c r="AU204" i="6"/>
  <c r="AS184" i="6"/>
  <c r="AT184" i="6"/>
  <c r="AU184" i="6"/>
  <c r="AS279" i="6"/>
  <c r="AT279" i="6"/>
  <c r="AU279" i="6"/>
  <c r="AS254" i="6"/>
  <c r="AT254" i="6"/>
  <c r="AU254" i="6"/>
  <c r="AS112" i="6"/>
  <c r="AT112" i="6"/>
  <c r="AU112" i="6"/>
  <c r="AS130" i="6"/>
  <c r="AT130" i="6"/>
  <c r="AU130" i="6"/>
  <c r="AS187" i="6"/>
  <c r="AT187" i="6"/>
  <c r="AU187" i="6"/>
  <c r="AS361" i="6"/>
  <c r="AT361" i="6"/>
  <c r="AU361" i="6"/>
  <c r="AS119" i="6"/>
  <c r="AT119" i="6"/>
  <c r="AU119" i="6"/>
  <c r="AS102" i="6"/>
  <c r="AT102" i="6"/>
  <c r="AU102" i="6"/>
  <c r="AS218" i="6"/>
  <c r="AT218" i="6"/>
  <c r="AU218" i="6"/>
  <c r="AS222" i="6"/>
  <c r="AT222" i="6"/>
  <c r="AU222" i="6"/>
  <c r="AS165" i="6"/>
  <c r="AT165" i="6"/>
  <c r="AU165" i="6"/>
  <c r="AO310" i="6"/>
  <c r="AP310" i="6" s="1"/>
  <c r="AQ310" i="6" s="1"/>
  <c r="AS201" i="6"/>
  <c r="AT201" i="6"/>
  <c r="AU201" i="6"/>
  <c r="AS152" i="6"/>
  <c r="AT152" i="6"/>
  <c r="AU152" i="6"/>
  <c r="AO234" i="6"/>
  <c r="AP234" i="6" s="1"/>
  <c r="AQ234" i="6" s="1"/>
  <c r="AS86" i="6"/>
  <c r="AT86" i="6"/>
  <c r="AU86" i="6"/>
  <c r="AS238" i="6"/>
  <c r="AT238" i="6"/>
  <c r="AU238" i="6"/>
  <c r="AS224" i="6"/>
  <c r="AT224" i="6"/>
  <c r="AU224" i="6"/>
  <c r="AS146" i="6"/>
  <c r="AT146" i="6"/>
  <c r="AU146" i="6"/>
  <c r="AS359" i="6"/>
  <c r="AT359" i="6"/>
  <c r="AU359" i="6"/>
  <c r="AS173" i="6"/>
  <c r="AT173" i="6"/>
  <c r="AU173" i="6"/>
  <c r="AS243" i="6"/>
  <c r="AT243" i="6"/>
  <c r="AU243" i="6"/>
  <c r="AS176" i="6"/>
  <c r="AT176" i="6"/>
  <c r="AU176" i="6"/>
  <c r="AS90" i="6"/>
  <c r="AO347" i="6"/>
  <c r="AP347" i="6" s="1"/>
  <c r="AQ347" i="6" s="1"/>
  <c r="AS51" i="6"/>
  <c r="AT51" i="6"/>
  <c r="AU51" i="6"/>
  <c r="AO55" i="6"/>
  <c r="AP55" i="6" s="1"/>
  <c r="AQ55" i="6" s="1"/>
  <c r="AO27" i="6"/>
  <c r="AP27" i="6" s="1"/>
  <c r="AQ27" i="6" s="1"/>
  <c r="AS297" i="6"/>
  <c r="AT297" i="6"/>
  <c r="AU297" i="6"/>
  <c r="AO272" i="6"/>
  <c r="AP272" i="6" s="1"/>
  <c r="AQ272" i="6" s="1"/>
  <c r="AS307" i="6"/>
  <c r="AU307" i="6"/>
  <c r="AS219" i="6"/>
  <c r="AT219" i="6"/>
  <c r="AU219" i="6"/>
  <c r="AO268" i="6"/>
  <c r="AP268" i="6" s="1"/>
  <c r="AQ268" i="6" s="1"/>
  <c r="AO29" i="6"/>
  <c r="AP29" i="6" s="1"/>
  <c r="AQ29" i="6" s="1"/>
  <c r="AO84" i="6"/>
  <c r="AP84" i="6" s="1"/>
  <c r="AQ84" i="6" s="1"/>
  <c r="AS147" i="6"/>
  <c r="AT147" i="6"/>
  <c r="AU147" i="6"/>
  <c r="AO21" i="6"/>
  <c r="AP21" i="6" s="1"/>
  <c r="AQ21" i="6" s="1"/>
  <c r="AT355" i="6"/>
  <c r="AU355" i="6"/>
  <c r="AS92" i="6"/>
  <c r="AT92" i="6"/>
  <c r="AU92" i="6"/>
  <c r="AO95" i="6"/>
  <c r="AP95" i="6" s="1"/>
  <c r="AQ95" i="6" s="1"/>
  <c r="AO342" i="6"/>
  <c r="AP342" i="6" s="1"/>
  <c r="AQ342" i="6" s="1"/>
  <c r="AO312" i="6"/>
  <c r="AP312" i="6" s="1"/>
  <c r="AQ312" i="6" s="1"/>
  <c r="AS285" i="6"/>
  <c r="AT285" i="6"/>
  <c r="AU285" i="6"/>
  <c r="AS260" i="6"/>
  <c r="AT260" i="6"/>
  <c r="AU260" i="6"/>
  <c r="AS193" i="6"/>
  <c r="AT193" i="6"/>
  <c r="AU193" i="6"/>
  <c r="AO295" i="6"/>
  <c r="AP295" i="6" s="1"/>
  <c r="AQ295" i="6" s="1"/>
  <c r="AS169" i="6"/>
  <c r="AT169" i="6"/>
  <c r="AU169" i="6"/>
  <c r="AS160" i="6"/>
  <c r="AT160" i="6"/>
  <c r="AU160" i="6"/>
  <c r="AS128" i="6"/>
  <c r="AT128" i="6"/>
  <c r="AU128" i="6"/>
  <c r="AT358" i="6"/>
  <c r="AU358" i="6"/>
  <c r="AS358" i="6"/>
  <c r="AS144" i="6"/>
  <c r="AT144" i="6"/>
  <c r="AU144" i="6"/>
  <c r="AS353" i="6"/>
  <c r="AT353" i="6"/>
  <c r="AU353" i="6"/>
  <c r="AS351" i="6"/>
  <c r="AT351" i="6"/>
  <c r="AU351" i="6"/>
  <c r="AO314" i="6"/>
  <c r="AP314" i="6" s="1"/>
  <c r="AQ314" i="6" s="1"/>
  <c r="AT346" i="6"/>
  <c r="AU346" i="6"/>
  <c r="AS346" i="6"/>
  <c r="AO22" i="6"/>
  <c r="AP22" i="6" s="1"/>
  <c r="AQ22" i="6" s="1"/>
  <c r="AO174" i="6"/>
  <c r="AP174" i="6" s="1"/>
  <c r="AQ174" i="6" s="1"/>
  <c r="AO58" i="6"/>
  <c r="AP58" i="6" s="1"/>
  <c r="AQ58" i="6" s="1"/>
  <c r="AO38" i="6"/>
  <c r="AP38" i="6" s="1"/>
  <c r="AQ38" i="6" s="1"/>
  <c r="AO63" i="6"/>
  <c r="AP63" i="6" s="1"/>
  <c r="AQ63" i="6" s="1"/>
  <c r="AO11" i="6"/>
  <c r="AP11" i="6" s="1"/>
  <c r="AQ11" i="6" s="1"/>
  <c r="AO136" i="6"/>
  <c r="AP136" i="6" s="1"/>
  <c r="AQ136" i="6" s="1"/>
  <c r="AO223" i="6"/>
  <c r="AP223" i="6" s="1"/>
  <c r="AQ223" i="6" s="1"/>
  <c r="AO182" i="6"/>
  <c r="AP182" i="6" s="1"/>
  <c r="AQ182" i="6" s="1"/>
  <c r="AO366" i="6"/>
  <c r="AP366" i="6" s="1"/>
  <c r="AQ366" i="6" s="1"/>
  <c r="AP46" i="6"/>
  <c r="AQ46" i="6" s="1"/>
  <c r="AP85" i="6"/>
  <c r="AQ85" i="6" s="1"/>
  <c r="AP33" i="6"/>
  <c r="AQ33" i="6" s="1"/>
  <c r="AO170" i="6"/>
  <c r="AP170" i="6" s="1"/>
  <c r="AQ170" i="6" s="1"/>
  <c r="AO368" i="6"/>
  <c r="AP368" i="6" s="1"/>
  <c r="AQ368" i="6" s="1"/>
  <c r="AO207" i="6"/>
  <c r="AP207" i="6" s="1"/>
  <c r="AQ207" i="6" s="1"/>
  <c r="AO138" i="6"/>
  <c r="AP138" i="6" s="1"/>
  <c r="AQ138" i="6" s="1"/>
  <c r="AO94" i="6"/>
  <c r="AP94" i="6" s="1"/>
  <c r="AQ94" i="6" s="1"/>
  <c r="AO282" i="6"/>
  <c r="AP282" i="6" s="1"/>
  <c r="AQ282" i="6" s="1"/>
  <c r="AO228" i="6"/>
  <c r="AP228" i="6" s="1"/>
  <c r="AQ228" i="6" s="1"/>
  <c r="AO91" i="6"/>
  <c r="AP91" i="6" s="1"/>
  <c r="AQ91" i="6" s="1"/>
  <c r="AO156" i="6"/>
  <c r="AP156" i="6" s="1"/>
  <c r="AQ156" i="6" s="1"/>
  <c r="AO364" i="6"/>
  <c r="AP364" i="6" s="1"/>
  <c r="AQ364" i="6" s="1"/>
  <c r="AO206" i="6"/>
  <c r="AP206" i="6" s="1"/>
  <c r="AQ206" i="6" s="1"/>
  <c r="AO3" i="6"/>
  <c r="AP3" i="6" s="1"/>
  <c r="AQ3" i="6" s="1"/>
  <c r="AO360" i="6"/>
  <c r="AP360" i="6" s="1"/>
  <c r="AQ360" i="6" s="1"/>
  <c r="AO177" i="6"/>
  <c r="AP177" i="6" s="1"/>
  <c r="AQ177" i="6" s="1"/>
  <c r="AO132" i="6"/>
  <c r="AP132" i="6" s="1"/>
  <c r="AQ132" i="6" s="1"/>
  <c r="AO115" i="6"/>
  <c r="AP115" i="6" s="1"/>
  <c r="AQ115" i="6" s="1"/>
  <c r="AP57" i="6"/>
  <c r="AQ57" i="6" s="1"/>
  <c r="AO239" i="6"/>
  <c r="AP239" i="6" s="1"/>
  <c r="AQ239" i="6" s="1"/>
  <c r="AO230" i="6"/>
  <c r="AP230" i="6" s="1"/>
  <c r="AQ230" i="6" s="1"/>
  <c r="AO158" i="6"/>
  <c r="AP158" i="6" s="1"/>
  <c r="AQ158" i="6" s="1"/>
  <c r="AO357" i="6"/>
  <c r="AP357" i="6" s="1"/>
  <c r="AQ357" i="6" s="1"/>
  <c r="AO104" i="6"/>
  <c r="AP104" i="6" s="1"/>
  <c r="AQ104" i="6" s="1"/>
  <c r="AO111" i="6"/>
  <c r="AP111" i="6" s="1"/>
  <c r="AQ111" i="6" s="1"/>
  <c r="AP82" i="6"/>
  <c r="AQ82" i="6" s="1"/>
  <c r="AO133" i="6"/>
  <c r="AP133" i="6" s="1"/>
  <c r="AQ133" i="6" s="1"/>
  <c r="AO72" i="6"/>
  <c r="AP72" i="6" s="1"/>
  <c r="AQ72" i="6" s="1"/>
  <c r="AO183" i="6"/>
  <c r="AP183" i="6" s="1"/>
  <c r="AQ183" i="6" s="1"/>
  <c r="AO101" i="6"/>
  <c r="AP101" i="6" s="1"/>
  <c r="AQ101" i="6" s="1"/>
  <c r="AO245" i="6"/>
  <c r="AP245" i="6" s="1"/>
  <c r="AQ245" i="6" s="1"/>
  <c r="AO217" i="6"/>
  <c r="AP217" i="6" s="1"/>
  <c r="AQ217" i="6" s="1"/>
  <c r="AO171" i="6"/>
  <c r="AP171" i="6" s="1"/>
  <c r="AQ171" i="6" s="1"/>
  <c r="AO367" i="6"/>
  <c r="AP367" i="6" s="1"/>
  <c r="AQ367" i="6" s="1"/>
  <c r="AP50" i="6"/>
  <c r="AQ50" i="6" s="1"/>
  <c r="AO221" i="6"/>
  <c r="AP221" i="6" s="1"/>
  <c r="AQ221" i="6" s="1"/>
  <c r="AP8" i="6"/>
  <c r="AQ8" i="6" s="1"/>
  <c r="AO61" i="6"/>
  <c r="AP61" i="6" s="1"/>
  <c r="AQ61" i="6" s="1"/>
  <c r="AO328" i="6"/>
  <c r="AP328" i="6" s="1"/>
  <c r="AQ328" i="6" s="1"/>
  <c r="AO196" i="6"/>
  <c r="AP196" i="6" s="1"/>
  <c r="AQ196" i="6" s="1"/>
  <c r="AO195" i="6"/>
  <c r="AP195" i="6" s="1"/>
  <c r="AQ195" i="6" s="1"/>
  <c r="AO26" i="6"/>
  <c r="AP26" i="6" s="1"/>
  <c r="AQ26" i="6" s="1"/>
  <c r="AO159" i="6"/>
  <c r="AP159" i="6" s="1"/>
  <c r="AQ159" i="6" s="1"/>
  <c r="AO209" i="6"/>
  <c r="AP209" i="6" s="1"/>
  <c r="AQ209" i="6" s="1"/>
  <c r="AO236" i="6"/>
  <c r="AP236" i="6" s="1"/>
  <c r="AQ236" i="6" s="1"/>
  <c r="AO350" i="6"/>
  <c r="AP350" i="6" s="1"/>
  <c r="AQ350" i="6" s="1"/>
  <c r="AO315" i="6"/>
  <c r="AP315" i="6" s="1"/>
  <c r="AQ315" i="6" s="1"/>
  <c r="AO131" i="6"/>
  <c r="AP131" i="6" s="1"/>
  <c r="AQ131" i="6" s="1"/>
  <c r="AO43" i="6"/>
  <c r="AP43" i="6" s="1"/>
  <c r="AQ43" i="6" s="1"/>
  <c r="AO25" i="6"/>
  <c r="AP25" i="6" s="1"/>
  <c r="AQ25" i="6" s="1"/>
  <c r="AO15" i="6"/>
  <c r="AP15" i="6" s="1"/>
  <c r="AQ15" i="6" s="1"/>
  <c r="AO262" i="6"/>
  <c r="AP262" i="6" s="1"/>
  <c r="AQ262" i="6" s="1"/>
  <c r="AO302" i="6"/>
  <c r="AP302" i="6" s="1"/>
  <c r="AQ302" i="6" s="1"/>
  <c r="AO247" i="6"/>
  <c r="AP247" i="6" s="1"/>
  <c r="AQ247" i="6" s="1"/>
  <c r="AO263" i="6"/>
  <c r="AP263" i="6" s="1"/>
  <c r="AQ263" i="6" s="1"/>
  <c r="AO168" i="6"/>
  <c r="AP168" i="6" s="1"/>
  <c r="AQ168" i="6" s="1"/>
  <c r="AO100" i="6"/>
  <c r="AP100" i="6" s="1"/>
  <c r="AQ100" i="6" s="1"/>
  <c r="AO98" i="6"/>
  <c r="AP98" i="6" s="1"/>
  <c r="AQ98" i="6" s="1"/>
  <c r="AO140" i="6"/>
  <c r="AP140" i="6" s="1"/>
  <c r="AQ140" i="6" s="1"/>
  <c r="AO210" i="6"/>
  <c r="AP210" i="6" s="1"/>
  <c r="AQ210" i="6" s="1"/>
  <c r="AO153" i="6"/>
  <c r="AP153" i="6" s="1"/>
  <c r="AQ153" i="6" s="1"/>
  <c r="AO363" i="6"/>
  <c r="AP363" i="6" s="1"/>
  <c r="AQ363" i="6" s="1"/>
  <c r="AO197" i="6"/>
  <c r="AP197" i="6" s="1"/>
  <c r="AQ197" i="6" s="1"/>
  <c r="AO318" i="6"/>
  <c r="AP318" i="6" s="1"/>
  <c r="AQ318" i="6" s="1"/>
  <c r="AO62" i="6"/>
  <c r="AP62" i="6" s="1"/>
  <c r="AQ62" i="6" s="1"/>
  <c r="AO32" i="6"/>
  <c r="AP32" i="6" s="1"/>
  <c r="AQ32" i="6" s="1"/>
  <c r="AO88" i="6"/>
  <c r="AP88" i="6" s="1"/>
  <c r="AQ88" i="6" s="1"/>
  <c r="AO164" i="6"/>
  <c r="AP164" i="6" s="1"/>
  <c r="AQ164" i="6" s="1"/>
  <c r="AO271" i="6"/>
  <c r="AP271" i="6" s="1"/>
  <c r="AQ271" i="6" s="1"/>
  <c r="AO20" i="6"/>
  <c r="AP20" i="6" s="1"/>
  <c r="AQ20" i="6" s="1"/>
  <c r="AO188" i="6"/>
  <c r="AP188" i="6" s="1"/>
  <c r="AQ188" i="6" s="1"/>
  <c r="AO303" i="6"/>
  <c r="AP303" i="6" s="1"/>
  <c r="AQ303" i="6" s="1"/>
  <c r="AO278" i="6"/>
  <c r="AP278" i="6" s="1"/>
  <c r="AQ278" i="6" s="1"/>
  <c r="AO81" i="6"/>
  <c r="AP81" i="6" s="1"/>
  <c r="AQ81" i="6" s="1"/>
  <c r="AO135" i="6"/>
  <c r="AP135" i="6" s="1"/>
  <c r="AQ135" i="6" s="1"/>
  <c r="AO103" i="6"/>
  <c r="AP103" i="6" s="1"/>
  <c r="AQ103" i="6" s="1"/>
  <c r="AO116" i="6"/>
  <c r="AP116" i="6" s="1"/>
  <c r="AQ116" i="6" s="1"/>
  <c r="AO332" i="6"/>
  <c r="AP332" i="6" s="1"/>
  <c r="AQ332" i="6" s="1"/>
  <c r="AO325" i="6"/>
  <c r="AP325" i="6" s="1"/>
  <c r="AQ325" i="6" s="1"/>
  <c r="AO60" i="6"/>
  <c r="AP60" i="6" s="1"/>
  <c r="AQ60" i="6" s="1"/>
  <c r="AO35" i="6"/>
  <c r="AP35" i="6" s="1"/>
  <c r="AQ35" i="6" s="1"/>
  <c r="AO59" i="6"/>
  <c r="AP59" i="6" s="1"/>
  <c r="AQ59" i="6" s="1"/>
  <c r="AO56" i="6"/>
  <c r="AP56" i="6" s="1"/>
  <c r="AQ56" i="6" s="1"/>
  <c r="AO53" i="6"/>
  <c r="AP53" i="6" s="1"/>
  <c r="AQ53" i="6" s="1"/>
  <c r="AO47" i="6"/>
  <c r="AP47" i="6" s="1"/>
  <c r="AQ47" i="6" s="1"/>
  <c r="AO37" i="6"/>
  <c r="AP37" i="6" s="1"/>
  <c r="AQ37" i="6" s="1"/>
  <c r="AO31" i="6"/>
  <c r="AP31" i="6" s="1"/>
  <c r="AQ31" i="6" s="1"/>
  <c r="AO249" i="6"/>
  <c r="AP249" i="6" s="1"/>
  <c r="AQ249" i="6" s="1"/>
  <c r="AO229" i="6"/>
  <c r="AP229" i="6" s="1"/>
  <c r="AQ229" i="6" s="1"/>
  <c r="AO200" i="6"/>
  <c r="AP200" i="6" s="1"/>
  <c r="AQ200" i="6" s="1"/>
  <c r="AO259" i="6"/>
  <c r="AP259" i="6" s="1"/>
  <c r="AQ259" i="6" s="1"/>
  <c r="AO190" i="6"/>
  <c r="AP190" i="6" s="1"/>
  <c r="AQ190" i="6" s="1"/>
  <c r="AO294" i="6"/>
  <c r="AP294" i="6" s="1"/>
  <c r="AQ294" i="6" s="1"/>
  <c r="AO157" i="6"/>
  <c r="AP157" i="6" s="1"/>
  <c r="AQ157" i="6" s="1"/>
  <c r="AO189" i="6"/>
  <c r="AP189" i="6" s="1"/>
  <c r="AQ189" i="6" s="1"/>
  <c r="AO151" i="6"/>
  <c r="AP151" i="6" s="1"/>
  <c r="AQ151" i="6" s="1"/>
  <c r="AO291" i="6"/>
  <c r="AP291" i="6" s="1"/>
  <c r="AQ291" i="6" s="1"/>
  <c r="AO266" i="6"/>
  <c r="AP266" i="6" s="1"/>
  <c r="AQ266" i="6" s="1"/>
  <c r="AO68" i="6"/>
  <c r="AP68" i="6" s="1"/>
  <c r="AQ68" i="6" s="1"/>
  <c r="AO301" i="6"/>
  <c r="AP301" i="6" s="1"/>
  <c r="AQ301" i="6" s="1"/>
  <c r="AO356" i="6"/>
  <c r="AP356" i="6" s="1"/>
  <c r="AQ356" i="6" s="1"/>
  <c r="AO354" i="6"/>
  <c r="AP354" i="6" s="1"/>
  <c r="AQ354" i="6" s="1"/>
  <c r="AO208" i="6"/>
  <c r="AP208" i="6" s="1"/>
  <c r="AQ208" i="6" s="1"/>
  <c r="AO141" i="6"/>
  <c r="AP141" i="6" s="1"/>
  <c r="AQ141" i="6" s="1"/>
  <c r="AO335" i="6"/>
  <c r="AP335" i="6" s="1"/>
  <c r="AQ335" i="6" s="1"/>
  <c r="AO334" i="6"/>
  <c r="AP334" i="6" s="1"/>
  <c r="AQ334" i="6" s="1"/>
  <c r="AO333" i="6"/>
  <c r="AP333" i="6" s="1"/>
  <c r="AQ333" i="6" s="1"/>
  <c r="AO289" i="6"/>
  <c r="AP289" i="6" s="1"/>
  <c r="AQ289" i="6" s="1"/>
  <c r="AO300" i="6"/>
  <c r="AP300" i="6" s="1"/>
  <c r="AQ300" i="6" s="1"/>
  <c r="AO96" i="6"/>
  <c r="AP96" i="6" s="1"/>
  <c r="AQ96" i="6" s="1"/>
  <c r="AO194" i="6"/>
  <c r="AP194" i="6" s="1"/>
  <c r="AQ194" i="6" s="1"/>
  <c r="AO323" i="6"/>
  <c r="AP323" i="6" s="1"/>
  <c r="AQ323" i="6" s="1"/>
  <c r="AO322" i="6"/>
  <c r="AP322" i="6" s="1"/>
  <c r="AQ322" i="6" s="1"/>
  <c r="AO321" i="6"/>
  <c r="AP321" i="6" s="1"/>
  <c r="AQ321" i="6" s="1"/>
  <c r="AO226" i="6"/>
  <c r="AP226" i="6" s="1"/>
  <c r="AQ226" i="6" s="1"/>
  <c r="AO19" i="6"/>
  <c r="AP19" i="6" s="1"/>
  <c r="AQ19" i="6" s="1"/>
  <c r="AO216" i="6"/>
  <c r="AP216" i="6" s="1"/>
  <c r="AQ216" i="6" s="1"/>
  <c r="AO267" i="6"/>
  <c r="AP267" i="6" s="1"/>
  <c r="AQ267" i="6" s="1"/>
  <c r="AO277" i="6"/>
  <c r="AP277" i="6" s="1"/>
  <c r="AQ277" i="6" s="1"/>
  <c r="AO288" i="6"/>
  <c r="AP288" i="6" s="1"/>
  <c r="AQ288" i="6" s="1"/>
  <c r="AO66" i="6"/>
  <c r="AP66" i="6" s="1"/>
  <c r="AQ66" i="6" s="1"/>
  <c r="AO167" i="6"/>
  <c r="AP167" i="6" s="1"/>
  <c r="AQ167" i="6" s="1"/>
  <c r="AO324" i="6"/>
  <c r="AP324" i="6" s="1"/>
  <c r="AQ324" i="6" s="1"/>
  <c r="AO330" i="6"/>
  <c r="AP330" i="6" s="1"/>
  <c r="AQ330" i="6" s="1"/>
  <c r="AO275" i="6"/>
  <c r="AP275" i="6" s="1"/>
  <c r="AQ275" i="6" s="1"/>
  <c r="AO78" i="6"/>
  <c r="AP78" i="6" s="1"/>
  <c r="AQ78" i="6" s="1"/>
  <c r="AO30" i="6"/>
  <c r="AP30" i="6" s="1"/>
  <c r="AQ30" i="6" s="1"/>
  <c r="AO10" i="6"/>
  <c r="AP10" i="6" s="1"/>
  <c r="AQ10" i="6" s="1"/>
  <c r="AO40" i="6"/>
  <c r="AP40" i="6" s="1"/>
  <c r="AQ40" i="6" s="1"/>
  <c r="AO270" i="6"/>
  <c r="AP270" i="6" s="1"/>
  <c r="AQ270" i="6" s="1"/>
  <c r="AO227" i="6"/>
  <c r="AP227" i="6" s="1"/>
  <c r="AQ227" i="6" s="1"/>
  <c r="AO23" i="6"/>
  <c r="AP23" i="6" s="1"/>
  <c r="AQ23" i="6" s="1"/>
  <c r="AO69" i="6"/>
  <c r="AP69" i="6" s="1"/>
  <c r="AQ69" i="6" s="1"/>
  <c r="AO34" i="6"/>
  <c r="AP34" i="6" s="1"/>
  <c r="AQ34" i="6" s="1"/>
  <c r="AO41" i="6"/>
  <c r="AP41" i="6" s="1"/>
  <c r="AQ41" i="6" s="1"/>
  <c r="AO80" i="6"/>
  <c r="AP80" i="6" s="1"/>
  <c r="AQ80" i="6" s="1"/>
  <c r="AO87" i="6"/>
  <c r="AP87" i="6" s="1"/>
  <c r="AQ87" i="6" s="1"/>
  <c r="AO49" i="6"/>
  <c r="AP49" i="6" s="1"/>
  <c r="AQ49" i="6" s="1"/>
  <c r="AO215" i="6"/>
  <c r="AP215" i="6" s="1"/>
  <c r="AQ215" i="6" s="1"/>
  <c r="AO258" i="6"/>
  <c r="AP258" i="6" s="1"/>
  <c r="AQ258" i="6" s="1"/>
  <c r="AO89" i="6"/>
  <c r="AP89" i="6" s="1"/>
  <c r="AQ89" i="6" s="1"/>
  <c r="AO305" i="6"/>
  <c r="AP305" i="6" s="1"/>
  <c r="AQ305" i="6" s="1"/>
  <c r="AO255" i="6"/>
  <c r="AP255" i="6" s="1"/>
  <c r="AQ255" i="6" s="1"/>
  <c r="AO241" i="6"/>
  <c r="AP241" i="6" s="1"/>
  <c r="AQ241" i="6" s="1"/>
  <c r="AO14" i="6"/>
  <c r="AP14" i="6" s="1"/>
  <c r="AQ14" i="6" s="1"/>
  <c r="AO265" i="6"/>
  <c r="AP265" i="6" s="1"/>
  <c r="AQ265" i="6" s="1"/>
  <c r="AO242" i="6"/>
  <c r="AP242" i="6" s="1"/>
  <c r="AQ242" i="6" s="1"/>
  <c r="AO276" i="6"/>
  <c r="AP276" i="6" s="1"/>
  <c r="AQ276" i="6" s="1"/>
  <c r="AO142" i="6"/>
  <c r="AP142" i="6" s="1"/>
  <c r="AQ142" i="6" s="1"/>
  <c r="AO110" i="6"/>
  <c r="AP110" i="6" s="1"/>
  <c r="AQ110" i="6" s="1"/>
  <c r="AO348" i="6"/>
  <c r="AP348" i="6" s="1"/>
  <c r="AQ348" i="6" s="1"/>
  <c r="AO349" i="6"/>
  <c r="AP349" i="6" s="1"/>
  <c r="AQ349" i="6" s="1"/>
  <c r="AO137" i="6"/>
  <c r="AP137" i="6" s="1"/>
  <c r="AQ137" i="6" s="1"/>
  <c r="AO246" i="6"/>
  <c r="AP246" i="6" s="1"/>
  <c r="AQ246" i="6" s="1"/>
  <c r="AO352" i="6"/>
  <c r="AP352" i="6" s="1"/>
  <c r="AQ352" i="6" s="1"/>
  <c r="AO155" i="6"/>
  <c r="AP155" i="6" s="1"/>
  <c r="AQ155" i="6" s="1"/>
  <c r="AO344" i="6"/>
  <c r="AP344" i="6" s="1"/>
  <c r="AQ344" i="6" s="1"/>
  <c r="AO52" i="6"/>
  <c r="AP52" i="6" s="1"/>
  <c r="AQ52" i="6" s="1"/>
  <c r="AO175" i="6"/>
  <c r="AP175" i="6" s="1"/>
  <c r="AQ175" i="6" s="1"/>
  <c r="AO293" i="6"/>
  <c r="AP293" i="6" s="1"/>
  <c r="AQ293" i="6" s="1"/>
  <c r="AO145" i="6"/>
  <c r="AP145" i="6" s="1"/>
  <c r="AQ145" i="6" s="1"/>
  <c r="AO70" i="6"/>
  <c r="AP70" i="6" s="1"/>
  <c r="AQ70" i="6" s="1"/>
  <c r="AO253" i="6"/>
  <c r="AP253" i="6" s="1"/>
  <c r="AQ253" i="6" s="1"/>
  <c r="AO264" i="6"/>
  <c r="AP264" i="6" s="1"/>
  <c r="AQ264" i="6" s="1"/>
  <c r="AO121" i="6"/>
  <c r="AP121" i="6" s="1"/>
  <c r="AQ121" i="6" s="1"/>
  <c r="AO117" i="6"/>
  <c r="AP117" i="6" s="1"/>
  <c r="AQ117" i="6" s="1"/>
  <c r="AO126" i="6"/>
  <c r="AP126" i="6" s="1"/>
  <c r="AQ126" i="6" s="1"/>
  <c r="AO99" i="6"/>
  <c r="AP99" i="6" s="1"/>
  <c r="AQ99" i="6" s="1"/>
  <c r="AO340" i="6"/>
  <c r="AP340" i="6" s="1"/>
  <c r="AQ340" i="6" s="1"/>
  <c r="AO320" i="6"/>
  <c r="AP320" i="6" s="1"/>
  <c r="AQ320" i="6" s="1"/>
  <c r="AO331" i="6"/>
  <c r="AP331" i="6" s="1"/>
  <c r="AQ331" i="6" s="1"/>
  <c r="AO161" i="6"/>
  <c r="AP161" i="6" s="1"/>
  <c r="AQ161" i="6" s="1"/>
  <c r="AO304" i="6"/>
  <c r="AP304" i="6" s="1"/>
  <c r="AQ304" i="6" s="1"/>
  <c r="AO134" i="6"/>
  <c r="AP134" i="6" s="1"/>
  <c r="AQ134" i="6" s="1"/>
  <c r="AO113" i="6"/>
  <c r="AP113" i="6" s="1"/>
  <c r="AQ113" i="6" s="1"/>
  <c r="AO339" i="6"/>
  <c r="AP339" i="6" s="1"/>
  <c r="AQ339" i="6" s="1"/>
  <c r="AO341" i="6"/>
  <c r="AP341" i="6" s="1"/>
  <c r="AQ341" i="6" s="1"/>
  <c r="AO337" i="6"/>
  <c r="AP337" i="6" s="1"/>
  <c r="AQ337" i="6" s="1"/>
  <c r="AO290" i="6"/>
  <c r="AP290" i="6" s="1"/>
  <c r="AQ290" i="6" s="1"/>
  <c r="AO18" i="6"/>
  <c r="AP18" i="6" s="1"/>
  <c r="AQ18" i="6" s="1"/>
  <c r="AO308" i="6"/>
  <c r="AP308" i="6" s="1"/>
  <c r="AQ308" i="6" s="1"/>
  <c r="AO45" i="6"/>
  <c r="AP45" i="6" s="1"/>
  <c r="AQ45" i="6" s="1"/>
  <c r="AO281" i="6"/>
  <c r="AP281" i="6" s="1"/>
  <c r="AQ281" i="6" s="1"/>
  <c r="AO36" i="6"/>
  <c r="AP36" i="6" s="1"/>
  <c r="AQ36" i="6" s="1"/>
  <c r="AO186" i="6"/>
  <c r="AP186" i="6" s="1"/>
  <c r="AQ186" i="6" s="1"/>
  <c r="AO252" i="6"/>
  <c r="AP252" i="6" s="1"/>
  <c r="AQ252" i="6" s="1"/>
  <c r="AO311" i="6"/>
  <c r="AP311" i="6" s="1"/>
  <c r="AQ311" i="6" s="1"/>
  <c r="AO5" i="6"/>
  <c r="AP5" i="6" s="1"/>
  <c r="AQ5" i="6" s="1"/>
  <c r="AO13" i="6"/>
  <c r="AP13" i="6" s="1"/>
  <c r="AQ13" i="6" s="1"/>
  <c r="AO48" i="6"/>
  <c r="AP48" i="6" s="1"/>
  <c r="AQ48" i="6" s="1"/>
  <c r="AO73" i="6"/>
  <c r="AP73" i="6" s="1"/>
  <c r="AQ73" i="6" s="1"/>
  <c r="AO67" i="6"/>
  <c r="AP67" i="6" s="1"/>
  <c r="AQ67" i="6" s="1"/>
  <c r="AO7" i="6"/>
  <c r="AP7" i="6" s="1"/>
  <c r="AQ7" i="6" s="1"/>
  <c r="AO298" i="6"/>
  <c r="AP298" i="6" s="1"/>
  <c r="AQ298" i="6" s="1"/>
  <c r="AO199" i="6"/>
  <c r="AP199" i="6" s="1"/>
  <c r="AQ199" i="6" s="1"/>
  <c r="AO17" i="6"/>
  <c r="AP17" i="6" s="1"/>
  <c r="AQ17" i="6" s="1"/>
  <c r="AO232" i="6"/>
  <c r="AP232" i="6" s="1"/>
  <c r="AQ232" i="6" s="1"/>
  <c r="AO296" i="6"/>
  <c r="AP296" i="6" s="1"/>
  <c r="AQ296" i="6" s="1"/>
  <c r="AO235" i="6"/>
  <c r="AP235" i="6" s="1"/>
  <c r="AQ235" i="6" s="1"/>
  <c r="AO269" i="6"/>
  <c r="AP269" i="6" s="1"/>
  <c r="AQ269" i="6" s="1"/>
  <c r="AO163" i="6"/>
  <c r="AP163" i="6" s="1"/>
  <c r="AQ163" i="6" s="1"/>
  <c r="AO292" i="6"/>
  <c r="AP292" i="6" s="1"/>
  <c r="AQ292" i="6" s="1"/>
  <c r="AO127" i="6"/>
  <c r="AP127" i="6" s="1"/>
  <c r="AQ127" i="6" s="1"/>
  <c r="AO154" i="6"/>
  <c r="AP154" i="6" s="1"/>
  <c r="AQ154" i="6" s="1"/>
  <c r="AO185" i="6"/>
  <c r="AP185" i="6" s="1"/>
  <c r="AQ185" i="6" s="1"/>
  <c r="AO12" i="6"/>
  <c r="AP12" i="6" s="1"/>
  <c r="AQ12" i="6" s="1"/>
  <c r="AO172" i="6"/>
  <c r="AP172" i="6" s="1"/>
  <c r="AQ172" i="6" s="1"/>
  <c r="AO233" i="6"/>
  <c r="AP233" i="6" s="1"/>
  <c r="AQ233" i="6" s="1"/>
  <c r="AO299" i="6"/>
  <c r="AP299" i="6" s="1"/>
  <c r="AQ299" i="6" s="1"/>
  <c r="AO202" i="6"/>
  <c r="AP202" i="6" s="1"/>
  <c r="AQ202" i="6" s="1"/>
  <c r="AO105" i="6"/>
  <c r="AP105" i="6" s="1"/>
  <c r="AQ105" i="6" s="1"/>
  <c r="AO143" i="6"/>
  <c r="AP143" i="6" s="1"/>
  <c r="AQ143" i="6" s="1"/>
  <c r="AO362" i="6"/>
  <c r="AP362" i="6" s="1"/>
  <c r="AQ362" i="6" s="1"/>
  <c r="AO125" i="6"/>
  <c r="AP125" i="6" s="1"/>
  <c r="AQ125" i="6" s="1"/>
  <c r="AO212" i="6"/>
  <c r="AP212" i="6" s="1"/>
  <c r="AQ212" i="6" s="1"/>
  <c r="AO109" i="6"/>
  <c r="AP109" i="6" s="1"/>
  <c r="AQ109" i="6" s="1"/>
  <c r="AO114" i="6"/>
  <c r="AP114" i="6" s="1"/>
  <c r="AQ114" i="6" s="1"/>
  <c r="AO97" i="6"/>
  <c r="AP97" i="6" s="1"/>
  <c r="AQ97" i="6" s="1"/>
  <c r="AO107" i="6"/>
  <c r="AP107" i="6" s="1"/>
  <c r="AQ107" i="6" s="1"/>
  <c r="AO178" i="6"/>
  <c r="AP178" i="6" s="1"/>
  <c r="AQ178" i="6" s="1"/>
  <c r="AO316" i="6"/>
  <c r="AP316" i="6" s="1"/>
  <c r="AQ316" i="6" s="1"/>
  <c r="AO327" i="6"/>
  <c r="AP327" i="6" s="1"/>
  <c r="AQ327" i="6" s="1"/>
  <c r="AO343" i="6"/>
  <c r="AP343" i="6" s="1"/>
  <c r="AQ343" i="6" s="1"/>
  <c r="AO317" i="6"/>
  <c r="AP317" i="6" s="1"/>
  <c r="AQ317" i="6" s="1"/>
  <c r="AO313" i="6"/>
  <c r="AP313" i="6" s="1"/>
  <c r="AQ313" i="6" s="1"/>
  <c r="AO329" i="6"/>
  <c r="AP329" i="6" s="1"/>
  <c r="AQ329" i="6" s="1"/>
  <c r="AO129" i="6"/>
  <c r="AP129" i="6" s="1"/>
  <c r="AQ129" i="6" s="1"/>
  <c r="AO192" i="6"/>
  <c r="AP192" i="6" s="1"/>
  <c r="AQ192" i="6" s="1"/>
  <c r="AO251" i="6"/>
  <c r="AP251" i="6" s="1"/>
  <c r="AQ251" i="6" s="1"/>
  <c r="AO123" i="6"/>
  <c r="AP123" i="6" s="1"/>
  <c r="AQ123" i="6" s="1"/>
  <c r="AO83" i="6"/>
  <c r="AP83" i="6" s="1"/>
  <c r="AQ83" i="6" s="1"/>
  <c r="AO65" i="6"/>
  <c r="AP65" i="6" s="1"/>
  <c r="AQ65" i="6" s="1"/>
  <c r="AO16" i="6"/>
  <c r="AP16" i="6" s="1"/>
  <c r="AQ16" i="6" s="1"/>
  <c r="AO76" i="6"/>
  <c r="AP76" i="6" s="1"/>
  <c r="AQ76" i="6" s="1"/>
  <c r="AO4" i="6"/>
  <c r="AP4" i="6" s="1"/>
  <c r="AQ4" i="6" s="1"/>
  <c r="AO42" i="6"/>
  <c r="AP42" i="6" s="1"/>
  <c r="AQ42" i="6" s="1"/>
  <c r="AO24" i="6"/>
  <c r="AP24" i="6" s="1"/>
  <c r="AQ24" i="6" s="1"/>
  <c r="AO71" i="6"/>
  <c r="AP71" i="6" s="1"/>
  <c r="AQ71" i="6" s="1"/>
  <c r="AO79" i="6"/>
  <c r="AP79" i="6" s="1"/>
  <c r="AQ79" i="6" s="1"/>
  <c r="AO74" i="6"/>
  <c r="AP74" i="6" s="1"/>
  <c r="AQ74" i="6" s="1"/>
  <c r="AO64" i="6"/>
  <c r="AP64" i="6" s="1"/>
  <c r="AQ64" i="6" s="1"/>
  <c r="AO286" i="6"/>
  <c r="AP286" i="6" s="1"/>
  <c r="AQ286" i="6" s="1"/>
  <c r="AO225" i="6"/>
  <c r="AP225" i="6" s="1"/>
  <c r="AQ225" i="6" s="1"/>
  <c r="AO309" i="6"/>
  <c r="AP309" i="6" s="1"/>
  <c r="AQ309" i="6" s="1"/>
  <c r="AO284" i="6"/>
  <c r="AP284" i="6" s="1"/>
  <c r="AQ284" i="6" s="1"/>
  <c r="AO214" i="6"/>
  <c r="AP214" i="6" s="1"/>
  <c r="AQ214" i="6" s="1"/>
  <c r="AO211" i="6"/>
  <c r="AP211" i="6" s="1"/>
  <c r="AQ211" i="6" s="1"/>
  <c r="AO6" i="6"/>
  <c r="AP6" i="6" s="1"/>
  <c r="AQ6" i="6" s="1"/>
  <c r="AO203" i="6"/>
  <c r="AP203" i="6" s="1"/>
  <c r="AQ203" i="6" s="1"/>
  <c r="AO257" i="6"/>
  <c r="AP257" i="6" s="1"/>
  <c r="AQ257" i="6" s="1"/>
  <c r="AO280" i="6"/>
  <c r="AP280" i="6" s="1"/>
  <c r="AQ280" i="6" s="1"/>
  <c r="AO54" i="6"/>
  <c r="AP54" i="6" s="1"/>
  <c r="AQ54" i="6" s="1"/>
  <c r="AO179" i="6"/>
  <c r="AP179" i="6" s="1"/>
  <c r="AQ179" i="6" s="1"/>
  <c r="AO44" i="6"/>
  <c r="AP44" i="6" s="1"/>
  <c r="AQ44" i="6" s="1"/>
  <c r="AO77" i="6"/>
  <c r="AP77" i="6" s="1"/>
  <c r="AQ77" i="6" s="1"/>
  <c r="AO287" i="6"/>
  <c r="AP287" i="6" s="1"/>
  <c r="AQ287" i="6" s="1"/>
  <c r="AO106" i="6"/>
  <c r="AP106" i="6" s="1"/>
  <c r="AQ106" i="6" s="1"/>
  <c r="AO166" i="6"/>
  <c r="AP166" i="6" s="1"/>
  <c r="AQ166" i="6" s="1"/>
  <c r="AO338" i="6"/>
  <c r="AP338" i="6" s="1"/>
  <c r="AQ338" i="6" s="1"/>
  <c r="AO319" i="6"/>
  <c r="AP319" i="6" s="1"/>
  <c r="AQ319" i="6" s="1"/>
  <c r="AO336" i="6"/>
  <c r="AP336" i="6" s="1"/>
  <c r="AQ336" i="6" s="1"/>
  <c r="AW428" i="9"/>
  <c r="P1" i="3"/>
  <c r="AU90" i="6" l="1"/>
  <c r="AT180" i="6"/>
  <c r="AU181" i="6"/>
  <c r="AU220" i="6"/>
  <c r="AU120" i="6"/>
  <c r="AS120" i="6"/>
  <c r="AS181" i="6"/>
  <c r="AT250" i="6"/>
  <c r="AU149" i="6"/>
  <c r="AT149" i="6"/>
  <c r="AU180" i="6"/>
  <c r="AV180" i="6" s="1"/>
  <c r="BJ180" i="6" s="1"/>
  <c r="AT198" i="6"/>
  <c r="AV176" i="6"/>
  <c r="BJ176" i="6" s="1"/>
  <c r="AU365" i="6"/>
  <c r="AT365" i="6"/>
  <c r="AT220" i="6"/>
  <c r="AV220" i="6" s="1"/>
  <c r="BJ220" i="6" s="1"/>
  <c r="AU205" i="6"/>
  <c r="AU250" i="6"/>
  <c r="AT205" i="6"/>
  <c r="AU198" i="6"/>
  <c r="AU256" i="6"/>
  <c r="AT256" i="6"/>
  <c r="AU345" i="6"/>
  <c r="AU274" i="6"/>
  <c r="AT345" i="6"/>
  <c r="AT274" i="6"/>
  <c r="AU326" i="6"/>
  <c r="AT326" i="6"/>
  <c r="AU150" i="6"/>
  <c r="AV224" i="6"/>
  <c r="BJ224" i="6" s="1"/>
  <c r="AU191" i="6"/>
  <c r="AT191" i="6"/>
  <c r="AU244" i="6"/>
  <c r="AT244" i="6"/>
  <c r="AS24" i="6"/>
  <c r="AT24" i="6"/>
  <c r="AU24" i="6"/>
  <c r="AS73" i="6"/>
  <c r="AT73" i="6"/>
  <c r="AU73" i="6"/>
  <c r="AS59" i="6"/>
  <c r="AT59" i="6"/>
  <c r="AU59" i="6"/>
  <c r="AS43" i="6"/>
  <c r="AT43" i="6"/>
  <c r="AU43" i="6"/>
  <c r="AS106" i="6"/>
  <c r="AT106" i="6"/>
  <c r="AU106" i="6"/>
  <c r="AS284" i="6"/>
  <c r="AT284" i="6"/>
  <c r="AU284" i="6"/>
  <c r="AS16" i="6"/>
  <c r="AT16" i="6"/>
  <c r="AU16" i="6"/>
  <c r="AS327" i="6"/>
  <c r="AT327" i="6"/>
  <c r="AU327" i="6"/>
  <c r="AS202" i="6"/>
  <c r="AT202" i="6"/>
  <c r="AU202" i="6"/>
  <c r="AS235" i="6"/>
  <c r="AT235" i="6"/>
  <c r="AU235" i="6"/>
  <c r="AS311" i="6"/>
  <c r="AT311" i="6"/>
  <c r="AU311" i="6"/>
  <c r="AS113" i="6"/>
  <c r="AT113" i="6"/>
  <c r="AU113" i="6"/>
  <c r="AS253" i="6"/>
  <c r="AT253" i="6"/>
  <c r="AU253" i="6"/>
  <c r="AS348" i="6"/>
  <c r="AT348" i="6"/>
  <c r="AU348" i="6"/>
  <c r="AS215" i="6"/>
  <c r="AT215" i="6"/>
  <c r="AU215" i="6"/>
  <c r="AS30" i="6"/>
  <c r="AT30" i="6"/>
  <c r="AU30" i="6"/>
  <c r="AS226" i="6"/>
  <c r="AT226" i="6"/>
  <c r="AU226" i="6"/>
  <c r="AS208" i="6"/>
  <c r="AT208" i="6"/>
  <c r="AU208" i="6"/>
  <c r="AS259" i="6"/>
  <c r="AT259" i="6"/>
  <c r="AU259" i="6"/>
  <c r="AT325" i="6"/>
  <c r="AU325" i="6"/>
  <c r="AS325" i="6"/>
  <c r="AS88" i="6"/>
  <c r="AT88" i="6"/>
  <c r="AU88" i="6"/>
  <c r="AS263" i="6"/>
  <c r="AT263" i="6"/>
  <c r="AU263" i="6"/>
  <c r="AT350" i="6"/>
  <c r="AU350" i="6"/>
  <c r="AS350" i="6"/>
  <c r="AS8" i="6"/>
  <c r="AT8" i="6"/>
  <c r="AU8" i="6"/>
  <c r="AS133" i="6"/>
  <c r="AT133" i="6"/>
  <c r="AU133" i="6"/>
  <c r="AS132" i="6"/>
  <c r="AT132" i="6"/>
  <c r="AU132" i="6"/>
  <c r="AS138" i="6"/>
  <c r="AT138" i="6"/>
  <c r="AU138" i="6"/>
  <c r="AS136" i="6"/>
  <c r="AT136" i="6"/>
  <c r="AU136" i="6"/>
  <c r="AS234" i="6"/>
  <c r="AT234" i="6"/>
  <c r="AU234" i="6"/>
  <c r="AS287" i="6"/>
  <c r="AT287" i="6"/>
  <c r="AU287" i="6"/>
  <c r="AS309" i="6"/>
  <c r="AT309" i="6"/>
  <c r="AU309" i="6"/>
  <c r="AS65" i="6"/>
  <c r="AT65" i="6"/>
  <c r="AU65" i="6"/>
  <c r="AS316" i="6"/>
  <c r="AT316" i="6"/>
  <c r="AU316" i="6"/>
  <c r="AS299" i="6"/>
  <c r="AT299" i="6"/>
  <c r="AU299" i="6"/>
  <c r="AS296" i="6"/>
  <c r="AT296" i="6"/>
  <c r="AU296" i="6"/>
  <c r="AS252" i="6"/>
  <c r="AT252" i="6"/>
  <c r="AU252" i="6"/>
  <c r="AS134" i="6"/>
  <c r="AT134" i="6"/>
  <c r="AU134" i="6"/>
  <c r="AS70" i="6"/>
  <c r="AT70" i="6"/>
  <c r="AU70" i="6"/>
  <c r="AS110" i="6"/>
  <c r="AT110" i="6"/>
  <c r="AU110" i="6"/>
  <c r="AS49" i="6"/>
  <c r="AT49" i="6"/>
  <c r="AU49" i="6"/>
  <c r="AS78" i="6"/>
  <c r="AT78" i="6"/>
  <c r="AU78" i="6"/>
  <c r="AS321" i="6"/>
  <c r="AT321" i="6"/>
  <c r="AU321" i="6"/>
  <c r="AT354" i="6"/>
  <c r="AU354" i="6"/>
  <c r="AS354" i="6"/>
  <c r="AS200" i="6"/>
  <c r="AT200" i="6"/>
  <c r="AU200" i="6"/>
  <c r="AS332" i="6"/>
  <c r="AT332" i="6"/>
  <c r="AU332" i="6"/>
  <c r="AS32" i="6"/>
  <c r="AT32" i="6"/>
  <c r="AU32" i="6"/>
  <c r="AS247" i="6"/>
  <c r="AT247" i="6"/>
  <c r="AU247" i="6"/>
  <c r="AS236" i="6"/>
  <c r="AT236" i="6"/>
  <c r="AU236" i="6"/>
  <c r="AS221" i="6"/>
  <c r="AT221" i="6"/>
  <c r="AU221" i="6"/>
  <c r="AS11" i="6"/>
  <c r="AT11" i="6"/>
  <c r="AU11" i="6"/>
  <c r="AS177" i="6"/>
  <c r="AT177" i="6"/>
  <c r="AU177" i="6"/>
  <c r="AS207" i="6"/>
  <c r="AT207" i="6"/>
  <c r="AU207" i="6"/>
  <c r="AS312" i="6"/>
  <c r="AT312" i="6"/>
  <c r="AU312" i="6"/>
  <c r="AS77" i="6"/>
  <c r="AT77" i="6"/>
  <c r="AU77" i="6"/>
  <c r="AS225" i="6"/>
  <c r="AT225" i="6"/>
  <c r="AU225" i="6"/>
  <c r="AS83" i="6"/>
  <c r="AT83" i="6"/>
  <c r="AU83" i="6"/>
  <c r="AS178" i="6"/>
  <c r="AT178" i="6"/>
  <c r="AU178" i="6"/>
  <c r="AS233" i="6"/>
  <c r="AT233" i="6"/>
  <c r="AU233" i="6"/>
  <c r="AS232" i="6"/>
  <c r="AT232" i="6"/>
  <c r="AU232" i="6"/>
  <c r="AS186" i="6"/>
  <c r="AT186" i="6"/>
  <c r="AU186" i="6"/>
  <c r="AS304" i="6"/>
  <c r="AT304" i="6"/>
  <c r="AU304" i="6"/>
  <c r="AS145" i="6"/>
  <c r="AT145" i="6"/>
  <c r="AU145" i="6"/>
  <c r="AS142" i="6"/>
  <c r="AT142" i="6"/>
  <c r="AU142" i="6"/>
  <c r="AS87" i="6"/>
  <c r="AT87" i="6"/>
  <c r="AU87" i="6"/>
  <c r="AS275" i="6"/>
  <c r="AT275" i="6"/>
  <c r="AU275" i="6"/>
  <c r="AS322" i="6"/>
  <c r="AT322" i="6"/>
  <c r="AU322" i="6"/>
  <c r="AS356" i="6"/>
  <c r="AT356" i="6"/>
  <c r="AU356" i="6"/>
  <c r="AS229" i="6"/>
  <c r="AT229" i="6"/>
  <c r="AU229" i="6"/>
  <c r="AS116" i="6"/>
  <c r="AT116" i="6"/>
  <c r="AU116" i="6"/>
  <c r="AS62" i="6"/>
  <c r="AT62" i="6"/>
  <c r="AU62" i="6"/>
  <c r="AS302" i="6"/>
  <c r="AT302" i="6"/>
  <c r="AU302" i="6"/>
  <c r="AS209" i="6"/>
  <c r="AT209" i="6"/>
  <c r="AU209" i="6"/>
  <c r="AS84" i="6"/>
  <c r="AT84" i="6"/>
  <c r="AU84" i="6"/>
  <c r="AS29" i="6"/>
  <c r="AT29" i="6"/>
  <c r="AU29" i="6"/>
  <c r="AS360" i="6"/>
  <c r="AT360" i="6"/>
  <c r="AU360" i="6"/>
  <c r="AS368" i="6"/>
  <c r="AT368" i="6"/>
  <c r="AU368" i="6"/>
  <c r="AS63" i="6"/>
  <c r="AT63" i="6"/>
  <c r="AU63" i="6"/>
  <c r="AS342" i="6"/>
  <c r="AT342" i="6"/>
  <c r="AU342" i="6"/>
  <c r="AS44" i="6"/>
  <c r="AT44" i="6"/>
  <c r="AU44" i="6"/>
  <c r="AS286" i="6"/>
  <c r="AT286" i="6"/>
  <c r="AU286" i="6"/>
  <c r="AS123" i="6"/>
  <c r="AT123" i="6"/>
  <c r="AU123" i="6"/>
  <c r="AS107" i="6"/>
  <c r="AT107" i="6"/>
  <c r="AU107" i="6"/>
  <c r="AS172" i="6"/>
  <c r="AV174" i="9" s="1"/>
  <c r="AT172" i="6"/>
  <c r="AW174" i="9" s="1"/>
  <c r="AU172" i="6"/>
  <c r="AX174" i="9" s="1"/>
  <c r="AS17" i="6"/>
  <c r="AT17" i="6"/>
  <c r="AU17" i="6"/>
  <c r="AS36" i="6"/>
  <c r="AT36" i="6"/>
  <c r="AU36" i="6"/>
  <c r="AS161" i="6"/>
  <c r="AT161" i="6"/>
  <c r="AU161" i="6"/>
  <c r="AS293" i="6"/>
  <c r="AT293" i="6"/>
  <c r="AU293" i="6"/>
  <c r="AS276" i="6"/>
  <c r="AT276" i="6"/>
  <c r="AU276" i="6"/>
  <c r="AS80" i="6"/>
  <c r="AT80" i="6"/>
  <c r="AU80" i="6"/>
  <c r="AS330" i="6"/>
  <c r="AT330" i="6"/>
  <c r="AU330" i="6"/>
  <c r="AS323" i="6"/>
  <c r="AT323" i="6"/>
  <c r="AU323" i="6"/>
  <c r="AS301" i="6"/>
  <c r="AT301" i="6"/>
  <c r="AU301" i="6"/>
  <c r="AS249" i="6"/>
  <c r="AT249" i="6"/>
  <c r="AU249" i="6"/>
  <c r="AS103" i="6"/>
  <c r="AT103" i="6"/>
  <c r="AU103" i="6"/>
  <c r="AS318" i="6"/>
  <c r="AT318" i="6"/>
  <c r="AU318" i="6"/>
  <c r="AS262" i="6"/>
  <c r="AT262" i="6"/>
  <c r="AU262" i="6"/>
  <c r="AS159" i="6"/>
  <c r="AT159" i="6"/>
  <c r="AU159" i="6"/>
  <c r="AS82" i="6"/>
  <c r="AT82" i="6"/>
  <c r="AU82" i="6"/>
  <c r="AT3" i="6"/>
  <c r="AU3" i="6"/>
  <c r="AS3" i="6"/>
  <c r="AS170" i="6"/>
  <c r="AT170" i="6"/>
  <c r="AU170" i="6"/>
  <c r="AS38" i="6"/>
  <c r="AT38" i="6"/>
  <c r="AU38" i="6"/>
  <c r="AS295" i="6"/>
  <c r="AT295" i="6"/>
  <c r="AU295" i="6"/>
  <c r="AS179" i="6"/>
  <c r="AT179" i="6"/>
  <c r="AU179" i="6"/>
  <c r="AS64" i="6"/>
  <c r="AT64" i="6"/>
  <c r="AU64" i="6"/>
  <c r="AS251" i="6"/>
  <c r="AT251" i="6"/>
  <c r="AU251" i="6"/>
  <c r="AS97" i="6"/>
  <c r="AT97" i="6"/>
  <c r="AU97" i="6"/>
  <c r="AS199" i="6"/>
  <c r="AT199" i="6"/>
  <c r="AU199" i="6"/>
  <c r="AS281" i="6"/>
  <c r="AT281" i="6"/>
  <c r="AU281" i="6"/>
  <c r="AS331" i="6"/>
  <c r="AT331" i="6"/>
  <c r="AU331" i="6"/>
  <c r="AS175" i="6"/>
  <c r="AT175" i="6"/>
  <c r="AU175" i="6"/>
  <c r="AS242" i="6"/>
  <c r="AT242" i="6"/>
  <c r="AU242" i="6"/>
  <c r="AS41" i="6"/>
  <c r="AT41" i="6"/>
  <c r="AU41" i="6"/>
  <c r="AS324" i="6"/>
  <c r="AT324" i="6"/>
  <c r="AU324" i="6"/>
  <c r="AS194" i="6"/>
  <c r="AT194" i="6"/>
  <c r="AU194" i="6"/>
  <c r="AS68" i="6"/>
  <c r="AT68" i="6"/>
  <c r="AU68" i="6"/>
  <c r="AS31" i="6"/>
  <c r="AT31" i="6"/>
  <c r="AU31" i="6"/>
  <c r="AS135" i="6"/>
  <c r="AT135" i="6"/>
  <c r="AU135" i="6"/>
  <c r="AS197" i="6"/>
  <c r="AT197" i="6"/>
  <c r="AU197" i="6"/>
  <c r="AS15" i="6"/>
  <c r="AT15" i="6"/>
  <c r="AU15" i="6"/>
  <c r="AS26" i="6"/>
  <c r="AT26" i="6"/>
  <c r="AU26" i="6"/>
  <c r="AS50" i="6"/>
  <c r="AT50" i="6"/>
  <c r="AU50" i="6"/>
  <c r="AS111" i="6"/>
  <c r="AT111" i="6"/>
  <c r="AU111" i="6"/>
  <c r="AS28" i="6"/>
  <c r="AT28" i="6"/>
  <c r="AU28" i="6"/>
  <c r="AS75" i="6"/>
  <c r="AT75" i="6"/>
  <c r="AU75" i="6"/>
  <c r="AS58" i="6"/>
  <c r="AT58" i="6"/>
  <c r="AU58" i="6"/>
  <c r="AS268" i="6"/>
  <c r="AT268" i="6"/>
  <c r="AU268" i="6"/>
  <c r="AS54" i="6"/>
  <c r="AT54" i="6"/>
  <c r="AU54" i="6"/>
  <c r="AS74" i="6"/>
  <c r="AT74" i="6"/>
  <c r="AU74" i="6"/>
  <c r="AS192" i="6"/>
  <c r="AT192" i="6"/>
  <c r="AU192" i="6"/>
  <c r="AS114" i="6"/>
  <c r="AT114" i="6"/>
  <c r="AU114" i="6"/>
  <c r="AS12" i="6"/>
  <c r="AT12" i="6"/>
  <c r="AU12" i="6"/>
  <c r="AS298" i="6"/>
  <c r="AT298" i="6"/>
  <c r="AU298" i="6"/>
  <c r="AS45" i="6"/>
  <c r="AT45" i="6"/>
  <c r="AU45" i="6"/>
  <c r="AS320" i="6"/>
  <c r="AT320" i="6"/>
  <c r="AU320" i="6"/>
  <c r="AS52" i="6"/>
  <c r="AT52" i="6"/>
  <c r="AU52" i="6"/>
  <c r="AS265" i="6"/>
  <c r="AT265" i="6"/>
  <c r="AU265" i="6"/>
  <c r="AS34" i="6"/>
  <c r="AT34" i="6"/>
  <c r="AU34" i="6"/>
  <c r="AS167" i="6"/>
  <c r="AT167" i="6"/>
  <c r="AU167" i="6"/>
  <c r="AS96" i="6"/>
  <c r="AT96" i="6"/>
  <c r="AU96" i="6"/>
  <c r="AS266" i="6"/>
  <c r="AT266" i="6"/>
  <c r="AU266" i="6"/>
  <c r="AS37" i="6"/>
  <c r="AT37" i="6"/>
  <c r="AU37" i="6"/>
  <c r="AS81" i="6"/>
  <c r="AT81" i="6"/>
  <c r="AU81" i="6"/>
  <c r="AS363" i="6"/>
  <c r="AT363" i="6"/>
  <c r="AU363" i="6"/>
  <c r="AS25" i="6"/>
  <c r="AT25" i="6"/>
  <c r="AU25" i="6"/>
  <c r="AS195" i="6"/>
  <c r="AT195" i="6"/>
  <c r="AU195" i="6"/>
  <c r="AS367" i="6"/>
  <c r="AT367" i="6"/>
  <c r="AU367" i="6"/>
  <c r="AS104" i="6"/>
  <c r="AT104" i="6"/>
  <c r="AU104" i="6"/>
  <c r="AS206" i="6"/>
  <c r="AT206" i="6"/>
  <c r="AU206" i="6"/>
  <c r="AS33" i="6"/>
  <c r="AT33" i="6"/>
  <c r="AU33" i="6"/>
  <c r="AS174" i="6"/>
  <c r="AT174" i="6"/>
  <c r="AU174" i="6"/>
  <c r="AS237" i="6"/>
  <c r="AT237" i="6"/>
  <c r="AU237" i="6"/>
  <c r="AS280" i="6"/>
  <c r="AT280" i="6"/>
  <c r="AU280" i="6"/>
  <c r="AS79" i="6"/>
  <c r="AT79" i="6"/>
  <c r="AU79" i="6"/>
  <c r="AS129" i="6"/>
  <c r="AV131" i="9" s="1"/>
  <c r="AT129" i="6"/>
  <c r="AW131" i="9" s="1"/>
  <c r="AU129" i="6"/>
  <c r="AS109" i="6"/>
  <c r="AT109" i="6"/>
  <c r="AU109" i="6"/>
  <c r="AS185" i="6"/>
  <c r="AT185" i="6"/>
  <c r="AU185" i="6"/>
  <c r="AS7" i="6"/>
  <c r="AT7" i="6"/>
  <c r="AU7" i="6"/>
  <c r="AS308" i="6"/>
  <c r="AT308" i="6"/>
  <c r="AU308" i="6"/>
  <c r="AS340" i="6"/>
  <c r="AT340" i="6"/>
  <c r="AU340" i="6"/>
  <c r="AS344" i="6"/>
  <c r="AT344" i="6"/>
  <c r="AU344" i="6"/>
  <c r="AS14" i="6"/>
  <c r="AT14" i="6"/>
  <c r="AU14" i="6"/>
  <c r="AS69" i="6"/>
  <c r="AT69" i="6"/>
  <c r="AU69" i="6"/>
  <c r="AS66" i="6"/>
  <c r="AT66" i="6"/>
  <c r="AU66" i="6"/>
  <c r="AS300" i="6"/>
  <c r="AT300" i="6"/>
  <c r="AU300" i="6"/>
  <c r="AS291" i="6"/>
  <c r="AT291" i="6"/>
  <c r="AU291" i="6"/>
  <c r="AS47" i="6"/>
  <c r="AT47" i="6"/>
  <c r="AU47" i="6"/>
  <c r="AS278" i="6"/>
  <c r="AT278" i="6"/>
  <c r="AU278" i="6"/>
  <c r="AS153" i="6"/>
  <c r="AT153" i="6"/>
  <c r="AU153" i="6"/>
  <c r="AS196" i="6"/>
  <c r="AT196" i="6"/>
  <c r="AU196" i="6"/>
  <c r="AS171" i="6"/>
  <c r="AT171" i="6"/>
  <c r="AU171" i="6"/>
  <c r="AS357" i="6"/>
  <c r="AT357" i="6"/>
  <c r="AU357" i="6"/>
  <c r="AS364" i="6"/>
  <c r="AT364" i="6"/>
  <c r="AU364" i="6"/>
  <c r="AS22" i="6"/>
  <c r="AT22" i="6"/>
  <c r="AU22" i="6"/>
  <c r="AS95" i="6"/>
  <c r="AT95" i="6"/>
  <c r="AU95" i="6"/>
  <c r="AS283" i="6"/>
  <c r="AT283" i="6"/>
  <c r="AU283" i="6"/>
  <c r="AS257" i="6"/>
  <c r="AT257" i="6"/>
  <c r="AU257" i="6"/>
  <c r="AS71" i="6"/>
  <c r="AT71" i="6"/>
  <c r="AU71" i="6"/>
  <c r="AS212" i="6"/>
  <c r="AT212" i="6"/>
  <c r="AU212" i="6"/>
  <c r="AS154" i="6"/>
  <c r="AT154" i="6"/>
  <c r="AU154" i="6"/>
  <c r="AS67" i="6"/>
  <c r="AT67" i="6"/>
  <c r="AU67" i="6"/>
  <c r="AS18" i="6"/>
  <c r="AT18" i="6"/>
  <c r="AU18" i="6"/>
  <c r="AS99" i="6"/>
  <c r="AT99" i="6"/>
  <c r="AU99" i="6"/>
  <c r="AS155" i="6"/>
  <c r="AT155" i="6"/>
  <c r="AU155" i="6"/>
  <c r="AS241" i="6"/>
  <c r="AT241" i="6"/>
  <c r="AU241" i="6"/>
  <c r="AS23" i="6"/>
  <c r="AT23" i="6"/>
  <c r="AU23" i="6"/>
  <c r="AS288" i="6"/>
  <c r="AT288" i="6"/>
  <c r="AU288" i="6"/>
  <c r="AS289" i="6"/>
  <c r="AT289" i="6"/>
  <c r="AU289" i="6"/>
  <c r="AS151" i="6"/>
  <c r="AT151" i="6"/>
  <c r="AU151" i="6"/>
  <c r="AS53" i="6"/>
  <c r="AT53" i="6"/>
  <c r="AU53" i="6"/>
  <c r="AS303" i="6"/>
  <c r="AT303" i="6"/>
  <c r="AU303" i="6"/>
  <c r="AS210" i="6"/>
  <c r="AT210" i="6"/>
  <c r="AU210" i="6"/>
  <c r="AS131" i="6"/>
  <c r="AT131" i="6"/>
  <c r="AU131" i="6"/>
  <c r="AX133" i="9" s="1"/>
  <c r="AS27" i="6"/>
  <c r="AT27" i="6"/>
  <c r="AU27" i="6"/>
  <c r="AS217" i="6"/>
  <c r="AT217" i="6"/>
  <c r="AU217" i="6"/>
  <c r="AS158" i="6"/>
  <c r="AT158" i="6"/>
  <c r="AU158" i="6"/>
  <c r="AS156" i="6"/>
  <c r="AT156" i="6"/>
  <c r="AU156" i="6"/>
  <c r="AS85" i="6"/>
  <c r="AT85" i="6"/>
  <c r="AU85" i="6"/>
  <c r="AS39" i="6"/>
  <c r="AT39" i="6"/>
  <c r="AU39" i="6"/>
  <c r="AS310" i="6"/>
  <c r="AT310" i="6"/>
  <c r="AU310" i="6"/>
  <c r="AS248" i="6"/>
  <c r="AT248" i="6"/>
  <c r="AU248" i="6"/>
  <c r="AV428" i="9"/>
  <c r="AX428" i="9"/>
  <c r="AS336" i="6"/>
  <c r="AT336" i="6"/>
  <c r="AU336" i="6"/>
  <c r="AS203" i="6"/>
  <c r="AT203" i="6"/>
  <c r="AU203" i="6"/>
  <c r="AT329" i="6"/>
  <c r="AU329" i="6"/>
  <c r="AS329" i="6"/>
  <c r="AS125" i="6"/>
  <c r="AT125" i="6"/>
  <c r="AU125" i="6"/>
  <c r="AS127" i="6"/>
  <c r="AT127" i="6"/>
  <c r="AU127" i="6"/>
  <c r="AS290" i="6"/>
  <c r="AT290" i="6"/>
  <c r="AU290" i="6"/>
  <c r="AS126" i="6"/>
  <c r="AT126" i="6"/>
  <c r="AU126" i="6"/>
  <c r="AS352" i="6"/>
  <c r="AT352" i="6"/>
  <c r="AU352" i="6"/>
  <c r="AS255" i="6"/>
  <c r="AT255" i="6"/>
  <c r="AU255" i="6"/>
  <c r="AS227" i="6"/>
  <c r="AT227" i="6"/>
  <c r="AU227" i="6"/>
  <c r="AS277" i="6"/>
  <c r="AT277" i="6"/>
  <c r="AU277" i="6"/>
  <c r="AT333" i="6"/>
  <c r="AU333" i="6"/>
  <c r="AS333" i="6"/>
  <c r="AS189" i="6"/>
  <c r="AT189" i="6"/>
  <c r="AU189" i="6"/>
  <c r="AS56" i="6"/>
  <c r="AT56" i="6"/>
  <c r="AU56" i="6"/>
  <c r="AS188" i="6"/>
  <c r="AT188" i="6"/>
  <c r="AU188" i="6"/>
  <c r="AS140" i="6"/>
  <c r="AT140" i="6"/>
  <c r="AU140" i="6"/>
  <c r="AS245" i="6"/>
  <c r="AT245" i="6"/>
  <c r="AU245" i="6"/>
  <c r="AS230" i="6"/>
  <c r="AT230" i="6"/>
  <c r="AU230" i="6"/>
  <c r="AS91" i="6"/>
  <c r="AT91" i="6"/>
  <c r="AU91" i="6"/>
  <c r="AS46" i="6"/>
  <c r="AT46" i="6"/>
  <c r="AU46" i="6"/>
  <c r="AS272" i="6"/>
  <c r="AT272" i="6"/>
  <c r="AU272" i="6"/>
  <c r="AS347" i="6"/>
  <c r="AT347" i="6"/>
  <c r="AU347" i="6"/>
  <c r="AS261" i="6"/>
  <c r="AT261" i="6"/>
  <c r="AU261" i="6"/>
  <c r="AS319" i="6"/>
  <c r="AT319" i="6"/>
  <c r="AU319" i="6"/>
  <c r="AS6" i="6"/>
  <c r="AT6" i="6"/>
  <c r="AU6" i="6"/>
  <c r="AS42" i="6"/>
  <c r="AT42" i="6"/>
  <c r="AU42" i="6"/>
  <c r="AS313" i="6"/>
  <c r="AT313" i="6"/>
  <c r="AU313" i="6"/>
  <c r="AT362" i="6"/>
  <c r="AU362" i="6"/>
  <c r="AS362" i="6"/>
  <c r="AS292" i="6"/>
  <c r="AT292" i="6"/>
  <c r="AU292" i="6"/>
  <c r="AS48" i="6"/>
  <c r="AT48" i="6"/>
  <c r="AU48" i="6"/>
  <c r="AT337" i="6"/>
  <c r="AU337" i="6"/>
  <c r="AS337" i="6"/>
  <c r="AS117" i="6"/>
  <c r="AT117" i="6"/>
  <c r="AU117" i="6"/>
  <c r="AS246" i="6"/>
  <c r="AT246" i="6"/>
  <c r="AU246" i="6"/>
  <c r="AS305" i="6"/>
  <c r="AT305" i="6"/>
  <c r="AU305" i="6"/>
  <c r="AS270" i="6"/>
  <c r="AT270" i="6"/>
  <c r="AU270" i="6"/>
  <c r="AS267" i="6"/>
  <c r="AT267" i="6"/>
  <c r="AU267" i="6"/>
  <c r="AT334" i="6"/>
  <c r="AU334" i="6"/>
  <c r="AS334" i="6"/>
  <c r="AS157" i="6"/>
  <c r="AT157" i="6"/>
  <c r="AU157" i="6"/>
  <c r="AS20" i="6"/>
  <c r="AT20" i="6"/>
  <c r="AU20" i="6"/>
  <c r="AS98" i="6"/>
  <c r="AT98" i="6"/>
  <c r="AU98" i="6"/>
  <c r="AS21" i="6"/>
  <c r="AT21" i="6"/>
  <c r="AU21" i="6"/>
  <c r="AS328" i="6"/>
  <c r="AT328" i="6"/>
  <c r="AU328" i="6"/>
  <c r="AS101" i="6"/>
  <c r="AT101" i="6"/>
  <c r="AU101" i="6"/>
  <c r="AS239" i="6"/>
  <c r="AT239" i="6"/>
  <c r="AU239" i="6"/>
  <c r="AS228" i="6"/>
  <c r="AT228" i="6"/>
  <c r="AU228" i="6"/>
  <c r="AT366" i="6"/>
  <c r="AU366" i="6"/>
  <c r="AS366" i="6"/>
  <c r="AS338" i="6"/>
  <c r="AT338" i="6"/>
  <c r="AU338" i="6"/>
  <c r="AS211" i="6"/>
  <c r="AT211" i="6"/>
  <c r="AU211" i="6"/>
  <c r="AS4" i="6"/>
  <c r="AT4" i="6"/>
  <c r="AU4" i="6"/>
  <c r="AS317" i="6"/>
  <c r="AT317" i="6"/>
  <c r="AU317" i="6"/>
  <c r="AS143" i="6"/>
  <c r="AT143" i="6"/>
  <c r="AU143" i="6"/>
  <c r="AS163" i="6"/>
  <c r="AT163" i="6"/>
  <c r="AU163" i="6"/>
  <c r="AS13" i="6"/>
  <c r="AT13" i="6"/>
  <c r="AU13" i="6"/>
  <c r="AT341" i="6"/>
  <c r="AU341" i="6"/>
  <c r="AS341" i="6"/>
  <c r="AS121" i="6"/>
  <c r="AT121" i="6"/>
  <c r="AU121" i="6"/>
  <c r="AS137" i="6"/>
  <c r="AT137" i="6"/>
  <c r="AU137" i="6"/>
  <c r="AS89" i="6"/>
  <c r="AT89" i="6"/>
  <c r="AU89" i="6"/>
  <c r="AS40" i="6"/>
  <c r="AT40" i="6"/>
  <c r="AU40" i="6"/>
  <c r="AS216" i="6"/>
  <c r="AT216" i="6"/>
  <c r="AU216" i="6"/>
  <c r="AS335" i="6"/>
  <c r="AT335" i="6"/>
  <c r="AU335" i="6"/>
  <c r="AS294" i="6"/>
  <c r="AT294" i="6"/>
  <c r="AU294" i="6"/>
  <c r="AS35" i="6"/>
  <c r="AT35" i="6"/>
  <c r="AU35" i="6"/>
  <c r="AS271" i="6"/>
  <c r="AT271" i="6"/>
  <c r="AU271" i="6"/>
  <c r="AS100" i="6"/>
  <c r="AT100" i="6"/>
  <c r="AU100" i="6"/>
  <c r="AS61" i="6"/>
  <c r="AT61" i="6"/>
  <c r="AU61" i="6"/>
  <c r="AS183" i="6"/>
  <c r="AT183" i="6"/>
  <c r="AU183" i="6"/>
  <c r="AS57" i="6"/>
  <c r="AT57" i="6"/>
  <c r="AU57" i="6"/>
  <c r="AS282" i="6"/>
  <c r="AT282" i="6"/>
  <c r="AU282" i="6"/>
  <c r="AS182" i="6"/>
  <c r="AT182" i="6"/>
  <c r="AU182" i="6"/>
  <c r="AS166" i="6"/>
  <c r="AT166" i="6"/>
  <c r="AU166" i="6"/>
  <c r="AS214" i="6"/>
  <c r="AT214" i="6"/>
  <c r="AU214" i="6"/>
  <c r="AS76" i="6"/>
  <c r="AT76" i="6"/>
  <c r="AU76" i="6"/>
  <c r="AS343" i="6"/>
  <c r="AT343" i="6"/>
  <c r="AU343" i="6"/>
  <c r="AS105" i="6"/>
  <c r="AT105" i="6"/>
  <c r="AU105" i="6"/>
  <c r="AS269" i="6"/>
  <c r="AT269" i="6"/>
  <c r="AU269" i="6"/>
  <c r="AS5" i="6"/>
  <c r="AT5" i="6"/>
  <c r="AU5" i="6"/>
  <c r="AS339" i="6"/>
  <c r="AT339" i="6"/>
  <c r="AU339" i="6"/>
  <c r="AS264" i="6"/>
  <c r="AT264" i="6"/>
  <c r="AU264" i="6"/>
  <c r="AS349" i="6"/>
  <c r="AT349" i="6"/>
  <c r="AU349" i="6"/>
  <c r="AS258" i="6"/>
  <c r="AT258" i="6"/>
  <c r="AU258" i="6"/>
  <c r="AS10" i="6"/>
  <c r="AT10" i="6"/>
  <c r="AU10" i="6"/>
  <c r="AS19" i="6"/>
  <c r="AT19" i="6"/>
  <c r="AU19" i="6"/>
  <c r="AS141" i="6"/>
  <c r="AT141" i="6"/>
  <c r="AU141" i="6"/>
  <c r="AS190" i="6"/>
  <c r="AT190" i="6"/>
  <c r="AU190" i="6"/>
  <c r="AS60" i="6"/>
  <c r="AT60" i="6"/>
  <c r="AU60" i="6"/>
  <c r="AS164" i="6"/>
  <c r="AT164" i="6"/>
  <c r="AU164" i="6"/>
  <c r="AS168" i="6"/>
  <c r="AT168" i="6"/>
  <c r="AU168" i="6"/>
  <c r="AS315" i="6"/>
  <c r="AT315" i="6"/>
  <c r="AU315" i="6"/>
  <c r="AS55" i="6"/>
  <c r="AT55" i="6"/>
  <c r="AU55" i="6"/>
  <c r="AS72" i="6"/>
  <c r="AT72" i="6"/>
  <c r="AU72" i="6"/>
  <c r="AS115" i="6"/>
  <c r="AT115" i="6"/>
  <c r="AU115" i="6"/>
  <c r="AS94" i="6"/>
  <c r="AT94" i="6"/>
  <c r="AU94" i="6"/>
  <c r="AS223" i="6"/>
  <c r="AT223" i="6"/>
  <c r="AU223" i="6"/>
  <c r="AS314" i="6"/>
  <c r="AT314" i="6"/>
  <c r="AU314" i="6"/>
  <c r="AS273" i="6"/>
  <c r="AT273" i="6"/>
  <c r="AU273" i="6"/>
  <c r="AX131" i="9"/>
  <c r="AW133" i="9"/>
  <c r="AV133" i="9"/>
  <c r="AV51" i="6"/>
  <c r="BJ51" i="6" s="1"/>
  <c r="AV148" i="6"/>
  <c r="BJ148" i="6" s="1"/>
  <c r="AV86" i="6"/>
  <c r="BJ86" i="6" s="1"/>
  <c r="AV112" i="6"/>
  <c r="BJ112" i="6" s="1"/>
  <c r="AV144" i="6"/>
  <c r="BJ144" i="6" s="1"/>
  <c r="AV222" i="6"/>
  <c r="BJ222" i="6" s="1"/>
  <c r="AV218" i="6"/>
  <c r="BJ218" i="6" s="1"/>
  <c r="AV351" i="6"/>
  <c r="BJ351" i="6" s="1"/>
  <c r="AV213" i="6"/>
  <c r="BJ213" i="6" s="1"/>
  <c r="AV238" i="6"/>
  <c r="BJ238" i="6" s="1"/>
  <c r="AV204" i="6"/>
  <c r="BJ204" i="6" s="1"/>
  <c r="AV108" i="6"/>
  <c r="BJ108" i="6" s="1"/>
  <c r="AV120" i="6"/>
  <c r="BJ120" i="6" s="1"/>
  <c r="AV160" i="6"/>
  <c r="BJ160" i="6" s="1"/>
  <c r="AV260" i="6"/>
  <c r="BJ260" i="6" s="1"/>
  <c r="AV181" i="6"/>
  <c r="BJ181" i="6" s="1"/>
  <c r="AV187" i="6"/>
  <c r="BJ187" i="6" s="1"/>
  <c r="AV279" i="6"/>
  <c r="BJ279" i="6" s="1"/>
  <c r="AV346" i="6"/>
  <c r="BJ346" i="6" s="1"/>
  <c r="AV219" i="6"/>
  <c r="BJ219" i="6" s="1"/>
  <c r="AV90" i="6"/>
  <c r="BJ90" i="6" s="1"/>
  <c r="AV243" i="6"/>
  <c r="BJ243" i="6" s="1"/>
  <c r="AV165" i="6"/>
  <c r="BJ165" i="6" s="1"/>
  <c r="AV184" i="6"/>
  <c r="BJ184" i="6" s="1"/>
  <c r="AV244" i="6"/>
  <c r="BJ244" i="6" s="1"/>
  <c r="AV353" i="6"/>
  <c r="BJ353" i="6" s="1"/>
  <c r="AV128" i="6"/>
  <c r="BJ128" i="6" s="1"/>
  <c r="AV169" i="6"/>
  <c r="BJ169" i="6" s="1"/>
  <c r="AV285" i="6"/>
  <c r="BJ285" i="6" s="1"/>
  <c r="AV92" i="6"/>
  <c r="BJ92" i="6" s="1"/>
  <c r="AV297" i="6"/>
  <c r="BJ297" i="6" s="1"/>
  <c r="AV102" i="6"/>
  <c r="BJ102" i="6" s="1"/>
  <c r="AV150" i="6"/>
  <c r="BJ150" i="6" s="1"/>
  <c r="AV147" i="6"/>
  <c r="BJ147" i="6" s="1"/>
  <c r="AV307" i="6"/>
  <c r="BJ307" i="6" s="1"/>
  <c r="AV124" i="6"/>
  <c r="BJ124" i="6" s="1"/>
  <c r="AV93" i="6"/>
  <c r="BJ93" i="6" s="1"/>
  <c r="AV152" i="6"/>
  <c r="BJ152" i="6" s="1"/>
  <c r="AV240" i="6"/>
  <c r="BJ240" i="6" s="1"/>
  <c r="AV119" i="6"/>
  <c r="BJ119" i="6" s="1"/>
  <c r="AV306" i="6"/>
  <c r="BJ306" i="6" s="1"/>
  <c r="AV355" i="6"/>
  <c r="BJ355" i="6" s="1"/>
  <c r="AV173" i="6"/>
  <c r="BJ173" i="6" s="1"/>
  <c r="AV359" i="6"/>
  <c r="BJ359" i="6" s="1"/>
  <c r="AV146" i="6"/>
  <c r="BJ146" i="6" s="1"/>
  <c r="AV201" i="6"/>
  <c r="BJ201" i="6" s="1"/>
  <c r="AV361" i="6"/>
  <c r="BJ361" i="6" s="1"/>
  <c r="AV118" i="6"/>
  <c r="BJ118" i="6" s="1"/>
  <c r="AV193" i="6"/>
  <c r="BJ193" i="6" s="1"/>
  <c r="AV130" i="6"/>
  <c r="BJ130" i="6" s="1"/>
  <c r="AV254" i="6"/>
  <c r="BJ254" i="6" s="1"/>
  <c r="AV162" i="6"/>
  <c r="BJ162" i="6" s="1"/>
  <c r="AV139" i="6"/>
  <c r="BJ139" i="6" s="1"/>
  <c r="AV231" i="6"/>
  <c r="BJ231" i="6" s="1"/>
  <c r="AV122" i="6"/>
  <c r="BJ122" i="6" s="1"/>
  <c r="AV358" i="6"/>
  <c r="BJ358" i="6" s="1"/>
  <c r="AV256" i="6" l="1"/>
  <c r="BJ256" i="6" s="1"/>
  <c r="AV149" i="6"/>
  <c r="BJ149" i="6" s="1"/>
  <c r="AV365" i="6"/>
  <c r="BJ365" i="6" s="1"/>
  <c r="AV250" i="6"/>
  <c r="BJ250" i="6" s="1"/>
  <c r="AV322" i="6"/>
  <c r="BJ322" i="6" s="1"/>
  <c r="AV212" i="6"/>
  <c r="BJ212" i="6" s="1"/>
  <c r="B211" i="7" s="1"/>
  <c r="AV47" i="6"/>
  <c r="BJ47" i="6" s="1"/>
  <c r="AV308" i="6"/>
  <c r="BJ308" i="6" s="1"/>
  <c r="AV107" i="6"/>
  <c r="BJ107" i="6" s="1"/>
  <c r="AV32" i="6"/>
  <c r="BJ32" i="6" s="1"/>
  <c r="AV111" i="6"/>
  <c r="BJ111" i="6" s="1"/>
  <c r="B110" i="7" s="1"/>
  <c r="AV97" i="6"/>
  <c r="BJ97" i="6" s="1"/>
  <c r="B96" i="7" s="1"/>
  <c r="AV82" i="6"/>
  <c r="BJ82" i="6" s="1"/>
  <c r="B81" i="7" s="1"/>
  <c r="AV69" i="6"/>
  <c r="BJ69" i="6" s="1"/>
  <c r="B68" i="7" s="1"/>
  <c r="AV233" i="6"/>
  <c r="BJ233" i="6" s="1"/>
  <c r="B232" i="7" s="1"/>
  <c r="AV81" i="6"/>
  <c r="BJ81" i="6" s="1"/>
  <c r="B80" i="7" s="1"/>
  <c r="AV320" i="6"/>
  <c r="BJ320" i="6" s="1"/>
  <c r="AV29" i="6"/>
  <c r="BJ29" i="6" s="1"/>
  <c r="B28" i="7" s="1"/>
  <c r="AV367" i="6"/>
  <c r="BJ367" i="6" s="1"/>
  <c r="AV62" i="6"/>
  <c r="BJ62" i="6" s="1"/>
  <c r="AV303" i="6"/>
  <c r="BJ303" i="6" s="1"/>
  <c r="AV167" i="6"/>
  <c r="BJ167" i="6" s="1"/>
  <c r="B166" i="7" s="1"/>
  <c r="AV205" i="6"/>
  <c r="BJ205" i="6" s="1"/>
  <c r="B204" i="7" s="1"/>
  <c r="AV266" i="6"/>
  <c r="BJ266" i="6" s="1"/>
  <c r="B265" i="7" s="1"/>
  <c r="AV265" i="6"/>
  <c r="BJ265" i="6" s="1"/>
  <c r="B264" i="7" s="1"/>
  <c r="AV136" i="6"/>
  <c r="BJ136" i="6" s="1"/>
  <c r="AV8" i="6"/>
  <c r="BJ8" i="6" s="1"/>
  <c r="B7" i="7" s="1"/>
  <c r="AV191" i="6"/>
  <c r="BJ191" i="6" s="1"/>
  <c r="AV198" i="6"/>
  <c r="BJ198" i="6" s="1"/>
  <c r="AV43" i="6"/>
  <c r="BJ43" i="6" s="1"/>
  <c r="B42" i="7" s="1"/>
  <c r="AV309" i="6"/>
  <c r="BJ309" i="6" s="1"/>
  <c r="AV325" i="6"/>
  <c r="BJ325" i="6" s="1"/>
  <c r="AV311" i="6"/>
  <c r="BJ311" i="6" s="1"/>
  <c r="AV30" i="6"/>
  <c r="BJ30" i="6" s="1"/>
  <c r="B29" i="7" s="1"/>
  <c r="AV113" i="6"/>
  <c r="BJ113" i="6" s="1"/>
  <c r="B112" i="7" s="1"/>
  <c r="AV25" i="6"/>
  <c r="BJ25" i="6" s="1"/>
  <c r="AV31" i="6"/>
  <c r="BJ31" i="6" s="1"/>
  <c r="B30" i="7" s="1"/>
  <c r="AV257" i="6"/>
  <c r="BJ257" i="6" s="1"/>
  <c r="B256" i="7" s="1"/>
  <c r="AV206" i="6"/>
  <c r="BJ206" i="6" s="1"/>
  <c r="B205" i="7" s="1"/>
  <c r="AV286" i="6"/>
  <c r="BJ286" i="6" s="1"/>
  <c r="B285" i="7" s="1"/>
  <c r="AV83" i="6"/>
  <c r="BJ83" i="6" s="1"/>
  <c r="B82" i="7" s="1"/>
  <c r="AV65" i="6"/>
  <c r="BJ65" i="6" s="1"/>
  <c r="B64" i="7" s="1"/>
  <c r="AV298" i="6"/>
  <c r="BJ298" i="6" s="1"/>
  <c r="AV156" i="6"/>
  <c r="BJ156" i="6" s="1"/>
  <c r="AV151" i="6"/>
  <c r="BJ151" i="6" s="1"/>
  <c r="AV241" i="6"/>
  <c r="BJ241" i="6" s="1"/>
  <c r="AV67" i="6"/>
  <c r="BJ67" i="6" s="1"/>
  <c r="B66" i="7" s="1"/>
  <c r="AV364" i="6"/>
  <c r="BJ364" i="6" s="1"/>
  <c r="B363" i="7" s="1"/>
  <c r="AV64" i="6"/>
  <c r="BJ64" i="6" s="1"/>
  <c r="B63" i="7" s="1"/>
  <c r="AV87" i="6"/>
  <c r="BJ87" i="6" s="1"/>
  <c r="B86" i="7" s="1"/>
  <c r="AV344" i="6"/>
  <c r="BJ344" i="6" s="1"/>
  <c r="B343" i="7" s="1"/>
  <c r="AV75" i="6"/>
  <c r="BJ75" i="6" s="1"/>
  <c r="B74" i="7" s="1"/>
  <c r="AV186" i="6"/>
  <c r="BJ186" i="6" s="1"/>
  <c r="B185" i="7" s="1"/>
  <c r="AV207" i="6"/>
  <c r="BJ207" i="6" s="1"/>
  <c r="B206" i="7" s="1"/>
  <c r="AV300" i="6"/>
  <c r="BJ300" i="6" s="1"/>
  <c r="AV252" i="6"/>
  <c r="BJ252" i="6" s="1"/>
  <c r="AV200" i="6"/>
  <c r="BJ200" i="6" s="1"/>
  <c r="AV262" i="6"/>
  <c r="BJ262" i="6" s="1"/>
  <c r="B261" i="7" s="1"/>
  <c r="AV185" i="6"/>
  <c r="BJ185" i="6" s="1"/>
  <c r="B184" i="7" s="1"/>
  <c r="AV41" i="6"/>
  <c r="BJ41" i="6" s="1"/>
  <c r="B40" i="7" s="1"/>
  <c r="AV368" i="6"/>
  <c r="BJ368" i="6" s="1"/>
  <c r="B367" i="7" s="1"/>
  <c r="AV281" i="6"/>
  <c r="BJ281" i="6" s="1"/>
  <c r="B280" i="7" s="1"/>
  <c r="AV229" i="6"/>
  <c r="BJ229" i="6" s="1"/>
  <c r="AV17" i="6"/>
  <c r="BJ17" i="6" s="1"/>
  <c r="B16" i="7" s="1"/>
  <c r="AV170" i="6"/>
  <c r="BJ170" i="6" s="1"/>
  <c r="B169" i="7" s="1"/>
  <c r="AV280" i="6"/>
  <c r="BJ280" i="6" s="1"/>
  <c r="B279" i="7" s="1"/>
  <c r="AV301" i="6"/>
  <c r="BJ301" i="6" s="1"/>
  <c r="AV153" i="6"/>
  <c r="BJ153" i="6" s="1"/>
  <c r="AV74" i="6"/>
  <c r="BJ74" i="6" s="1"/>
  <c r="AV26" i="6"/>
  <c r="BJ26" i="6" s="1"/>
  <c r="AV345" i="6"/>
  <c r="BJ345" i="6" s="1"/>
  <c r="AV115" i="6"/>
  <c r="BJ115" i="6" s="1"/>
  <c r="AV354" i="6"/>
  <c r="BJ354" i="6" s="1"/>
  <c r="AV175" i="6"/>
  <c r="BJ175" i="6" s="1"/>
  <c r="AV203" i="6"/>
  <c r="BJ203" i="6" s="1"/>
  <c r="AV126" i="6"/>
  <c r="BJ126" i="6" s="1"/>
  <c r="B125" i="7" s="1"/>
  <c r="AV248" i="6"/>
  <c r="BJ248" i="6" s="1"/>
  <c r="B247" i="7" s="1"/>
  <c r="AV48" i="6"/>
  <c r="BJ48" i="6" s="1"/>
  <c r="B47" i="7" s="1"/>
  <c r="AV131" i="6"/>
  <c r="BJ131" i="6" s="1"/>
  <c r="AV230" i="6"/>
  <c r="BJ230" i="6" s="1"/>
  <c r="AV158" i="6"/>
  <c r="BJ158" i="6" s="1"/>
  <c r="AV157" i="6"/>
  <c r="BJ157" i="6" s="1"/>
  <c r="B156" i="7" s="1"/>
  <c r="AV317" i="6"/>
  <c r="BJ317" i="6" s="1"/>
  <c r="B316" i="7" s="1"/>
  <c r="AV37" i="6"/>
  <c r="BJ37" i="6" s="1"/>
  <c r="B36" i="7" s="1"/>
  <c r="AV78" i="6"/>
  <c r="BJ78" i="6" s="1"/>
  <c r="B77" i="7" s="1"/>
  <c r="AV258" i="6"/>
  <c r="BJ258" i="6" s="1"/>
  <c r="B257" i="7" s="1"/>
  <c r="AV22" i="6"/>
  <c r="BJ22" i="6" s="1"/>
  <c r="B21" i="7" s="1"/>
  <c r="AV332" i="6"/>
  <c r="BJ332" i="6" s="1"/>
  <c r="B331" i="7" s="1"/>
  <c r="AV291" i="6"/>
  <c r="BJ291" i="6" s="1"/>
  <c r="B290" i="7" s="1"/>
  <c r="AV202" i="6"/>
  <c r="BJ202" i="6" s="1"/>
  <c r="B201" i="7" s="1"/>
  <c r="AV84" i="6"/>
  <c r="BJ84" i="6" s="1"/>
  <c r="AV116" i="6"/>
  <c r="BJ116" i="6" s="1"/>
  <c r="AV45" i="6"/>
  <c r="BJ45" i="6" s="1"/>
  <c r="AV134" i="6"/>
  <c r="BJ134" i="6" s="1"/>
  <c r="B133" i="7" s="1"/>
  <c r="AV195" i="6"/>
  <c r="BJ195" i="6" s="1"/>
  <c r="B194" i="7" s="1"/>
  <c r="AV196" i="6"/>
  <c r="BJ196" i="6" s="1"/>
  <c r="B195" i="7" s="1"/>
  <c r="AV140" i="6"/>
  <c r="BJ140" i="6" s="1"/>
  <c r="B139" i="7" s="1"/>
  <c r="AV304" i="6"/>
  <c r="BJ304" i="6" s="1"/>
  <c r="B303" i="7" s="1"/>
  <c r="AV192" i="6"/>
  <c r="BJ192" i="6" s="1"/>
  <c r="B191" i="7" s="1"/>
  <c r="AV50" i="6"/>
  <c r="BJ50" i="6" s="1"/>
  <c r="B49" i="7" s="1"/>
  <c r="AV159" i="6"/>
  <c r="BJ159" i="6" s="1"/>
  <c r="B158" i="7" s="1"/>
  <c r="AV226" i="6"/>
  <c r="BJ226" i="6" s="1"/>
  <c r="B225" i="7" s="1"/>
  <c r="AV58" i="6"/>
  <c r="BJ58" i="6" s="1"/>
  <c r="AV319" i="6"/>
  <c r="BJ319" i="6" s="1"/>
  <c r="AV331" i="6"/>
  <c r="BJ331" i="6" s="1"/>
  <c r="AV18" i="6"/>
  <c r="BJ18" i="6" s="1"/>
  <c r="B17" i="7" s="1"/>
  <c r="AV211" i="6"/>
  <c r="BJ211" i="6" s="1"/>
  <c r="B210" i="7" s="1"/>
  <c r="AV324" i="6"/>
  <c r="BJ324" i="6" s="1"/>
  <c r="B323" i="7" s="1"/>
  <c r="AV251" i="6"/>
  <c r="BJ251" i="6" s="1"/>
  <c r="B250" i="7" s="1"/>
  <c r="AV228" i="6"/>
  <c r="BJ228" i="6" s="1"/>
  <c r="B227" i="7" s="1"/>
  <c r="AV34" i="6"/>
  <c r="BJ34" i="6" s="1"/>
  <c r="B33" i="7" s="1"/>
  <c r="AV85" i="6"/>
  <c r="BJ85" i="6" s="1"/>
  <c r="B84" i="7" s="1"/>
  <c r="AV57" i="6"/>
  <c r="BJ57" i="6" s="1"/>
  <c r="B56" i="7" s="1"/>
  <c r="AV239" i="6"/>
  <c r="BJ239" i="6" s="1"/>
  <c r="B238" i="7" s="1"/>
  <c r="AV7" i="6"/>
  <c r="BJ7" i="6" s="1"/>
  <c r="AV123" i="6"/>
  <c r="BJ123" i="6" s="1"/>
  <c r="AV352" i="6"/>
  <c r="BJ352" i="6" s="1"/>
  <c r="AV221" i="6"/>
  <c r="BJ221" i="6" s="1"/>
  <c r="AV23" i="6"/>
  <c r="BJ23" i="6" s="1"/>
  <c r="B22" i="7" s="1"/>
  <c r="AV135" i="6"/>
  <c r="BJ135" i="6" s="1"/>
  <c r="B134" i="7" s="1"/>
  <c r="AV53" i="6"/>
  <c r="BJ53" i="6" s="1"/>
  <c r="B52" i="7" s="1"/>
  <c r="AV234" i="6"/>
  <c r="BJ234" i="6" s="1"/>
  <c r="B233" i="7" s="1"/>
  <c r="AV275" i="6"/>
  <c r="BJ275" i="6" s="1"/>
  <c r="B274" i="7" s="1"/>
  <c r="AV79" i="6"/>
  <c r="BJ79" i="6" s="1"/>
  <c r="B78" i="7" s="1"/>
  <c r="AV343" i="6"/>
  <c r="BJ343" i="6" s="1"/>
  <c r="B342" i="7" s="1"/>
  <c r="AV133" i="6"/>
  <c r="BJ133" i="6" s="1"/>
  <c r="B132" i="7" s="1"/>
  <c r="AV10" i="6"/>
  <c r="BJ10" i="6" s="1"/>
  <c r="AV182" i="6"/>
  <c r="BJ182" i="6" s="1"/>
  <c r="AV246" i="6"/>
  <c r="BJ246" i="6" s="1"/>
  <c r="AV315" i="6"/>
  <c r="BJ315" i="6" s="1"/>
  <c r="AV267" i="6"/>
  <c r="BJ267" i="6" s="1"/>
  <c r="B266" i="7" s="1"/>
  <c r="AV46" i="6"/>
  <c r="BJ46" i="6" s="1"/>
  <c r="B45" i="7" s="1"/>
  <c r="AV189" i="6"/>
  <c r="BJ189" i="6" s="1"/>
  <c r="AV42" i="6"/>
  <c r="BJ42" i="6" s="1"/>
  <c r="B41" i="7" s="1"/>
  <c r="AV190" i="6"/>
  <c r="BJ190" i="6" s="1"/>
  <c r="B189" i="7" s="1"/>
  <c r="AV333" i="6"/>
  <c r="BJ333" i="6" s="1"/>
  <c r="B332" i="7" s="1"/>
  <c r="AV38" i="6"/>
  <c r="BJ38" i="6" s="1"/>
  <c r="AV36" i="6"/>
  <c r="BJ36" i="6" s="1"/>
  <c r="B35" i="7" s="1"/>
  <c r="AV88" i="6"/>
  <c r="BJ88" i="6" s="1"/>
  <c r="AV178" i="6"/>
  <c r="BJ178" i="6" s="1"/>
  <c r="AV71" i="6"/>
  <c r="BJ71" i="6" s="1"/>
  <c r="AV316" i="6"/>
  <c r="BJ316" i="6" s="1"/>
  <c r="B315" i="7" s="1"/>
  <c r="AV106" i="6"/>
  <c r="BJ106" i="6" s="1"/>
  <c r="B105" i="7" s="1"/>
  <c r="AV80" i="6"/>
  <c r="BJ80" i="6" s="1"/>
  <c r="B79" i="7" s="1"/>
  <c r="AV5" i="6"/>
  <c r="BJ5" i="6" s="1"/>
  <c r="AV312" i="6"/>
  <c r="BJ312" i="6" s="1"/>
  <c r="B311" i="7" s="1"/>
  <c r="AV24" i="6"/>
  <c r="BJ24" i="6" s="1"/>
  <c r="AV33" i="6"/>
  <c r="BJ33" i="6" s="1"/>
  <c r="B32" i="7" s="1"/>
  <c r="AV335" i="6"/>
  <c r="BJ335" i="6" s="1"/>
  <c r="AV249" i="6"/>
  <c r="BJ249" i="6" s="1"/>
  <c r="B248" i="7" s="1"/>
  <c r="AV60" i="6"/>
  <c r="BJ60" i="6" s="1"/>
  <c r="AV27" i="6"/>
  <c r="BJ27" i="6" s="1"/>
  <c r="AV253" i="6"/>
  <c r="BJ253" i="6" s="1"/>
  <c r="B252" i="7" s="1"/>
  <c r="AV125" i="6"/>
  <c r="BJ125" i="6" s="1"/>
  <c r="B124" i="7" s="1"/>
  <c r="AV362" i="6"/>
  <c r="BJ362" i="6" s="1"/>
  <c r="B361" i="7" s="1"/>
  <c r="AV117" i="6"/>
  <c r="BJ117" i="6" s="1"/>
  <c r="B116" i="7" s="1"/>
  <c r="AV14" i="6"/>
  <c r="BJ14" i="6" s="1"/>
  <c r="B13" i="7" s="1"/>
  <c r="AV263" i="6"/>
  <c r="BJ263" i="6" s="1"/>
  <c r="B262" i="7" s="1"/>
  <c r="AV77" i="6"/>
  <c r="BJ77" i="6" s="1"/>
  <c r="B76" i="7" s="1"/>
  <c r="AV95" i="6"/>
  <c r="BJ95" i="6" s="1"/>
  <c r="B94" i="7" s="1"/>
  <c r="AV103" i="6"/>
  <c r="BJ103" i="6" s="1"/>
  <c r="AV217" i="6"/>
  <c r="BJ217" i="6" s="1"/>
  <c r="B216" i="7" s="1"/>
  <c r="AV21" i="6"/>
  <c r="BJ21" i="6" s="1"/>
  <c r="AV4" i="6"/>
  <c r="BJ4" i="6" s="1"/>
  <c r="AV143" i="6"/>
  <c r="BJ143" i="6" s="1"/>
  <c r="B142" i="7" s="1"/>
  <c r="AV114" i="6"/>
  <c r="BJ114" i="6" s="1"/>
  <c r="AV98" i="6"/>
  <c r="BJ98" i="6" s="1"/>
  <c r="B97" i="7" s="1"/>
  <c r="AV349" i="6"/>
  <c r="BJ349" i="6" s="1"/>
  <c r="B348" i="7" s="1"/>
  <c r="AV271" i="6"/>
  <c r="BJ271" i="6" s="1"/>
  <c r="B270" i="7" s="1"/>
  <c r="AV326" i="6"/>
  <c r="BJ326" i="6" s="1"/>
  <c r="B325" i="7" s="1"/>
  <c r="AV321" i="6"/>
  <c r="BJ321" i="6" s="1"/>
  <c r="B320" i="7" s="1"/>
  <c r="AV55" i="6"/>
  <c r="BJ55" i="6" s="1"/>
  <c r="AV269" i="6"/>
  <c r="BJ269" i="6" s="1"/>
  <c r="AV268" i="6"/>
  <c r="BJ268" i="6" s="1"/>
  <c r="B267" i="7" s="1"/>
  <c r="AV194" i="6"/>
  <c r="BJ194" i="6" s="1"/>
  <c r="AV299" i="6"/>
  <c r="BJ299" i="6" s="1"/>
  <c r="AV127" i="6"/>
  <c r="BJ127" i="6" s="1"/>
  <c r="B126" i="7" s="1"/>
  <c r="AV13" i="6"/>
  <c r="BJ13" i="6" s="1"/>
  <c r="B12" i="7" s="1"/>
  <c r="AV295" i="6"/>
  <c r="BJ295" i="6" s="1"/>
  <c r="B294" i="7" s="1"/>
  <c r="AV161" i="6"/>
  <c r="BJ161" i="6" s="1"/>
  <c r="B160" i="7" s="1"/>
  <c r="AV255" i="6"/>
  <c r="BJ255" i="6" s="1"/>
  <c r="B254" i="7" s="1"/>
  <c r="AV288" i="6"/>
  <c r="BJ288" i="6" s="1"/>
  <c r="B287" i="7" s="1"/>
  <c r="AV287" i="6"/>
  <c r="BJ287" i="6" s="1"/>
  <c r="B286" i="7" s="1"/>
  <c r="AV342" i="6"/>
  <c r="BJ342" i="6" s="1"/>
  <c r="AV223" i="6"/>
  <c r="BJ223" i="6" s="1"/>
  <c r="B222" i="7" s="1"/>
  <c r="AV129" i="6"/>
  <c r="BJ129" i="6" s="1"/>
  <c r="B128" i="7" s="1"/>
  <c r="AV235" i="6"/>
  <c r="BJ235" i="6" s="1"/>
  <c r="B234" i="7" s="1"/>
  <c r="AV294" i="6"/>
  <c r="BJ294" i="6" s="1"/>
  <c r="B293" i="7" s="1"/>
  <c r="AV11" i="6"/>
  <c r="BJ11" i="6" s="1"/>
  <c r="B10" i="7" s="1"/>
  <c r="AV132" i="6"/>
  <c r="BJ132" i="6" s="1"/>
  <c r="B131" i="7" s="1"/>
  <c r="AV6" i="6"/>
  <c r="BJ6" i="6" s="1"/>
  <c r="B5" i="7" s="1"/>
  <c r="AV330" i="6"/>
  <c r="BJ330" i="6" s="1"/>
  <c r="B329" i="7" s="1"/>
  <c r="AV197" i="6"/>
  <c r="BJ197" i="6" s="1"/>
  <c r="B196" i="7" s="1"/>
  <c r="AV334" i="6"/>
  <c r="BJ334" i="6" s="1"/>
  <c r="B333" i="7" s="1"/>
  <c r="AV245" i="6"/>
  <c r="BJ245" i="6" s="1"/>
  <c r="AV339" i="6"/>
  <c r="BJ339" i="6" s="1"/>
  <c r="B338" i="7" s="1"/>
  <c r="AV208" i="6"/>
  <c r="BJ208" i="6" s="1"/>
  <c r="B207" i="7" s="1"/>
  <c r="AV73" i="6"/>
  <c r="BJ73" i="6" s="1"/>
  <c r="B72" i="7" s="1"/>
  <c r="AV171" i="6"/>
  <c r="BJ171" i="6" s="1"/>
  <c r="B170" i="7" s="1"/>
  <c r="AV145" i="6"/>
  <c r="BJ145" i="6" s="1"/>
  <c r="B144" i="7" s="1"/>
  <c r="AV274" i="6"/>
  <c r="BJ274" i="6" s="1"/>
  <c r="B273" i="7" s="1"/>
  <c r="AV348" i="6"/>
  <c r="BJ348" i="6" s="1"/>
  <c r="B347" i="7" s="1"/>
  <c r="AV89" i="6"/>
  <c r="BJ89" i="6" s="1"/>
  <c r="B88" i="7" s="1"/>
  <c r="AV61" i="6"/>
  <c r="BJ61" i="6" s="1"/>
  <c r="B60" i="7" s="1"/>
  <c r="AV336" i="6"/>
  <c r="BJ336" i="6" s="1"/>
  <c r="B335" i="7" s="1"/>
  <c r="AV99" i="6"/>
  <c r="BJ99" i="6" s="1"/>
  <c r="B98" i="7" s="1"/>
  <c r="AV174" i="6"/>
  <c r="BJ174" i="6" s="1"/>
  <c r="AV277" i="6"/>
  <c r="BJ277" i="6" s="1"/>
  <c r="AV272" i="6"/>
  <c r="BJ272" i="6" s="1"/>
  <c r="B271" i="7" s="1"/>
  <c r="AV70" i="6"/>
  <c r="BJ70" i="6" s="1"/>
  <c r="B69" i="7" s="1"/>
  <c r="AV39" i="6"/>
  <c r="BJ39" i="6" s="1"/>
  <c r="AV141" i="6"/>
  <c r="BJ141" i="6" s="1"/>
  <c r="B140" i="7" s="1"/>
  <c r="AV296" i="6"/>
  <c r="BJ296" i="6" s="1"/>
  <c r="AV290" i="6"/>
  <c r="BJ290" i="6" s="1"/>
  <c r="B289" i="7" s="1"/>
  <c r="AV357" i="6"/>
  <c r="BJ357" i="6" s="1"/>
  <c r="B356" i="7" s="1"/>
  <c r="AV164" i="6"/>
  <c r="BJ164" i="6" s="1"/>
  <c r="B163" i="7" s="1"/>
  <c r="AV337" i="6"/>
  <c r="BJ337" i="6" s="1"/>
  <c r="B336" i="7" s="1"/>
  <c r="AV3" i="6"/>
  <c r="BJ3" i="6" s="1"/>
  <c r="B2" i="7" s="1"/>
  <c r="AV44" i="6"/>
  <c r="BJ44" i="6" s="1"/>
  <c r="AV216" i="6"/>
  <c r="BJ216" i="6" s="1"/>
  <c r="AV261" i="6"/>
  <c r="BJ261" i="6" s="1"/>
  <c r="B260" i="7" s="1"/>
  <c r="AV215" i="6"/>
  <c r="BJ215" i="6" s="1"/>
  <c r="B214" i="7" s="1"/>
  <c r="AV283" i="6"/>
  <c r="BJ283" i="6" s="1"/>
  <c r="B282" i="7" s="1"/>
  <c r="AV284" i="6"/>
  <c r="BJ284" i="6" s="1"/>
  <c r="B283" i="7" s="1"/>
  <c r="AV214" i="6"/>
  <c r="BJ214" i="6" s="1"/>
  <c r="B213" i="7" s="1"/>
  <c r="AV247" i="6"/>
  <c r="BJ247" i="6" s="1"/>
  <c r="B246" i="7" s="1"/>
  <c r="AV356" i="6"/>
  <c r="BJ356" i="6" s="1"/>
  <c r="AV264" i="6"/>
  <c r="BJ264" i="6" s="1"/>
  <c r="B263" i="7" s="1"/>
  <c r="AV338" i="6"/>
  <c r="BJ338" i="6" s="1"/>
  <c r="B337" i="7" s="1"/>
  <c r="AV350" i="6"/>
  <c r="BJ350" i="6" s="1"/>
  <c r="B349" i="7" s="1"/>
  <c r="AV273" i="6"/>
  <c r="BJ273" i="6" s="1"/>
  <c r="AV310" i="6"/>
  <c r="BJ310" i="6" s="1"/>
  <c r="AV142" i="6"/>
  <c r="BJ142" i="6" s="1"/>
  <c r="B141" i="7" s="1"/>
  <c r="AV101" i="6"/>
  <c r="BJ101" i="6" s="1"/>
  <c r="B100" i="7" s="1"/>
  <c r="AV40" i="6"/>
  <c r="BJ40" i="6" s="1"/>
  <c r="AV110" i="6"/>
  <c r="BJ110" i="6" s="1"/>
  <c r="B109" i="7" s="1"/>
  <c r="AV20" i="6"/>
  <c r="BJ20" i="6" s="1"/>
  <c r="B19" i="7" s="1"/>
  <c r="AV177" i="6"/>
  <c r="BJ177" i="6" s="1"/>
  <c r="AV363" i="6"/>
  <c r="BJ363" i="6" s="1"/>
  <c r="B362" i="7" s="1"/>
  <c r="AV270" i="6"/>
  <c r="BJ270" i="6" s="1"/>
  <c r="B269" i="7" s="1"/>
  <c r="AV188" i="6"/>
  <c r="BJ188" i="6" s="1"/>
  <c r="B187" i="7" s="1"/>
  <c r="AV293" i="6"/>
  <c r="BJ293" i="6" s="1"/>
  <c r="B292" i="7" s="1"/>
  <c r="AV63" i="6"/>
  <c r="BJ63" i="6" s="1"/>
  <c r="AV259" i="6"/>
  <c r="BJ259" i="6" s="1"/>
  <c r="B258" i="7" s="1"/>
  <c r="AV91" i="6"/>
  <c r="BJ91" i="6" s="1"/>
  <c r="B90" i="7" s="1"/>
  <c r="AV366" i="6"/>
  <c r="BJ366" i="6" s="1"/>
  <c r="B365" i="7" s="1"/>
  <c r="AV329" i="6"/>
  <c r="BJ329" i="6" s="1"/>
  <c r="B328" i="7" s="1"/>
  <c r="AV68" i="6"/>
  <c r="BJ68" i="6" s="1"/>
  <c r="B67" i="7" s="1"/>
  <c r="AV121" i="6"/>
  <c r="BJ121" i="6" s="1"/>
  <c r="B120" i="7" s="1"/>
  <c r="AV323" i="6"/>
  <c r="BJ323" i="6" s="1"/>
  <c r="B322" i="7" s="1"/>
  <c r="AV12" i="6"/>
  <c r="BJ12" i="6" s="1"/>
  <c r="B11" i="7" s="1"/>
  <c r="AV28" i="6"/>
  <c r="BJ28" i="6" s="1"/>
  <c r="B27" i="7" s="1"/>
  <c r="AV168" i="6"/>
  <c r="BJ168" i="6" s="1"/>
  <c r="B167" i="7" s="1"/>
  <c r="B157" i="7"/>
  <c r="AV15" i="6"/>
  <c r="BJ15" i="6" s="1"/>
  <c r="B14" i="7" s="1"/>
  <c r="AV96" i="6"/>
  <c r="BJ96" i="6" s="1"/>
  <c r="B95" i="7" s="1"/>
  <c r="AV278" i="6"/>
  <c r="BJ278" i="6" s="1"/>
  <c r="B277" i="7" s="1"/>
  <c r="AV52" i="6"/>
  <c r="BJ52" i="6" s="1"/>
  <c r="B51" i="7" s="1"/>
  <c r="AV289" i="6"/>
  <c r="BJ289" i="6" s="1"/>
  <c r="B288" i="7" s="1"/>
  <c r="AV242" i="6"/>
  <c r="BJ242" i="6" s="1"/>
  <c r="AV172" i="6"/>
  <c r="BJ172" i="6" s="1"/>
  <c r="B171" i="7" s="1"/>
  <c r="AV72" i="6"/>
  <c r="BJ72" i="6" s="1"/>
  <c r="B71" i="7" s="1"/>
  <c r="AV227" i="6"/>
  <c r="BJ227" i="6" s="1"/>
  <c r="B226" i="7" s="1"/>
  <c r="AV360" i="6"/>
  <c r="BJ360" i="6" s="1"/>
  <c r="B359" i="7" s="1"/>
  <c r="AV232" i="6"/>
  <c r="BJ232" i="6" s="1"/>
  <c r="AV237" i="6"/>
  <c r="BJ237" i="6" s="1"/>
  <c r="AV340" i="6"/>
  <c r="BJ340" i="6" s="1"/>
  <c r="B339" i="7" s="1"/>
  <c r="AV155" i="6"/>
  <c r="BJ155" i="6" s="1"/>
  <c r="B154" i="7" s="1"/>
  <c r="AV341" i="6"/>
  <c r="BJ341" i="6" s="1"/>
  <c r="AV105" i="6"/>
  <c r="BJ105" i="6" s="1"/>
  <c r="B104" i="7" s="1"/>
  <c r="AV19" i="6"/>
  <c r="BJ19" i="6" s="1"/>
  <c r="B18" i="7" s="1"/>
  <c r="AV225" i="6"/>
  <c r="BJ225" i="6" s="1"/>
  <c r="AV54" i="6"/>
  <c r="BJ54" i="6" s="1"/>
  <c r="B53" i="7" s="1"/>
  <c r="AV56" i="6"/>
  <c r="BJ56" i="6" s="1"/>
  <c r="B55" i="7" s="1"/>
  <c r="AV109" i="6"/>
  <c r="BJ109" i="6" s="1"/>
  <c r="B108" i="7" s="1"/>
  <c r="AV210" i="6"/>
  <c r="BJ210" i="6" s="1"/>
  <c r="B209" i="7" s="1"/>
  <c r="AV35" i="6"/>
  <c r="BJ35" i="6" s="1"/>
  <c r="B34" i="7" s="1"/>
  <c r="AV138" i="6"/>
  <c r="BJ138" i="6" s="1"/>
  <c r="AV183" i="6"/>
  <c r="BJ183" i="6" s="1"/>
  <c r="B182" i="7" s="1"/>
  <c r="AV16" i="6"/>
  <c r="BJ16" i="6" s="1"/>
  <c r="B15" i="7" s="1"/>
  <c r="AV179" i="6"/>
  <c r="BJ179" i="6" s="1"/>
  <c r="B178" i="7" s="1"/>
  <c r="AV314" i="6"/>
  <c r="BJ314" i="6" s="1"/>
  <c r="B313" i="7" s="1"/>
  <c r="AV199" i="6"/>
  <c r="BJ199" i="6" s="1"/>
  <c r="B198" i="7" s="1"/>
  <c r="AV347" i="6"/>
  <c r="BJ347" i="6" s="1"/>
  <c r="B346" i="7" s="1"/>
  <c r="AV318" i="6"/>
  <c r="BJ318" i="6" s="1"/>
  <c r="B317" i="7" s="1"/>
  <c r="AV94" i="6"/>
  <c r="BJ94" i="6" s="1"/>
  <c r="B93" i="7" s="1"/>
  <c r="AV66" i="6"/>
  <c r="BJ66" i="6" s="1"/>
  <c r="B65" i="7" s="1"/>
  <c r="AV154" i="6"/>
  <c r="BJ154" i="6" s="1"/>
  <c r="B153" i="7" s="1"/>
  <c r="AV328" i="6"/>
  <c r="BJ328" i="6" s="1"/>
  <c r="B327" i="7" s="1"/>
  <c r="AV305" i="6"/>
  <c r="BJ305" i="6" s="1"/>
  <c r="B304" i="7" s="1"/>
  <c r="AV137" i="6"/>
  <c r="BJ137" i="6" s="1"/>
  <c r="B136" i="7" s="1"/>
  <c r="AV59" i="6"/>
  <c r="BJ59" i="6" s="1"/>
  <c r="B58" i="7" s="1"/>
  <c r="AV163" i="6"/>
  <c r="BJ163" i="6" s="1"/>
  <c r="B162" i="7" s="1"/>
  <c r="AV100" i="6"/>
  <c r="BJ100" i="6" s="1"/>
  <c r="B99" i="7" s="1"/>
  <c r="AV302" i="6"/>
  <c r="BJ302" i="6" s="1"/>
  <c r="B301" i="7" s="1"/>
  <c r="AV104" i="6"/>
  <c r="BJ104" i="6" s="1"/>
  <c r="B103" i="7" s="1"/>
  <c r="AV166" i="6"/>
  <c r="BJ166" i="6" s="1"/>
  <c r="B165" i="7" s="1"/>
  <c r="AV282" i="6"/>
  <c r="BJ282" i="6" s="1"/>
  <c r="B281" i="7" s="1"/>
  <c r="AV49" i="6"/>
  <c r="BJ49" i="6" s="1"/>
  <c r="B48" i="7" s="1"/>
  <c r="AV209" i="6"/>
  <c r="BJ209" i="6" s="1"/>
  <c r="B208" i="7" s="1"/>
  <c r="AV327" i="6"/>
  <c r="BJ327" i="6" s="1"/>
  <c r="B326" i="7" s="1"/>
  <c r="AV276" i="6"/>
  <c r="BJ276" i="6" s="1"/>
  <c r="B275" i="7" s="1"/>
  <c r="AV236" i="6"/>
  <c r="BJ236" i="6" s="1"/>
  <c r="B235" i="7" s="1"/>
  <c r="AV76" i="6"/>
  <c r="BJ76" i="6" s="1"/>
  <c r="B75" i="7" s="1"/>
  <c r="AV313" i="6"/>
  <c r="BJ313" i="6" s="1"/>
  <c r="B312" i="7" s="1"/>
  <c r="AV292" i="6"/>
  <c r="BJ292" i="6" s="1"/>
  <c r="B291" i="7" s="1"/>
  <c r="B164" i="7"/>
  <c r="B300" i="7"/>
  <c r="B107" i="7"/>
  <c r="B145" i="7"/>
  <c r="B217" i="7"/>
  <c r="BI47" i="9"/>
  <c r="B121" i="7"/>
  <c r="B223" i="7"/>
  <c r="B296" i="7"/>
  <c r="B186" i="7"/>
  <c r="B9" i="7"/>
  <c r="B259" i="7"/>
  <c r="B31" i="7"/>
  <c r="B255" i="7"/>
  <c r="B192" i="7"/>
  <c r="B299" i="7"/>
  <c r="B302" i="7"/>
  <c r="B364" i="7"/>
  <c r="B351" i="7"/>
  <c r="B425" i="7"/>
  <c r="B122" i="7"/>
  <c r="B43" i="7"/>
  <c r="B57" i="7"/>
  <c r="B150" i="7"/>
  <c r="B341" i="7"/>
  <c r="B177" i="7"/>
  <c r="B366" i="7"/>
  <c r="B358" i="7"/>
  <c r="B173" i="7"/>
  <c r="B85" i="7"/>
  <c r="B278" i="7"/>
  <c r="B175" i="7"/>
  <c r="B357" i="7"/>
  <c r="B130" i="7"/>
  <c r="B181" i="7"/>
  <c r="B73" i="7"/>
  <c r="B245" i="7"/>
  <c r="B106" i="7"/>
  <c r="B102" i="7"/>
  <c r="B168" i="7"/>
  <c r="B309" i="7"/>
  <c r="B101" i="7"/>
  <c r="B240" i="7"/>
  <c r="B62" i="7"/>
  <c r="B119" i="7"/>
  <c r="B180" i="7"/>
  <c r="B203" i="7"/>
  <c r="B243" i="7"/>
  <c r="B183" i="7"/>
  <c r="B219" i="7"/>
  <c r="B229" i="7"/>
  <c r="B230" i="7"/>
  <c r="B200" i="7"/>
  <c r="B350" i="7"/>
  <c r="B151" i="7"/>
  <c r="B123" i="7"/>
  <c r="B352" i="7"/>
  <c r="B155" i="7"/>
  <c r="B3" i="7"/>
  <c r="B117" i="7"/>
  <c r="B215" i="7"/>
  <c r="B237" i="7"/>
  <c r="B161" i="7"/>
  <c r="B197" i="7"/>
  <c r="B111" i="7"/>
  <c r="B354" i="7"/>
  <c r="B272" i="7"/>
  <c r="B276" i="7"/>
  <c r="B89" i="7"/>
  <c r="B61" i="7"/>
  <c r="B148" i="7"/>
  <c r="B172" i="7"/>
  <c r="B306" i="7"/>
  <c r="B193" i="7"/>
  <c r="B242" i="7"/>
  <c r="B318" i="7"/>
  <c r="B129" i="7"/>
  <c r="B50" i="7"/>
  <c r="B221" i="7"/>
  <c r="B297" i="7"/>
  <c r="B334" i="7"/>
  <c r="B46" i="7"/>
  <c r="B218" i="7"/>
  <c r="B152" i="7"/>
  <c r="B147" i="7"/>
  <c r="B146" i="7"/>
  <c r="B37" i="7"/>
  <c r="BI18" i="9"/>
  <c r="B20" i="7"/>
  <c r="B149" i="7"/>
  <c r="B6" i="7"/>
  <c r="B307" i="7"/>
  <c r="B91" i="7"/>
  <c r="B54" i="7"/>
  <c r="B345" i="7"/>
  <c r="B26" i="7"/>
  <c r="B251" i="7"/>
  <c r="B118" i="7"/>
  <c r="BI56" i="9"/>
  <c r="B127" i="7"/>
  <c r="B239" i="7"/>
  <c r="B92" i="7"/>
  <c r="B308" i="7"/>
  <c r="B324" i="7"/>
  <c r="B360" i="7"/>
  <c r="B59" i="7"/>
  <c r="B87" i="7"/>
  <c r="B314" i="7"/>
  <c r="B268" i="7"/>
  <c r="B199" i="7"/>
  <c r="B305" i="7"/>
  <c r="B321" i="7"/>
  <c r="B330" i="7"/>
  <c r="B319" i="7"/>
  <c r="B295" i="7" l="1"/>
  <c r="B355" i="7"/>
  <c r="B190" i="7"/>
  <c r="B241" i="7"/>
  <c r="B39" i="7"/>
  <c r="B137" i="7"/>
  <c r="B38" i="7"/>
  <c r="B113" i="7"/>
  <c r="B224" i="7"/>
  <c r="B231" i="7"/>
  <c r="B25" i="7"/>
  <c r="B24" i="7"/>
  <c r="B4" i="7"/>
  <c r="B70" i="7"/>
  <c r="B8" i="7"/>
  <c r="B115" i="7"/>
  <c r="B236" i="7"/>
  <c r="B159" i="7"/>
  <c r="B284" i="7"/>
  <c r="B212" i="7"/>
  <c r="B138" i="7"/>
  <c r="B114" i="7"/>
  <c r="B83" i="7"/>
  <c r="B188" i="7"/>
  <c r="B344" i="7"/>
  <c r="B23" i="7"/>
  <c r="B44" i="7"/>
  <c r="B298" i="7"/>
  <c r="B310" i="7"/>
  <c r="B220" i="7"/>
  <c r="B228" i="7"/>
  <c r="B179" i="7"/>
  <c r="B202" i="7"/>
  <c r="B174" i="7"/>
  <c r="B176" i="7"/>
  <c r="B353" i="7"/>
  <c r="B135" i="7"/>
  <c r="B340" i="7"/>
  <c r="B253" i="7"/>
  <c r="B244" i="7"/>
  <c r="B249" i="7"/>
  <c r="B143" i="7"/>
  <c r="H24" i="7" l="1"/>
  <c r="H32" i="7"/>
  <c r="H26" i="7"/>
  <c r="H8" i="7"/>
  <c r="H19" i="7"/>
  <c r="H22" i="7"/>
  <c r="H5" i="7"/>
  <c r="H11" i="7"/>
  <c r="H3" i="7"/>
  <c r="H4" i="7"/>
  <c r="H20" i="7"/>
  <c r="H15" i="7"/>
  <c r="H18" i="7"/>
  <c r="H25" i="7"/>
  <c r="H27" i="7"/>
  <c r="H21" i="7"/>
  <c r="H28" i="7"/>
  <c r="H13" i="7"/>
  <c r="H14" i="7"/>
  <c r="H23" i="7"/>
  <c r="H6" i="7"/>
  <c r="H16" i="7"/>
  <c r="H2" i="7"/>
  <c r="O2" i="7"/>
  <c r="H9" i="7"/>
  <c r="H30" i="7"/>
  <c r="H7" i="7"/>
  <c r="H31" i="7"/>
  <c r="H12" i="7"/>
  <c r="H17" i="7"/>
  <c r="H33" i="7"/>
  <c r="H10" i="7"/>
  <c r="H34" i="7"/>
  <c r="H29" i="7"/>
  <c r="G23" i="7" l="1"/>
  <c r="H24" i="11"/>
  <c r="G24" i="11" s="1"/>
  <c r="E24" i="11" s="1"/>
  <c r="G10" i="7"/>
  <c r="H11" i="11"/>
  <c r="G11" i="11" s="1"/>
  <c r="E11" i="11" s="1"/>
  <c r="G17" i="7"/>
  <c r="H18" i="11"/>
  <c r="G18" i="11" s="1"/>
  <c r="E18" i="11" s="1"/>
  <c r="G29" i="7"/>
  <c r="H30" i="11"/>
  <c r="G31" i="7"/>
  <c r="H32" i="11"/>
  <c r="G14" i="7"/>
  <c r="H15" i="11"/>
  <c r="G19" i="7"/>
  <c r="H20" i="11"/>
  <c r="G32" i="7"/>
  <c r="H33" i="11"/>
  <c r="G33" i="11" s="1"/>
  <c r="E33" i="11" s="1"/>
  <c r="G7" i="7"/>
  <c r="H8" i="11"/>
  <c r="G8" i="11" s="1"/>
  <c r="E8" i="11" s="1"/>
  <c r="G3" i="7"/>
  <c r="H4" i="11"/>
  <c r="G8" i="7"/>
  <c r="H9" i="11"/>
  <c r="G9" i="11" s="1"/>
  <c r="E9" i="11" s="1"/>
  <c r="G24" i="7"/>
  <c r="H25" i="11"/>
  <c r="G30" i="7"/>
  <c r="H31" i="11"/>
  <c r="G31" i="11" s="1"/>
  <c r="E31" i="11" s="1"/>
  <c r="G13" i="7"/>
  <c r="H14" i="11"/>
  <c r="G14" i="11" s="1"/>
  <c r="E14" i="11" s="1"/>
  <c r="G9" i="7"/>
  <c r="H10" i="11"/>
  <c r="G10" i="11" s="1"/>
  <c r="E10" i="11" s="1"/>
  <c r="G25" i="7"/>
  <c r="H26" i="11"/>
  <c r="G26" i="11" s="1"/>
  <c r="E26" i="11" s="1"/>
  <c r="G34" i="7"/>
  <c r="H35" i="11"/>
  <c r="G18" i="7"/>
  <c r="H19" i="11"/>
  <c r="G19" i="11" s="1"/>
  <c r="E19" i="11" s="1"/>
  <c r="G11" i="7"/>
  <c r="H12" i="11"/>
  <c r="G12" i="11" s="1"/>
  <c r="E12" i="11" s="1"/>
  <c r="G15" i="7"/>
  <c r="H16" i="11"/>
  <c r="G2" i="7"/>
  <c r="H3" i="11"/>
  <c r="G3" i="11" s="1"/>
  <c r="E3" i="11" s="1"/>
  <c r="G21" i="7"/>
  <c r="H22" i="11"/>
  <c r="G5" i="7"/>
  <c r="H6" i="11"/>
  <c r="G16" i="7"/>
  <c r="H17" i="11"/>
  <c r="G27" i="7"/>
  <c r="H28" i="11"/>
  <c r="G28" i="11" s="1"/>
  <c r="E28" i="11" s="1"/>
  <c r="G20" i="7"/>
  <c r="H21" i="11"/>
  <c r="G22" i="7"/>
  <c r="H23" i="11"/>
  <c r="G23" i="11" s="1"/>
  <c r="E23" i="11" s="1"/>
  <c r="G12" i="7"/>
  <c r="H13" i="11"/>
  <c r="G33" i="7"/>
  <c r="H34" i="11"/>
  <c r="G34" i="11" s="1"/>
  <c r="E34" i="11" s="1"/>
  <c r="G26" i="7"/>
  <c r="H27" i="11"/>
  <c r="G27" i="11" s="1"/>
  <c r="E27" i="11" s="1"/>
  <c r="G28" i="7"/>
  <c r="H29" i="11"/>
  <c r="G29" i="11" s="1"/>
  <c r="E29" i="11" s="1"/>
  <c r="G6" i="7"/>
  <c r="H7" i="11"/>
  <c r="G4" i="7"/>
  <c r="H5" i="11"/>
  <c r="G5" i="11" s="1"/>
  <c r="E5" i="11" s="1"/>
  <c r="G16" i="11"/>
  <c r="E16" i="11" s="1"/>
  <c r="G17" i="11"/>
  <c r="E17" i="11" s="1"/>
  <c r="G32" i="11"/>
  <c r="E32" i="11" s="1"/>
  <c r="D13" i="11" l="1"/>
  <c r="E12" i="7"/>
  <c r="D25" i="11"/>
  <c r="E24" i="7"/>
  <c r="D33" i="11"/>
  <c r="E32" i="7"/>
  <c r="D23" i="11"/>
  <c r="E22" i="7"/>
  <c r="D12" i="11"/>
  <c r="E11" i="7"/>
  <c r="D22" i="11"/>
  <c r="E21" i="7"/>
  <c r="D10" i="11"/>
  <c r="E9" i="7"/>
  <c r="D9" i="11"/>
  <c r="E8" i="7"/>
  <c r="D20" i="11"/>
  <c r="E19" i="7"/>
  <c r="D4" i="11"/>
  <c r="E3" i="7"/>
  <c r="D18" i="11"/>
  <c r="E17" i="7"/>
  <c r="D21" i="11"/>
  <c r="E20" i="7"/>
  <c r="D19" i="11"/>
  <c r="E18" i="7"/>
  <c r="D27" i="11"/>
  <c r="E26" i="7"/>
  <c r="D3" i="11"/>
  <c r="E2" i="7"/>
  <c r="D11" i="11"/>
  <c r="E10" i="7"/>
  <c r="D28" i="11"/>
  <c r="E27" i="7"/>
  <c r="D15" i="11"/>
  <c r="E14" i="7"/>
  <c r="D29" i="11"/>
  <c r="E28" i="7"/>
  <c r="D5" i="11"/>
  <c r="E4" i="7"/>
  <c r="D16" i="11"/>
  <c r="E15" i="7"/>
  <c r="D24" i="11"/>
  <c r="E23" i="7"/>
  <c r="D17" i="11"/>
  <c r="E16" i="7"/>
  <c r="D35" i="11"/>
  <c r="E34" i="7"/>
  <c r="D14" i="11"/>
  <c r="E13" i="7"/>
  <c r="D32" i="11"/>
  <c r="E31" i="7"/>
  <c r="D7" i="11"/>
  <c r="E6" i="7"/>
  <c r="D6" i="11"/>
  <c r="E5" i="7"/>
  <c r="D26" i="11"/>
  <c r="E25" i="7"/>
  <c r="D31" i="11"/>
  <c r="E30" i="7"/>
  <c r="D8" i="11"/>
  <c r="E7" i="7"/>
  <c r="D34" i="11"/>
  <c r="E33" i="7"/>
  <c r="D30" i="11"/>
  <c r="E29" i="7"/>
  <c r="G15" i="11"/>
  <c r="E15" i="11" s="1"/>
  <c r="G25" i="11"/>
  <c r="E25" i="11" s="1"/>
  <c r="G21" i="11"/>
  <c r="E21" i="11" s="1"/>
  <c r="G4" i="11"/>
  <c r="E4" i="11" s="1"/>
  <c r="G35" i="11"/>
  <c r="E35" i="11" s="1"/>
  <c r="G22" i="11"/>
  <c r="E22" i="11" s="1"/>
  <c r="G7" i="11"/>
  <c r="E7" i="11" s="1"/>
  <c r="G30" i="11"/>
  <c r="E30" i="11" s="1"/>
  <c r="G13" i="11"/>
  <c r="E13" i="11" s="1"/>
  <c r="G6" i="11"/>
  <c r="E6" i="11" s="1"/>
  <c r="G20" i="11"/>
  <c r="E20" i="11" s="1"/>
</calcChain>
</file>

<file path=xl/sharedStrings.xml><?xml version="1.0" encoding="utf-8"?>
<sst xmlns="http://schemas.openxmlformats.org/spreadsheetml/2006/main" count="2877" uniqueCount="649">
  <si>
    <t>TOTAL</t>
  </si>
  <si>
    <t>ACCIONA_ENERGIA</t>
  </si>
  <si>
    <t>AELA_GENERACION</t>
  </si>
  <si>
    <t>AES_GENER</t>
  </si>
  <si>
    <t>ALBA</t>
  </si>
  <si>
    <t>ALLIPEN</t>
  </si>
  <si>
    <t>ALMEYDA</t>
  </si>
  <si>
    <t>ARAUCO BIO</t>
  </si>
  <si>
    <t>ATRIA_ENERGIA</t>
  </si>
  <si>
    <t>BE FORESTALES</t>
  </si>
  <si>
    <t>CABO_LEONES</t>
  </si>
  <si>
    <t>CAREN</t>
  </si>
  <si>
    <t>CERRO_DOMINADOR_CSP</t>
  </si>
  <si>
    <t>CHACAYES</t>
  </si>
  <si>
    <t>CHUNGUNGO</t>
  </si>
  <si>
    <t>COLBUN</t>
  </si>
  <si>
    <t>COMASA</t>
  </si>
  <si>
    <t>COYANCO</t>
  </si>
  <si>
    <t>DUQUECO</t>
  </si>
  <si>
    <t>EL_MORADO</t>
  </si>
  <si>
    <t>EMELDA</t>
  </si>
  <si>
    <t>ENEL_GENERACION</t>
  </si>
  <si>
    <t>ENERGIA_LEON</t>
  </si>
  <si>
    <t>ENGIE</t>
  </si>
  <si>
    <t>ENORCHILE</t>
  </si>
  <si>
    <t>EOLICA_ESPERANZA</t>
  </si>
  <si>
    <t>ERNC1</t>
  </si>
  <si>
    <t>ERSA</t>
  </si>
  <si>
    <t>GM_HOLDINGS</t>
  </si>
  <si>
    <t>GUACOLDA</t>
  </si>
  <si>
    <t>HIDROLIRCAY</t>
  </si>
  <si>
    <t>HUAJACHE</t>
  </si>
  <si>
    <t>IMELSA_ENERGIA</t>
  </si>
  <si>
    <t>KDM_ENERGIA</t>
  </si>
  <si>
    <t>LA ARENA SPA</t>
  </si>
  <si>
    <t>LA CONFLUENCIA</t>
  </si>
  <si>
    <t>LA HIGUERA</t>
  </si>
  <si>
    <t>LIPIGAS</t>
  </si>
  <si>
    <t>LUZ_DEL_NORTE</t>
  </si>
  <si>
    <t>MONTE REDONDO</t>
  </si>
  <si>
    <t>NEOMAS</t>
  </si>
  <si>
    <t>NORVIND</t>
  </si>
  <si>
    <t>NUEVA ENERGIA</t>
  </si>
  <si>
    <t>PANGUIPULLI</t>
  </si>
  <si>
    <t>PARQUE_EOLICO_LEBU</t>
  </si>
  <si>
    <t>PUNTILLA</t>
  </si>
  <si>
    <t>RAKI</t>
  </si>
  <si>
    <t>RIO_COLORADO</t>
  </si>
  <si>
    <t>RUCATAYO</t>
  </si>
  <si>
    <t>SAFIRA_ENERGIA_CHILE</t>
  </si>
  <si>
    <t>SAN_JUAN_LAP</t>
  </si>
  <si>
    <t>SANTIAGO_SOLAR</t>
  </si>
  <si>
    <t>SGA</t>
  </si>
  <si>
    <t>SPVP4</t>
  </si>
  <si>
    <t>TECNORED</t>
  </si>
  <si>
    <t>AASA_ENERGIA</t>
  </si>
  <si>
    <t>AGSA</t>
  </si>
  <si>
    <t>BESALCO</t>
  </si>
  <si>
    <t>EL_PELICANO</t>
  </si>
  <si>
    <t>EMBALSE_ANCOA</t>
  </si>
  <si>
    <t>ENERGIA PACIFICO</t>
  </si>
  <si>
    <t>KALTEMP</t>
  </si>
  <si>
    <t>PACIFIC HYDRO</t>
  </si>
  <si>
    <t>PEHUENCHE</t>
  </si>
  <si>
    <t>PUCLARO</t>
  </si>
  <si>
    <t>TACORA_ENERGY</t>
  </si>
  <si>
    <t>TRANSELEC</t>
  </si>
  <si>
    <t>UCUQUER_DOS</t>
  </si>
  <si>
    <t>ABASTIBLE</t>
  </si>
  <si>
    <t>ANDINA</t>
  </si>
  <si>
    <t>ANGAMOS</t>
  </si>
  <si>
    <t>ARRAYAN_EOLICO</t>
  </si>
  <si>
    <t>COCHRANE</t>
  </si>
  <si>
    <t>CONEJO_SOLAR</t>
  </si>
  <si>
    <t>EGP_SUR</t>
  </si>
  <si>
    <t>ELECTRICA CENIZAS</t>
  </si>
  <si>
    <t>ESTANCILLA SPA</t>
  </si>
  <si>
    <t>GAS SUR</t>
  </si>
  <si>
    <t>HELIO_ATACAMA_TRES</t>
  </si>
  <si>
    <t>HORNITOS</t>
  </si>
  <si>
    <t>JAVIERA</t>
  </si>
  <si>
    <t>LOS_CURUROS</t>
  </si>
  <si>
    <t>NORACID</t>
  </si>
  <si>
    <t>ON GROUP</t>
  </si>
  <si>
    <t>POZO_ALMONTE_SOLAR_2</t>
  </si>
  <si>
    <t>POZO_ALMONTE_SOLAR_3</t>
  </si>
  <si>
    <t>TAMAKAYA_ENERGIA</t>
  </si>
  <si>
    <t>EMPRESA</t>
  </si>
  <si>
    <t>MMUSD</t>
  </si>
  <si>
    <t>Empresas Def</t>
  </si>
  <si>
    <t>ID EMP</t>
  </si>
  <si>
    <t>ABENGOA</t>
  </si>
  <si>
    <t>ACOTANGO_DE_VERANO</t>
  </si>
  <si>
    <t>AGUAS DEL MELADO</t>
  </si>
  <si>
    <t>ALTOS_DEL_PAICO</t>
  </si>
  <si>
    <t>AMANECER SOLAR</t>
  </si>
  <si>
    <t>AMPARO</t>
  </si>
  <si>
    <t>ANDES_GENERACION</t>
  </si>
  <si>
    <t>ANGELA_SOLAR_SPA</t>
  </si>
  <si>
    <t>ANTILHUE</t>
  </si>
  <si>
    <t>APOLO_DEL_NORTE_SPA</t>
  </si>
  <si>
    <t>AUSTRIAN_SOLAR</t>
  </si>
  <si>
    <t>BARRICK</t>
  </si>
  <si>
    <t>BELLAVISTA</t>
  </si>
  <si>
    <t>BIOBIO_NEGRETE</t>
  </si>
  <si>
    <t>CALAMA_SOLAR_1</t>
  </si>
  <si>
    <t>CALLE_LARGA_SPA</t>
  </si>
  <si>
    <t>CANENCIA_ENERGIA_SPA</t>
  </si>
  <si>
    <t>CAPULLO</t>
  </si>
  <si>
    <t>CARBOMET</t>
  </si>
  <si>
    <t>CARDONES SA</t>
  </si>
  <si>
    <t>CARRAN</t>
  </si>
  <si>
    <t>CATAN_SOLAR</t>
  </si>
  <si>
    <t>CAVANCHA</t>
  </si>
  <si>
    <t>CH _SANTA_ELENA</t>
  </si>
  <si>
    <t>CH_CONVENTO_VIEJO</t>
  </si>
  <si>
    <t>CHANLEUFU</t>
  </si>
  <si>
    <t>COLLIL</t>
  </si>
  <si>
    <t>COLMITO</t>
  </si>
  <si>
    <t>COMMONPLACE</t>
  </si>
  <si>
    <t>CONTRA</t>
  </si>
  <si>
    <t>CRUCERO_SPA</t>
  </si>
  <si>
    <t>CUMBRES</t>
  </si>
  <si>
    <t>CUMPEO</t>
  </si>
  <si>
    <t>CURILEUFU</t>
  </si>
  <si>
    <t>CUZCUZ</t>
  </si>
  <si>
    <t>D2_ENERGIA_SPA</t>
  </si>
  <si>
    <t>DIUTO</t>
  </si>
  <si>
    <t>DIVISADERO</t>
  </si>
  <si>
    <t>DONGO</t>
  </si>
  <si>
    <t>DONGUIL</t>
  </si>
  <si>
    <t>DOS_VALLES</t>
  </si>
  <si>
    <t>DOSAL</t>
  </si>
  <si>
    <t>EBCO_ATACAMA</t>
  </si>
  <si>
    <t>EL CANELO</t>
  </si>
  <si>
    <t>EL_AGRIO</t>
  </si>
  <si>
    <t>EL_ARREBOL</t>
  </si>
  <si>
    <t>EL_ARROYO</t>
  </si>
  <si>
    <t>EL_MIRADOR</t>
  </si>
  <si>
    <t>EL_NOGAL</t>
  </si>
  <si>
    <t>EL_QUEULE</t>
  </si>
  <si>
    <t>ELEKTRAGEN</t>
  </si>
  <si>
    <t>ENERBOSCH</t>
  </si>
  <si>
    <t>ENERNUEVAS</t>
  </si>
  <si>
    <t>EOLICA_TALTAL</t>
  </si>
  <si>
    <t>ESPINOS</t>
  </si>
  <si>
    <t>FOTOVOLTAICA_ACACIA</t>
  </si>
  <si>
    <t>FV_ARIZTIA</t>
  </si>
  <si>
    <t>FV_NORTE_GRANDE_5</t>
  </si>
  <si>
    <t>GENERACION_SOLAR_SPA</t>
  </si>
  <si>
    <t>GENERADORA_PIUTEL</t>
  </si>
  <si>
    <t>GENERHOM</t>
  </si>
  <si>
    <t>GENPAC</t>
  </si>
  <si>
    <t>GEOTERMICA_DEL_NORTE</t>
  </si>
  <si>
    <t>GESAN</t>
  </si>
  <si>
    <t>GMETROPOLITANA</t>
  </si>
  <si>
    <t>GR_CHAQUIHUE</t>
  </si>
  <si>
    <t>GR_HUINGAN</t>
  </si>
  <si>
    <t>GR_LAUREL</t>
  </si>
  <si>
    <t>GR_LITRE</t>
  </si>
  <si>
    <t>GR_MOLLE</t>
  </si>
  <si>
    <t>GR_PAN_DE_AZUCAR</t>
  </si>
  <si>
    <t>HESA</t>
  </si>
  <si>
    <t>HIDROANGOL</t>
  </si>
  <si>
    <t>HIDROELECTRICA SAN ANDRES</t>
  </si>
  <si>
    <t>HIDROENERSUR</t>
  </si>
  <si>
    <t>HIDROMUCHI</t>
  </si>
  <si>
    <t>HIDROMUNILQUE</t>
  </si>
  <si>
    <t>HIDROPALMAR</t>
  </si>
  <si>
    <t>HIDROPALOMA</t>
  </si>
  <si>
    <t>HORMIGA_SOLAR</t>
  </si>
  <si>
    <t>JAURURO_SOLAR</t>
  </si>
  <si>
    <t>JOAQUIN_SOLAR_SPA</t>
  </si>
  <si>
    <t>LA_ACACIA</t>
  </si>
  <si>
    <t>LA_LEONERA</t>
  </si>
  <si>
    <t>LA_MANGA_ENERGY</t>
  </si>
  <si>
    <t>LA_MONTAÑA_1</t>
  </si>
  <si>
    <t>LA_MONTAÑA_2</t>
  </si>
  <si>
    <t>LAS_FLORES</t>
  </si>
  <si>
    <t>LICAN</t>
  </si>
  <si>
    <t>LOA_SOLAR</t>
  </si>
  <si>
    <t>LOMAS_COLORADAS</t>
  </si>
  <si>
    <t>LOS MORROS</t>
  </si>
  <si>
    <t>LOS_GUINDOS</t>
  </si>
  <si>
    <t>LOS_LOROS</t>
  </si>
  <si>
    <t>LOS_PADRES</t>
  </si>
  <si>
    <t>LOS_PUQUIOS</t>
  </si>
  <si>
    <t>M_VILLARRICA</t>
  </si>
  <si>
    <t>MALLARAUCO</t>
  </si>
  <si>
    <t>MARIA_ELENA</t>
  </si>
  <si>
    <t>MINICENTRALES_ARAUCANIA</t>
  </si>
  <si>
    <t>NUOVOSOL_SPA</t>
  </si>
  <si>
    <t>PALACIOS</t>
  </si>
  <si>
    <t>PAMA</t>
  </si>
  <si>
    <t>PARQUE_SOLAR</t>
  </si>
  <si>
    <t>PARRONAL</t>
  </si>
  <si>
    <t>PATOS</t>
  </si>
  <si>
    <t>PE_EL_MAITEN</t>
  </si>
  <si>
    <t>PEHUI</t>
  </si>
  <si>
    <t>PFALICAHUE_SOLAR</t>
  </si>
  <si>
    <t>PFV LAS PERDICES</t>
  </si>
  <si>
    <t>PFV_LAS_CODORNICES</t>
  </si>
  <si>
    <t>PH_PUNTA_SIERRA</t>
  </si>
  <si>
    <t>PITIO</t>
  </si>
  <si>
    <t>PMGD_PICA_PILOT</t>
  </si>
  <si>
    <t>POBLACION_SOLAR</t>
  </si>
  <si>
    <t>POZO_ALMONTE_SOLAR_1</t>
  </si>
  <si>
    <t>PS_SANTALAURA</t>
  </si>
  <si>
    <t>PUERTO_SECO</t>
  </si>
  <si>
    <t>PUNTA_PALMERAS</t>
  </si>
  <si>
    <t>PV_CHANCON</t>
  </si>
  <si>
    <t>PV_EL_PICURIO</t>
  </si>
  <si>
    <t>PV_LAS_PALOMAS</t>
  </si>
  <si>
    <t>PV_LIBERTADORES</t>
  </si>
  <si>
    <t>PV_PORTEZUELO</t>
  </si>
  <si>
    <t>PV_RODEO</t>
  </si>
  <si>
    <t>PV_SALVADOR</t>
  </si>
  <si>
    <t>RAGSA</t>
  </si>
  <si>
    <t>RANGUIL_SUR_SPA</t>
  </si>
  <si>
    <t>REDEN_LALAJUELA</t>
  </si>
  <si>
    <t>REDEN_TALHUEN_SOLAR</t>
  </si>
  <si>
    <t>RIO HUASCO</t>
  </si>
  <si>
    <t>RIO_MULCHEN</t>
  </si>
  <si>
    <t>RLA_SOLAR</t>
  </si>
  <si>
    <t>ROBLERIA</t>
  </si>
  <si>
    <t>SAN_ANDRES_SPA</t>
  </si>
  <si>
    <t>SANTA_ADRIANA</t>
  </si>
  <si>
    <t>SINERGIA_SOLAR_SPA</t>
  </si>
  <si>
    <t>SOCER</t>
  </si>
  <si>
    <t>SOLAR_E</t>
  </si>
  <si>
    <t>SOLAR_LOS_PERALES_I</t>
  </si>
  <si>
    <t>SOLAR_TI_CUATRO</t>
  </si>
  <si>
    <t>SOLAR_UNO</t>
  </si>
  <si>
    <t>SPS_LA_HUAYCA</t>
  </si>
  <si>
    <t>SUBSOLE</t>
  </si>
  <si>
    <t>TALINAY</t>
  </si>
  <si>
    <t>TECNET</t>
  </si>
  <si>
    <t>TRAILELFU</t>
  </si>
  <si>
    <t>TRICAHUE_SOLAR</t>
  </si>
  <si>
    <t>UCUQUER</t>
  </si>
  <si>
    <t>VALLE_DE_LOS_VIENTOS</t>
  </si>
  <si>
    <t>VALLE_SOLAR_OESTE_2</t>
  </si>
  <si>
    <t>VIENTOS_DE_RENAICO</t>
  </si>
  <si>
    <t>VILLA_PRAT_ENERGY</t>
  </si>
  <si>
    <t>VITUCO</t>
  </si>
  <si>
    <t>Wenke</t>
  </si>
  <si>
    <t>Emp1</t>
  </si>
  <si>
    <t>Emp10</t>
  </si>
  <si>
    <t>Emp100</t>
  </si>
  <si>
    <t>Emp101</t>
  </si>
  <si>
    <t>Emp102</t>
  </si>
  <si>
    <t>Emp103</t>
  </si>
  <si>
    <t>Emp104</t>
  </si>
  <si>
    <t>Emp105</t>
  </si>
  <si>
    <t>Emp106</t>
  </si>
  <si>
    <t>Emp107</t>
  </si>
  <si>
    <t>Emp108</t>
  </si>
  <si>
    <t>Emp109</t>
  </si>
  <si>
    <t>Emp11</t>
  </si>
  <si>
    <t>Emp110</t>
  </si>
  <si>
    <t>Emp111</t>
  </si>
  <si>
    <t>Emp112</t>
  </si>
  <si>
    <t>Emp113</t>
  </si>
  <si>
    <t>Emp114</t>
  </si>
  <si>
    <t>Emp115</t>
  </si>
  <si>
    <t>Emp12</t>
  </si>
  <si>
    <t>Emp13</t>
  </si>
  <si>
    <t>Emp14</t>
  </si>
  <si>
    <t>Emp15</t>
  </si>
  <si>
    <t>Emp16</t>
  </si>
  <si>
    <t>Emp17</t>
  </si>
  <si>
    <t>Emp18</t>
  </si>
  <si>
    <t>Emp19</t>
  </si>
  <si>
    <t>Emp2</t>
  </si>
  <si>
    <t>Emp20</t>
  </si>
  <si>
    <t>Emp21</t>
  </si>
  <si>
    <t>Emp22</t>
  </si>
  <si>
    <t>Emp23</t>
  </si>
  <si>
    <t>Emp24</t>
  </si>
  <si>
    <t>Emp25</t>
  </si>
  <si>
    <t>Emp26</t>
  </si>
  <si>
    <t>Emp27</t>
  </si>
  <si>
    <t>Emp28</t>
  </si>
  <si>
    <t>Emp29</t>
  </si>
  <si>
    <t>Emp3</t>
  </si>
  <si>
    <t>Emp30</t>
  </si>
  <si>
    <t>Emp31</t>
  </si>
  <si>
    <t>Emp32</t>
  </si>
  <si>
    <t>Emp33</t>
  </si>
  <si>
    <t>Emp34</t>
  </si>
  <si>
    <t>Emp35</t>
  </si>
  <si>
    <t>Emp36</t>
  </si>
  <si>
    <t>Emp37</t>
  </si>
  <si>
    <t>Emp38</t>
  </si>
  <si>
    <t>Emp39</t>
  </si>
  <si>
    <t>Emp4</t>
  </si>
  <si>
    <t>Emp40</t>
  </si>
  <si>
    <t>Emp41</t>
  </si>
  <si>
    <t>Emp42</t>
  </si>
  <si>
    <t>Emp43</t>
  </si>
  <si>
    <t>Emp44</t>
  </si>
  <si>
    <t>Emp45</t>
  </si>
  <si>
    <t>Emp46</t>
  </si>
  <si>
    <t>Emp47</t>
  </si>
  <si>
    <t>Emp48</t>
  </si>
  <si>
    <t>Emp49</t>
  </si>
  <si>
    <t>Emp5</t>
  </si>
  <si>
    <t>Emp50</t>
  </si>
  <si>
    <t>Emp51</t>
  </si>
  <si>
    <t>Emp52</t>
  </si>
  <si>
    <t>Emp53</t>
  </si>
  <si>
    <t>Emp54</t>
  </si>
  <si>
    <t>Emp55</t>
  </si>
  <si>
    <t>Emp56</t>
  </si>
  <si>
    <t>Emp57</t>
  </si>
  <si>
    <t>Emp58</t>
  </si>
  <si>
    <t>Emp59</t>
  </si>
  <si>
    <t>Emp6</t>
  </si>
  <si>
    <t>Emp60</t>
  </si>
  <si>
    <t>Emp61</t>
  </si>
  <si>
    <t>Emp62</t>
  </si>
  <si>
    <t>Emp63</t>
  </si>
  <si>
    <t>Emp64</t>
  </si>
  <si>
    <t>Emp65</t>
  </si>
  <si>
    <t>Emp66</t>
  </si>
  <si>
    <t>Emp67</t>
  </si>
  <si>
    <t>Emp68</t>
  </si>
  <si>
    <t>Emp69</t>
  </si>
  <si>
    <t>Emp7</t>
  </si>
  <si>
    <t>Emp70</t>
  </si>
  <si>
    <t>Emp71</t>
  </si>
  <si>
    <t>Emp72</t>
  </si>
  <si>
    <t>Emp73</t>
  </si>
  <si>
    <t>Emp74</t>
  </si>
  <si>
    <t>Emp75</t>
  </si>
  <si>
    <t>Emp76</t>
  </si>
  <si>
    <t>Emp77</t>
  </si>
  <si>
    <t>Emp78</t>
  </si>
  <si>
    <t>Emp79</t>
  </si>
  <si>
    <t>Emp8</t>
  </si>
  <si>
    <t>Emp80</t>
  </si>
  <si>
    <t>Emp81</t>
  </si>
  <si>
    <t>Emp82</t>
  </si>
  <si>
    <t>Emp83</t>
  </si>
  <si>
    <t>Emp84</t>
  </si>
  <si>
    <t>Emp85</t>
  </si>
  <si>
    <t>Emp86</t>
  </si>
  <si>
    <t>Emp87</t>
  </si>
  <si>
    <t>Emp88</t>
  </si>
  <si>
    <t>Emp89</t>
  </si>
  <si>
    <t>Emp9</t>
  </si>
  <si>
    <t>Emp90</t>
  </si>
  <si>
    <t>Emp91</t>
  </si>
  <si>
    <t>Emp92</t>
  </si>
  <si>
    <t>Emp93</t>
  </si>
  <si>
    <t>Emp94</t>
  </si>
  <si>
    <t>Emp95</t>
  </si>
  <si>
    <t>Emp96</t>
  </si>
  <si>
    <t>Eliminado</t>
  </si>
  <si>
    <t>ClienteLibre</t>
  </si>
  <si>
    <t>ALTOS_TILTIL</t>
  </si>
  <si>
    <t>CABO_LEONES_III</t>
  </si>
  <si>
    <t>Empresa</t>
  </si>
  <si>
    <t>ID</t>
  </si>
  <si>
    <t>AES_GENER_(ANCALI)</t>
  </si>
  <si>
    <t>AES_GENER_(KDM)</t>
  </si>
  <si>
    <t>AES_GENER_(SAN_MIGUEL)</t>
  </si>
  <si>
    <t>AGROSOLAR_IV</t>
  </si>
  <si>
    <t>AGROSOLAR_V</t>
  </si>
  <si>
    <t>ALTO CAUTIN</t>
  </si>
  <si>
    <t>ALTO_MANGA_ENERGY</t>
  </si>
  <si>
    <t>BERRUECO_ENERGIA</t>
  </si>
  <si>
    <t>BETEL</t>
  </si>
  <si>
    <t>BIO_ENERGIA_MOLINA</t>
  </si>
  <si>
    <t>BIOCRUZ</t>
  </si>
  <si>
    <t>BLUEGATE SpA</t>
  </si>
  <si>
    <t>CABO_LEONES_II</t>
  </si>
  <si>
    <t>CALAFATE</t>
  </si>
  <si>
    <t>CAMPO_LINDO</t>
  </si>
  <si>
    <t>CANDELARIA SOLAR</t>
  </si>
  <si>
    <t>CASA_BERMEJA_SPA</t>
  </si>
  <si>
    <t>CEDARS_SOLAR</t>
  </si>
  <si>
    <t>Central El Atajo</t>
  </si>
  <si>
    <t>CGE_C</t>
  </si>
  <si>
    <t>CH_EL_MANZANO</t>
  </si>
  <si>
    <t>CHESTER_SOLAR_I_SPA</t>
  </si>
  <si>
    <t>CHESTER_SOLAR_IV</t>
  </si>
  <si>
    <t>CHESTER_SOLAR_V</t>
  </si>
  <si>
    <t>CHILE_GENERACION</t>
  </si>
  <si>
    <t>CHINCOL</t>
  </si>
  <si>
    <t>CHUNGUNGO_SOLAR</t>
  </si>
  <si>
    <t>Cinergia Chile SpA</t>
  </si>
  <si>
    <t>CIPRES</t>
  </si>
  <si>
    <t>CIPRESILLOS</t>
  </si>
  <si>
    <t>COCHARCAS</t>
  </si>
  <si>
    <t>CONDOR_ENERGIA</t>
  </si>
  <si>
    <t>COPIULEMU_1</t>
  </si>
  <si>
    <t>DIEGO_DE_ALMAGRO_SOLAR</t>
  </si>
  <si>
    <t>DIGUA</t>
  </si>
  <si>
    <t>DON MARIANO ENERGY</t>
  </si>
  <si>
    <t>DON_PEDRO_SPA</t>
  </si>
  <si>
    <t>DONA_JAVIERA_VALLEDOR_SPA</t>
  </si>
  <si>
    <t>EBCO Energía</t>
  </si>
  <si>
    <t>ECLIPSE_SOLAR_SPA</t>
  </si>
  <si>
    <t>ECOM_GENERACION</t>
  </si>
  <si>
    <t>EE_LA_COMPANIA_SPA</t>
  </si>
  <si>
    <t>EGP_CHILE</t>
  </si>
  <si>
    <t>EL MANZANO</t>
  </si>
  <si>
    <t>EL_BOCO</t>
  </si>
  <si>
    <t>EL_CERNICALO</t>
  </si>
  <si>
    <t>EL_ROBLE_SOLAR_SPA</t>
  </si>
  <si>
    <t>EL_SALITRAL</t>
  </si>
  <si>
    <t>ELECTRICA_PINARES</t>
  </si>
  <si>
    <t>EMOAC</t>
  </si>
  <si>
    <t>ENERGEN</t>
  </si>
  <si>
    <t>ENERGIA_MORRO_GUAYACAN</t>
  </si>
  <si>
    <t>ENERGIA_SIETE</t>
  </si>
  <si>
    <t>ENERGIAS_DEL_FUTURO</t>
  </si>
  <si>
    <t>ENERGY_ASSET</t>
  </si>
  <si>
    <t>ENERKEY</t>
  </si>
  <si>
    <t>ENLASA</t>
  </si>
  <si>
    <t>FARMDO_ENERGY</t>
  </si>
  <si>
    <t>FARO_CORONA</t>
  </si>
  <si>
    <t>FONTUS_SCL_III</t>
  </si>
  <si>
    <t>FOTOVOLTAICA DELTA</t>
  </si>
  <si>
    <t>FOTOVOLTAICA EL ALERCE</t>
  </si>
  <si>
    <t>FOTOVOLTAICA EL MANZANAR</t>
  </si>
  <si>
    <t>FOTOVOLTAICA_ALGARROBO_SPA</t>
  </si>
  <si>
    <t>FOTOVOLTAICA_EL_MANZANO_SPA</t>
  </si>
  <si>
    <t>FOTOVOLTAICA_MANIO_SPA</t>
  </si>
  <si>
    <t>FOTOVOLTAICA_SAN ISIDRO</t>
  </si>
  <si>
    <t>GENERADORA AZUL</t>
  </si>
  <si>
    <t>GENERADORA_ZAPALLAR</t>
  </si>
  <si>
    <t>GESTEL</t>
  </si>
  <si>
    <t>GORRIONES</t>
  </si>
  <si>
    <t>GR GUINDO</t>
  </si>
  <si>
    <t>GR Power Chile SpA</t>
  </si>
  <si>
    <t>GR Raulí</t>
  </si>
  <si>
    <t>GR ROBLE</t>
  </si>
  <si>
    <t>GR Ulmo</t>
  </si>
  <si>
    <t>GR_ALERCE</t>
  </si>
  <si>
    <t>GR_ARAUCARIA</t>
  </si>
  <si>
    <t>GR_BELLOTO_SPA</t>
  </si>
  <si>
    <t>GR_BOLDO</t>
  </si>
  <si>
    <t>GR_CANELO</t>
  </si>
  <si>
    <t>GR_COIGUE</t>
  </si>
  <si>
    <t>GR_ESPINO</t>
  </si>
  <si>
    <t>GR_GUAYACAN</t>
  </si>
  <si>
    <t>GR_LILEN_SPA</t>
  </si>
  <si>
    <t>GR_LINGUE</t>
  </si>
  <si>
    <t>GR_MELI _SPA</t>
  </si>
  <si>
    <t>GR_PALMA_SPA</t>
  </si>
  <si>
    <t>GR_PILO</t>
  </si>
  <si>
    <t>GR_PITAO</t>
  </si>
  <si>
    <t>GR_TAMARUGO_SPA</t>
  </si>
  <si>
    <t>GR_TIACA</t>
  </si>
  <si>
    <t>GR_TINEO</t>
  </si>
  <si>
    <t>GRANADA</t>
  </si>
  <si>
    <t>HBS</t>
  </si>
  <si>
    <t>HE_EL_PASO</t>
  </si>
  <si>
    <t>HIDROELECTRICA_LASJUNTAS</t>
  </si>
  <si>
    <t>HIDROMOCHO</t>
  </si>
  <si>
    <t>HUEMUL_ENERGIA</t>
  </si>
  <si>
    <t>ILLALOLEN</t>
  </si>
  <si>
    <t>IMELSA_ENERGIA (CINTAC)</t>
  </si>
  <si>
    <t>INACAL</t>
  </si>
  <si>
    <t>INCAHUASI_ENERGY</t>
  </si>
  <si>
    <t>INERSA</t>
  </si>
  <si>
    <t>INNERGEX_RENEWABLE</t>
  </si>
  <si>
    <t>INV_CHACABUCO</t>
  </si>
  <si>
    <t>ISABEL_SOLAR_SPA</t>
  </si>
  <si>
    <t>ISER</t>
  </si>
  <si>
    <t>LA_CALERA</t>
  </si>
  <si>
    <t>LA_CHIMBA_BIS_SPA</t>
  </si>
  <si>
    <t>LA_HUELLA</t>
  </si>
  <si>
    <t>LA_LIGUA_SPA</t>
  </si>
  <si>
    <t>LAS LECHUZAS</t>
  </si>
  <si>
    <t>LAS_CABRAS</t>
  </si>
  <si>
    <t>LAS_CHACRAS_ENERGY_SPA</t>
  </si>
  <si>
    <t>LAS_PAMPAS</t>
  </si>
  <si>
    <t>LAS_PEÑAS</t>
  </si>
  <si>
    <t>LAS_TORCAZAS</t>
  </si>
  <si>
    <t>LAS_TURCAS</t>
  </si>
  <si>
    <t>LAUREL_SPA</t>
  </si>
  <si>
    <t>LIBERTADORES_SOLAR</t>
  </si>
  <si>
    <t>LINARES_SOLAR</t>
  </si>
  <si>
    <t>LINGUE_SPA</t>
  </si>
  <si>
    <t>LIRIO_DE_CAMPO_SOLAR_SPA</t>
  </si>
  <si>
    <t>LLEUQUEREO</t>
  </si>
  <si>
    <t>LOS_LAGOS</t>
  </si>
  <si>
    <t>LOS_PINOS_BIO</t>
  </si>
  <si>
    <t>LOS_PORTONES</t>
  </si>
  <si>
    <t>LOS_TILOS</t>
  </si>
  <si>
    <t>LUCE_SOLAR_SPA</t>
  </si>
  <si>
    <t>LUNA_ENERGY</t>
  </si>
  <si>
    <t>MAPOCHO TREBAL</t>
  </si>
  <si>
    <t>MARCHIHUE_VII_SPA</t>
  </si>
  <si>
    <t>MARIA_ELENA_SOLAR</t>
  </si>
  <si>
    <t>MECO_CHILLAN</t>
  </si>
  <si>
    <t>MGM_INNOVA_CAPITAL</t>
  </si>
  <si>
    <t>MIMBRE</t>
  </si>
  <si>
    <t>MONCURI_ENERGY_SPA</t>
  </si>
  <si>
    <t>NUEVA DEGAN</t>
  </si>
  <si>
    <t>NUEVA_ATACAMA</t>
  </si>
  <si>
    <t>OPDENERGY_GENERACION</t>
  </si>
  <si>
    <t>ORAFTI</t>
  </si>
  <si>
    <t>ORAZUL_CHILE</t>
  </si>
  <si>
    <t>ORION_SOLAR</t>
  </si>
  <si>
    <t>OVALLE_NORTE</t>
  </si>
  <si>
    <t>PAINE_ENERGY_SPA</t>
  </si>
  <si>
    <t>PARQUE SOLAR BICENTENARIO</t>
  </si>
  <si>
    <t>Parque Solar Membrillo</t>
  </si>
  <si>
    <t>PARQUE SOLAR SAN JAVIER</t>
  </si>
  <si>
    <t>PARQUE SOLAR SANTA FE</t>
  </si>
  <si>
    <t>PARQUE SOLAR VILLA ALEGRE</t>
  </si>
  <si>
    <t>PARQUE SOLAR VILLA SECA</t>
  </si>
  <si>
    <t>PARQUE_SOLAR_CANCHA_SPA</t>
  </si>
  <si>
    <t>PARQUE_SOLAR_H6</t>
  </si>
  <si>
    <t>PARQUE_SOLAR_LOS_PALTOS_SPA</t>
  </si>
  <si>
    <t>PARSOSY_ILLAPEL5_SPA</t>
  </si>
  <si>
    <t>PELEQUEN_SUR</t>
  </si>
  <si>
    <t>PEPA SPA</t>
  </si>
  <si>
    <t>PFV Las Tortolas</t>
  </si>
  <si>
    <t>PFV_EL_CHUCAO_SPA</t>
  </si>
  <si>
    <t>PFV_EL_CONDOR_SPA</t>
  </si>
  <si>
    <t>PFV_EL_PIUQUEN</t>
  </si>
  <si>
    <t>PFV_JOSE_SOLER_MALLAFRE</t>
  </si>
  <si>
    <t>PFV_MARIA_PINTO_SPA</t>
  </si>
  <si>
    <t>PFV_NUEVA_QUILLAGUA</t>
  </si>
  <si>
    <t>PFV_ÑIQUEN</t>
  </si>
  <si>
    <t>PFV_OCOA</t>
  </si>
  <si>
    <t>PFV_SANTA_ESTER</t>
  </si>
  <si>
    <t>PFV_SANTA_RITA</t>
  </si>
  <si>
    <t>PILPEN</t>
  </si>
  <si>
    <t>PILPILEN_SPA</t>
  </si>
  <si>
    <t>PIQUERO</t>
  </si>
  <si>
    <t>PITRA_SPA</t>
  </si>
  <si>
    <t>PLANTA_SOLAR_SPIII</t>
  </si>
  <si>
    <t>PLAYERO</t>
  </si>
  <si>
    <t>PMGD_DARLIN_SPA</t>
  </si>
  <si>
    <t>PS_PORVENIR</t>
  </si>
  <si>
    <t>PUENTE_SOLAR_SPA</t>
  </si>
  <si>
    <t>PV_CATEMU_SPA</t>
  </si>
  <si>
    <t>PV_LA_FRONTERA</t>
  </si>
  <si>
    <t>QUELTEHUE</t>
  </si>
  <si>
    <t>QUEMCHI</t>
  </si>
  <si>
    <t>QUICKSTART</t>
  </si>
  <si>
    <t>QUILLAY_SOLAR_SPA</t>
  </si>
  <si>
    <t>QUINTA_SOLAR</t>
  </si>
  <si>
    <t>RASO_POWER</t>
  </si>
  <si>
    <t>REDEN_CABILDO_SOLAR</t>
  </si>
  <si>
    <t>RENOVALIA_6</t>
  </si>
  <si>
    <t>RENOVALIA_7</t>
  </si>
  <si>
    <t>RINCONADA</t>
  </si>
  <si>
    <t>RIO_PUMA</t>
  </si>
  <si>
    <t>ROMERIA</t>
  </si>
  <si>
    <t>RTS</t>
  </si>
  <si>
    <t>SAN_FRANCISCO</t>
  </si>
  <si>
    <t>SANBAR_SOLAR</t>
  </si>
  <si>
    <t>SANTA IRENE</t>
  </si>
  <si>
    <t>SANTA_CATALINA_SOLAR</t>
  </si>
  <si>
    <t>SANTA_CLARA</t>
  </si>
  <si>
    <t>SANTA_INES_SOLAR</t>
  </si>
  <si>
    <t>SANTAMARTA</t>
  </si>
  <si>
    <t>SCM</t>
  </si>
  <si>
    <t>SOL_DE_SEPTIEMBRE_SPA</t>
  </si>
  <si>
    <t>Solar la Blanquina</t>
  </si>
  <si>
    <t>SOLAR_TI_DIEZ</t>
  </si>
  <si>
    <t>SOLAR_TI_ONCE_SPA</t>
  </si>
  <si>
    <t>SONNEDIX_ENERGY</t>
  </si>
  <si>
    <t>SPVP4 (EL_CANELO)</t>
  </si>
  <si>
    <t>SWO</t>
  </si>
  <si>
    <t>SX_LASERENA</t>
  </si>
  <si>
    <t>TALTAL_SOLAR</t>
  </si>
  <si>
    <t>TAMARUGAL SOLAR 1</t>
  </si>
  <si>
    <t>TAMM</t>
  </si>
  <si>
    <t>TEATINOS</t>
  </si>
  <si>
    <t>TILTIL_SOLAR</t>
  </si>
  <si>
    <t>TRICAHUE_SPA</t>
  </si>
  <si>
    <t>TSGF</t>
  </si>
  <si>
    <t>TUCUQUERE_SPA</t>
  </si>
  <si>
    <t>VALLE_DE_LA_LUNA_II</t>
  </si>
  <si>
    <t>VENTURADA_ENERGIA</t>
  </si>
  <si>
    <t>VICTORIA_SOLAR_SPA</t>
  </si>
  <si>
    <t>VILLA_CRUZ_SPA</t>
  </si>
  <si>
    <t>VILLA_SOLAR</t>
  </si>
  <si>
    <t>WENKE</t>
  </si>
  <si>
    <t>WPD_MALLECO</t>
  </si>
  <si>
    <t>WPD_NEGRETE</t>
  </si>
  <si>
    <t>XUE_SOLAR</t>
  </si>
  <si>
    <t>EMPRESA ELECTRICA LA COMPAÑÍA</t>
  </si>
  <si>
    <t>ATACAMA SOLAR</t>
  </si>
  <si>
    <t>AES ANDES</t>
  </si>
  <si>
    <t>PSF EL SALITRAL</t>
  </si>
  <si>
    <t>FOTOVOLTAICA ALFA</t>
  </si>
  <si>
    <t>SOL_DEL_DESIERTO</t>
  </si>
  <si>
    <t>PEGASUS</t>
  </si>
  <si>
    <t>FOTOVOLTAICA AVELLANO</t>
  </si>
  <si>
    <t>E462</t>
  </si>
  <si>
    <t>E463</t>
  </si>
  <si>
    <t>E464</t>
  </si>
  <si>
    <t>E465</t>
  </si>
  <si>
    <t>E466</t>
  </si>
  <si>
    <t>E467</t>
  </si>
  <si>
    <t>E468</t>
  </si>
  <si>
    <t>E469</t>
  </si>
  <si>
    <t>E470</t>
  </si>
  <si>
    <t>E471</t>
  </si>
  <si>
    <t>E472</t>
  </si>
  <si>
    <t>E473</t>
  </si>
  <si>
    <t>E474</t>
  </si>
  <si>
    <t>E475</t>
  </si>
  <si>
    <t>E476</t>
  </si>
  <si>
    <t>E477</t>
  </si>
  <si>
    <t>E478</t>
  </si>
  <si>
    <t>E479</t>
  </si>
  <si>
    <t>E480</t>
  </si>
  <si>
    <t>E481</t>
  </si>
  <si>
    <t>E482</t>
  </si>
  <si>
    <t>E483</t>
  </si>
  <si>
    <t>E484</t>
  </si>
  <si>
    <t>E485</t>
  </si>
  <si>
    <t>E486</t>
  </si>
  <si>
    <t>E487</t>
  </si>
  <si>
    <t>E488</t>
  </si>
  <si>
    <t>E489</t>
  </si>
  <si>
    <t>E490</t>
  </si>
  <si>
    <t>E491</t>
  </si>
  <si>
    <t>E492</t>
  </si>
  <si>
    <t>E493</t>
  </si>
  <si>
    <t>E494</t>
  </si>
  <si>
    <t>E495</t>
  </si>
  <si>
    <t>E496</t>
  </si>
  <si>
    <t>E497</t>
  </si>
  <si>
    <t>E498</t>
  </si>
  <si>
    <t>E499</t>
  </si>
  <si>
    <t>SINEMP</t>
  </si>
  <si>
    <t>Monto CLP</t>
  </si>
  <si>
    <t>Pegar Valores</t>
  </si>
  <si>
    <t>Montos</t>
  </si>
  <si>
    <t>Garantía Pre</t>
  </si>
  <si>
    <t>Garantía DEF</t>
  </si>
  <si>
    <t>Caso Especial (CV)</t>
  </si>
  <si>
    <t>AES_ANDES</t>
  </si>
  <si>
    <t>PARQUE SOLAR LA MURALLA II SPA</t>
  </si>
  <si>
    <t>IBEREÓLICA CABO LEONES II S.A.</t>
  </si>
  <si>
    <t>WPD_DUQUECO</t>
  </si>
  <si>
    <t>MG</t>
  </si>
  <si>
    <t>TC 12 Nov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</si>
</sst>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7" fontId="2" fillId="2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textRotation="90"/>
    </xf>
    <xf numFmtId="0" fontId="0" fillId="3" borderId="0" xfId="0" applyFill="1"/>
    <xf numFmtId="0" fontId="0" fillId="0" borderId="0" xfId="0" applyAlignment="1">
      <alignment horizontal="center"/>
    </xf>
    <xf numFmtId="0" fontId="5" fillId="4" borderId="0" xfId="0" applyFont="1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5" borderId="0" xfId="0" applyNumberFormat="1" applyFill="1"/>
    <xf numFmtId="0" fontId="2" fillId="2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Resumen!$G$2:$G$53</c:f>
              <c:strCache>
                <c:ptCount val="33"/>
                <c:pt idx="0">
                  <c:v>ENEL_GENERACION</c:v>
                </c:pt>
                <c:pt idx="1">
                  <c:v>TAMAKAYA_ENERGIA</c:v>
                </c:pt>
                <c:pt idx="2">
                  <c:v>ENGIE</c:v>
                </c:pt>
                <c:pt idx="3">
                  <c:v>EGP_CHILE</c:v>
                </c:pt>
                <c:pt idx="4">
                  <c:v>HORNITOS</c:v>
                </c:pt>
                <c:pt idx="5">
                  <c:v>HUEMUL_ENERGIA</c:v>
                </c:pt>
                <c:pt idx="6">
                  <c:v>RUCATAYO</c:v>
                </c:pt>
                <c:pt idx="7">
                  <c:v>IMELSA_ENERGIA</c:v>
                </c:pt>
                <c:pt idx="8">
                  <c:v>EMOAC</c:v>
                </c:pt>
                <c:pt idx="9">
                  <c:v>ATRIA_ENERGIA</c:v>
                </c:pt>
                <c:pt idx="10">
                  <c:v>LIPIGAS</c:v>
                </c:pt>
                <c:pt idx="11">
                  <c:v>ANDINA</c:v>
                </c:pt>
                <c:pt idx="12">
                  <c:v>MONTE REDONDO</c:v>
                </c:pt>
                <c:pt idx="13">
                  <c:v>PV_SALVADOR</c:v>
                </c:pt>
                <c:pt idx="14">
                  <c:v>NUEVA_ATACAMA</c:v>
                </c:pt>
                <c:pt idx="15">
                  <c:v>ENORCHILE</c:v>
                </c:pt>
                <c:pt idx="16">
                  <c:v>EL_PELICANO</c:v>
                </c:pt>
                <c:pt idx="17">
                  <c:v>ON GROUP</c:v>
                </c:pt>
                <c:pt idx="18">
                  <c:v>NEOMAS</c:v>
                </c:pt>
                <c:pt idx="19">
                  <c:v>GEOTERMICA_DEL_NORTE</c:v>
                </c:pt>
                <c:pt idx="20">
                  <c:v>POZO_ALMONTE_SOLAR_3</c:v>
                </c:pt>
                <c:pt idx="21">
                  <c:v>KDM_ENERGIA</c:v>
                </c:pt>
                <c:pt idx="22">
                  <c:v>WPD_DUQUECO</c:v>
                </c:pt>
                <c:pt idx="23">
                  <c:v>CAPULLO</c:v>
                </c:pt>
                <c:pt idx="24">
                  <c:v>GM_HOLDINGS</c:v>
                </c:pt>
                <c:pt idx="25">
                  <c:v>POZO_ALMONTE_SOLAR_2</c:v>
                </c:pt>
                <c:pt idx="26">
                  <c:v>AASA_ENERGIA</c:v>
                </c:pt>
                <c:pt idx="27">
                  <c:v>TACORA_ENERGY</c:v>
                </c:pt>
                <c:pt idx="28">
                  <c:v>GR Power Chile SpA</c:v>
                </c:pt>
                <c:pt idx="29">
                  <c:v>AGSA</c:v>
                </c:pt>
                <c:pt idx="30">
                  <c:v>GAS SUR</c:v>
                </c:pt>
                <c:pt idx="31">
                  <c:v>TECNORED</c:v>
                </c:pt>
                <c:pt idx="32">
                  <c:v>LOS_CURUROS</c:v>
                </c:pt>
              </c:strCache>
            </c:strRef>
          </c:cat>
          <c:val>
            <c:numRef>
              <c:f>Resumen!$H$2:$H$53</c:f>
              <c:numCache>
                <c:formatCode>#,##0</c:formatCode>
                <c:ptCount val="52"/>
                <c:pt idx="0">
                  <c:v>-125907884.53000002</c:v>
                </c:pt>
                <c:pt idx="1">
                  <c:v>-56066738.779999979</c:v>
                </c:pt>
                <c:pt idx="2">
                  <c:v>-43642942.739999995</c:v>
                </c:pt>
                <c:pt idx="3">
                  <c:v>-42403909.76000005</c:v>
                </c:pt>
                <c:pt idx="4">
                  <c:v>-11826239.119999999</c:v>
                </c:pt>
                <c:pt idx="5">
                  <c:v>-6625324.8900000015</c:v>
                </c:pt>
                <c:pt idx="6">
                  <c:v>-6479926.3799999999</c:v>
                </c:pt>
                <c:pt idx="7">
                  <c:v>-2062014.4600000009</c:v>
                </c:pt>
                <c:pt idx="8">
                  <c:v>-1830695.2899999996</c:v>
                </c:pt>
                <c:pt idx="9">
                  <c:v>-1426481.3000000003</c:v>
                </c:pt>
                <c:pt idx="10">
                  <c:v>-1224968.5099999984</c:v>
                </c:pt>
                <c:pt idx="11">
                  <c:v>-1175205.5300000003</c:v>
                </c:pt>
                <c:pt idx="12">
                  <c:v>-1163997.5</c:v>
                </c:pt>
                <c:pt idx="13">
                  <c:v>-643621.61000000057</c:v>
                </c:pt>
                <c:pt idx="14">
                  <c:v>-623581.96999999753</c:v>
                </c:pt>
                <c:pt idx="15">
                  <c:v>-540096.6100000001</c:v>
                </c:pt>
                <c:pt idx="16">
                  <c:v>-412305.66000000009</c:v>
                </c:pt>
                <c:pt idx="17">
                  <c:v>-375797.65999999992</c:v>
                </c:pt>
                <c:pt idx="18">
                  <c:v>-224151.55999999988</c:v>
                </c:pt>
                <c:pt idx="19">
                  <c:v>-180852.82000000449</c:v>
                </c:pt>
                <c:pt idx="20">
                  <c:v>-134020.82999999996</c:v>
                </c:pt>
                <c:pt idx="21">
                  <c:v>-127820.70999999992</c:v>
                </c:pt>
                <c:pt idx="22">
                  <c:v>-107823.49999999999</c:v>
                </c:pt>
                <c:pt idx="23">
                  <c:v>-91074.280000000173</c:v>
                </c:pt>
                <c:pt idx="24">
                  <c:v>-85365.750000000058</c:v>
                </c:pt>
                <c:pt idx="25">
                  <c:v>-68566.02999999997</c:v>
                </c:pt>
                <c:pt idx="26">
                  <c:v>-58733.619999999988</c:v>
                </c:pt>
                <c:pt idx="27">
                  <c:v>-53654.630000000034</c:v>
                </c:pt>
                <c:pt idx="28">
                  <c:v>-36384.189999999682</c:v>
                </c:pt>
                <c:pt idx="29">
                  <c:v>-18753.580000000009</c:v>
                </c:pt>
                <c:pt idx="30">
                  <c:v>-15297.119999999997</c:v>
                </c:pt>
                <c:pt idx="31">
                  <c:v>-8335.5099999998347</c:v>
                </c:pt>
                <c:pt idx="32">
                  <c:v>-6145.2000000008848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4-4CAA-9D9A-73B0CF044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349104"/>
        <c:axId val="667113456"/>
      </c:barChart>
      <c:catAx>
        <c:axId val="64334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67113456"/>
        <c:crosses val="autoZero"/>
        <c:auto val="1"/>
        <c:lblAlgn val="ctr"/>
        <c:lblOffset val="100"/>
        <c:noMultiLvlLbl val="0"/>
      </c:catAx>
      <c:valAx>
        <c:axId val="6671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4334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9</xdr:row>
      <xdr:rowOff>152400</xdr:rowOff>
    </xdr:from>
    <xdr:to>
      <xdr:col>4</xdr:col>
      <xdr:colOff>685800</xdr:colOff>
      <xdr:row>13</xdr:row>
      <xdr:rowOff>9525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9906793-1E44-40C9-B775-74A1CD8BBC59}"/>
            </a:ext>
          </a:extLst>
        </xdr:cNvPr>
        <xdr:cNvSpPr/>
      </xdr:nvSpPr>
      <xdr:spPr>
        <a:xfrm>
          <a:off x="2705100" y="1295400"/>
          <a:ext cx="1028700" cy="619125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L" sz="1100"/>
            <a:t>Programación Mensual (Proyección)</a:t>
          </a:r>
        </a:p>
      </xdr:txBody>
    </xdr:sp>
    <xdr:clientData/>
  </xdr:twoCellAnchor>
  <xdr:twoCellAnchor>
    <xdr:from>
      <xdr:col>10</xdr:col>
      <xdr:colOff>304800</xdr:colOff>
      <xdr:row>4</xdr:row>
      <xdr:rowOff>28574</xdr:rowOff>
    </xdr:from>
    <xdr:to>
      <xdr:col>11</xdr:col>
      <xdr:colOff>571500</xdr:colOff>
      <xdr:row>9</xdr:row>
      <xdr:rowOff>133350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1130351-895C-46C3-B58E-C7B64669174B}"/>
            </a:ext>
          </a:extLst>
        </xdr:cNvPr>
        <xdr:cNvSpPr/>
      </xdr:nvSpPr>
      <xdr:spPr>
        <a:xfrm>
          <a:off x="9448800" y="219074"/>
          <a:ext cx="1028700" cy="1057276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="1"/>
            <a:t>Gen_h (MWh)</a:t>
          </a:r>
        </a:p>
        <a:p>
          <a:pPr algn="l"/>
          <a:endParaRPr lang="es-CL" sz="800"/>
        </a:p>
        <a:p>
          <a:pPr algn="l"/>
          <a:r>
            <a:rPr lang="es-CL" sz="800"/>
            <a:t>Generación</a:t>
          </a:r>
          <a:r>
            <a:rPr lang="es-CL" sz="800" baseline="0"/>
            <a:t> Centrales por hidrología h.</a:t>
          </a:r>
          <a:endParaRPr lang="es-CL" sz="800"/>
        </a:p>
        <a:p>
          <a:pPr algn="l"/>
          <a:r>
            <a:rPr lang="es-CL" sz="800" baseline="0"/>
            <a:t>(PbExc 20,50 y 90%)</a:t>
          </a:r>
          <a:endParaRPr lang="es-CL" sz="800"/>
        </a:p>
      </xdr:txBody>
    </xdr:sp>
    <xdr:clientData/>
  </xdr:twoCellAnchor>
  <xdr:twoCellAnchor>
    <xdr:from>
      <xdr:col>10</xdr:col>
      <xdr:colOff>276225</xdr:colOff>
      <xdr:row>12</xdr:row>
      <xdr:rowOff>0</xdr:rowOff>
    </xdr:from>
    <xdr:to>
      <xdr:col>11</xdr:col>
      <xdr:colOff>542925</xdr:colOff>
      <xdr:row>17</xdr:row>
      <xdr:rowOff>114300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C6E14B9A-0E7B-4DF8-B323-4B828888918F}"/>
            </a:ext>
          </a:extLst>
        </xdr:cNvPr>
        <xdr:cNvSpPr/>
      </xdr:nvSpPr>
      <xdr:spPr>
        <a:xfrm>
          <a:off x="9420225" y="2286000"/>
          <a:ext cx="1028700" cy="10668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CL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CMg_h (USD/MWh)</a:t>
          </a:r>
          <a:endParaRPr lang="es-CL" sz="1000">
            <a:effectLst/>
          </a:endParaRPr>
        </a:p>
        <a:p>
          <a:endParaRPr lang="es-CL" sz="8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Costo Marginal Barras por hidrología h.</a:t>
          </a:r>
          <a:endParaRPr lang="es-CL" sz="800">
            <a:effectLst/>
          </a:endParaRPr>
        </a:p>
        <a:p>
          <a:r>
            <a:rPr lang="es-CL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(PbExc 20,50 y 90%)</a:t>
          </a:r>
          <a:endParaRPr lang="es-CL" sz="800">
            <a:effectLst/>
          </a:endParaRPr>
        </a:p>
      </xdr:txBody>
    </xdr:sp>
    <xdr:clientData/>
  </xdr:twoCellAnchor>
  <xdr:twoCellAnchor>
    <xdr:from>
      <xdr:col>10</xdr:col>
      <xdr:colOff>285750</xdr:colOff>
      <xdr:row>21</xdr:row>
      <xdr:rowOff>95249</xdr:rowOff>
    </xdr:from>
    <xdr:to>
      <xdr:col>11</xdr:col>
      <xdr:colOff>552450</xdr:colOff>
      <xdr:row>25</xdr:row>
      <xdr:rowOff>66674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EE9ABE4D-7DF7-4089-860C-FEEE0EFDF4FD}"/>
            </a:ext>
          </a:extLst>
        </xdr:cNvPr>
        <xdr:cNvSpPr/>
      </xdr:nvSpPr>
      <xdr:spPr>
        <a:xfrm>
          <a:off x="9429750" y="4095749"/>
          <a:ext cx="1028700" cy="7334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="1"/>
            <a:t>RET (MWh)</a:t>
          </a:r>
        </a:p>
        <a:p>
          <a:pPr algn="l"/>
          <a:br>
            <a:rPr lang="es-CL" sz="1000"/>
          </a:br>
          <a:r>
            <a:rPr lang="es-CL" sz="800"/>
            <a:t>Retiros x Barra xEmp</a:t>
          </a:r>
          <a:endParaRPr lang="es-CL" sz="1000"/>
        </a:p>
      </xdr:txBody>
    </xdr:sp>
    <xdr:clientData/>
  </xdr:twoCellAnchor>
  <xdr:twoCellAnchor>
    <xdr:from>
      <xdr:col>3</xdr:col>
      <xdr:colOff>390525</xdr:colOff>
      <xdr:row>25</xdr:row>
      <xdr:rowOff>57150</xdr:rowOff>
    </xdr:from>
    <xdr:to>
      <xdr:col>4</xdr:col>
      <xdr:colOff>744525</xdr:colOff>
      <xdr:row>28</xdr:row>
      <xdr:rowOff>104775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ACC835C5-C8C8-4072-ADEC-FA372689D5B5}"/>
            </a:ext>
          </a:extLst>
        </xdr:cNvPr>
        <xdr:cNvSpPr/>
      </xdr:nvSpPr>
      <xdr:spPr>
        <a:xfrm>
          <a:off x="2676525" y="4819650"/>
          <a:ext cx="1116000" cy="619125"/>
        </a:xfrm>
        <a:prstGeom prst="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L" sz="1400"/>
            <a:t>IVT Sept 2021</a:t>
          </a:r>
        </a:p>
      </xdr:txBody>
    </xdr:sp>
    <xdr:clientData/>
  </xdr:twoCellAnchor>
  <xdr:twoCellAnchor>
    <xdr:from>
      <xdr:col>4</xdr:col>
      <xdr:colOff>171450</xdr:colOff>
      <xdr:row>6</xdr:row>
      <xdr:rowOff>180000</xdr:rowOff>
    </xdr:from>
    <xdr:to>
      <xdr:col>9</xdr:col>
      <xdr:colOff>47625</xdr:colOff>
      <xdr:row>9</xdr:row>
      <xdr:rowOff>152401</xdr:rowOff>
    </xdr:to>
    <xdr:cxnSp macro="">
      <xdr:nvCxnSpPr>
        <xdr:cNvPr id="21" name="Conector: angular 20">
          <a:extLst>
            <a:ext uri="{FF2B5EF4-FFF2-40B4-BE49-F238E27FC236}">
              <a16:creationId xmlns:a16="http://schemas.microsoft.com/office/drawing/2014/main" id="{06275DD3-1578-4FDC-A37D-8E59071219D2}"/>
            </a:ext>
          </a:extLst>
        </xdr:cNvPr>
        <xdr:cNvCxnSpPr>
          <a:stCxn id="3" idx="0"/>
          <a:endCxn id="66" idx="1"/>
        </xdr:cNvCxnSpPr>
      </xdr:nvCxnSpPr>
      <xdr:spPr>
        <a:xfrm rot="5400000" flipH="1" flipV="1">
          <a:off x="5552587" y="-1581637"/>
          <a:ext cx="543901" cy="5210175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171449</xdr:colOff>
      <xdr:row>13</xdr:row>
      <xdr:rowOff>9525</xdr:rowOff>
    </xdr:from>
    <xdr:to>
      <xdr:col>9</xdr:col>
      <xdr:colOff>38098</xdr:colOff>
      <xdr:row>14</xdr:row>
      <xdr:rowOff>141901</xdr:rowOff>
    </xdr:to>
    <xdr:cxnSp macro="">
      <xdr:nvCxnSpPr>
        <xdr:cNvPr id="24" name="Conector: angular 23">
          <a:extLst>
            <a:ext uri="{FF2B5EF4-FFF2-40B4-BE49-F238E27FC236}">
              <a16:creationId xmlns:a16="http://schemas.microsoft.com/office/drawing/2014/main" id="{0314950B-1520-404D-BEE2-D39209743965}"/>
            </a:ext>
          </a:extLst>
        </xdr:cNvPr>
        <xdr:cNvCxnSpPr>
          <a:stCxn id="3" idx="2"/>
          <a:endCxn id="67" idx="1"/>
        </xdr:cNvCxnSpPr>
      </xdr:nvCxnSpPr>
      <xdr:spPr>
        <a:xfrm rot="16200000" flipH="1">
          <a:off x="5658336" y="-524362"/>
          <a:ext cx="322876" cy="5200649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186524</xdr:colOff>
      <xdr:row>21</xdr:row>
      <xdr:rowOff>114301</xdr:rowOff>
    </xdr:from>
    <xdr:to>
      <xdr:col>5</xdr:col>
      <xdr:colOff>571499</xdr:colOff>
      <xdr:row>25</xdr:row>
      <xdr:rowOff>57151</xdr:rowOff>
    </xdr:to>
    <xdr:cxnSp macro="">
      <xdr:nvCxnSpPr>
        <xdr:cNvPr id="28" name="Conector: angular 27">
          <a:extLst>
            <a:ext uri="{FF2B5EF4-FFF2-40B4-BE49-F238E27FC236}">
              <a16:creationId xmlns:a16="http://schemas.microsoft.com/office/drawing/2014/main" id="{247AE30F-72DF-41CC-8ECD-96442C1FC5A9}"/>
            </a:ext>
          </a:extLst>
        </xdr:cNvPr>
        <xdr:cNvCxnSpPr>
          <a:stCxn id="15" idx="0"/>
          <a:endCxn id="69" idx="0"/>
        </xdr:cNvCxnSpPr>
      </xdr:nvCxnSpPr>
      <xdr:spPr>
        <a:xfrm rot="5400000" flipH="1" flipV="1">
          <a:off x="4217587" y="3131738"/>
          <a:ext cx="704850" cy="2670975"/>
        </a:xfrm>
        <a:prstGeom prst="bentConnector3">
          <a:avLst>
            <a:gd name="adj1" fmla="val 13243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57149</xdr:colOff>
      <xdr:row>4</xdr:row>
      <xdr:rowOff>28574</xdr:rowOff>
    </xdr:from>
    <xdr:to>
      <xdr:col>13</xdr:col>
      <xdr:colOff>18224</xdr:colOff>
      <xdr:row>5</xdr:row>
      <xdr:rowOff>47625</xdr:rowOff>
    </xdr:to>
    <xdr:cxnSp macro="">
      <xdr:nvCxnSpPr>
        <xdr:cNvPr id="54" name="Conector: angular 53">
          <a:extLst>
            <a:ext uri="{FF2B5EF4-FFF2-40B4-BE49-F238E27FC236}">
              <a16:creationId xmlns:a16="http://schemas.microsoft.com/office/drawing/2014/main" id="{159DB271-7551-41FB-887C-36023538316F}"/>
            </a:ext>
          </a:extLst>
        </xdr:cNvPr>
        <xdr:cNvCxnSpPr>
          <a:cxnSpLocks/>
          <a:stCxn id="12" idx="0"/>
          <a:endCxn id="132" idx="0"/>
        </xdr:cNvCxnSpPr>
      </xdr:nvCxnSpPr>
      <xdr:spPr>
        <a:xfrm rot="16200000" flipH="1">
          <a:off x="10600911" y="-418688"/>
          <a:ext cx="209551" cy="1485075"/>
        </a:xfrm>
        <a:prstGeom prst="bentConnector3">
          <a:avLst>
            <a:gd name="adj1" fmla="val -5909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17</xdr:row>
      <xdr:rowOff>114300</xdr:rowOff>
    </xdr:from>
    <xdr:to>
      <xdr:col>13</xdr:col>
      <xdr:colOff>75375</xdr:colOff>
      <xdr:row>19</xdr:row>
      <xdr:rowOff>57150</xdr:rowOff>
    </xdr:to>
    <xdr:cxnSp macro="">
      <xdr:nvCxnSpPr>
        <xdr:cNvPr id="57" name="Conector: angular 56">
          <a:extLst>
            <a:ext uri="{FF2B5EF4-FFF2-40B4-BE49-F238E27FC236}">
              <a16:creationId xmlns:a16="http://schemas.microsoft.com/office/drawing/2014/main" id="{E0E42AE7-8A16-412F-8F90-DA276B9F84C9}"/>
            </a:ext>
          </a:extLst>
        </xdr:cNvPr>
        <xdr:cNvCxnSpPr>
          <a:cxnSpLocks/>
          <a:stCxn id="13" idx="2"/>
          <a:endCxn id="131" idx="0"/>
        </xdr:cNvCxnSpPr>
      </xdr:nvCxnSpPr>
      <xdr:spPr>
        <a:xfrm rot="16200000" flipH="1">
          <a:off x="10558050" y="2729325"/>
          <a:ext cx="323850" cy="15708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38099</xdr:colOff>
      <xdr:row>23</xdr:row>
      <xdr:rowOff>159150</xdr:rowOff>
    </xdr:from>
    <xdr:to>
      <xdr:col>13</xdr:col>
      <xdr:colOff>75374</xdr:colOff>
      <xdr:row>25</xdr:row>
      <xdr:rowOff>66674</xdr:rowOff>
    </xdr:to>
    <xdr:cxnSp macro="">
      <xdr:nvCxnSpPr>
        <xdr:cNvPr id="60" name="Conector: angular 59">
          <a:extLst>
            <a:ext uri="{FF2B5EF4-FFF2-40B4-BE49-F238E27FC236}">
              <a16:creationId xmlns:a16="http://schemas.microsoft.com/office/drawing/2014/main" id="{2DA8F0BA-C45F-4481-BEEC-751340585DFF}"/>
            </a:ext>
          </a:extLst>
        </xdr:cNvPr>
        <xdr:cNvCxnSpPr>
          <a:cxnSpLocks/>
          <a:stCxn id="14" idx="2"/>
          <a:endCxn id="131" idx="2"/>
        </xdr:cNvCxnSpPr>
      </xdr:nvCxnSpPr>
      <xdr:spPr>
        <a:xfrm rot="5400000" flipH="1" flipV="1">
          <a:off x="10580475" y="3904274"/>
          <a:ext cx="288524" cy="1561275"/>
        </a:xfrm>
        <a:prstGeom prst="bentConnector3">
          <a:avLst>
            <a:gd name="adj1" fmla="val -79231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5</xdr:row>
      <xdr:rowOff>190499</xdr:rowOff>
    </xdr:from>
    <xdr:to>
      <xdr:col>9</xdr:col>
      <xdr:colOff>479625</xdr:colOff>
      <xdr:row>7</xdr:row>
      <xdr:rowOff>169499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B26933D7-B1AB-4F82-B510-AC1D1B190680}"/>
            </a:ext>
          </a:extLst>
        </xdr:cNvPr>
        <xdr:cNvSpPr txBox="1"/>
      </xdr:nvSpPr>
      <xdr:spPr>
        <a:xfrm>
          <a:off x="8429625" y="571499"/>
          <a:ext cx="43200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/>
            <a:t>Qi</a:t>
          </a:r>
        </a:p>
      </xdr:txBody>
    </xdr:sp>
    <xdr:clientData/>
  </xdr:twoCellAnchor>
  <xdr:twoCellAnchor>
    <xdr:from>
      <xdr:col>9</xdr:col>
      <xdr:colOff>38099</xdr:colOff>
      <xdr:row>13</xdr:row>
      <xdr:rowOff>152401</xdr:rowOff>
    </xdr:from>
    <xdr:to>
      <xdr:col>9</xdr:col>
      <xdr:colOff>470099</xdr:colOff>
      <xdr:row>15</xdr:row>
      <xdr:rowOff>131401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D22C2833-A599-4487-B8EE-823276160D6A}"/>
            </a:ext>
          </a:extLst>
        </xdr:cNvPr>
        <xdr:cNvSpPr txBox="1"/>
      </xdr:nvSpPr>
      <xdr:spPr>
        <a:xfrm>
          <a:off x="8420099" y="2057401"/>
          <a:ext cx="43200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/>
            <a:t>P</a:t>
          </a:r>
        </a:p>
      </xdr:txBody>
    </xdr:sp>
    <xdr:clientData/>
  </xdr:twoCellAnchor>
  <xdr:twoCellAnchor>
    <xdr:from>
      <xdr:col>3</xdr:col>
      <xdr:colOff>333375</xdr:colOff>
      <xdr:row>15</xdr:row>
      <xdr:rowOff>133349</xdr:rowOff>
    </xdr:from>
    <xdr:to>
      <xdr:col>4</xdr:col>
      <xdr:colOff>657225</xdr:colOff>
      <xdr:row>19</xdr:row>
      <xdr:rowOff>28574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D460FDCF-5DA9-4767-8A79-026C906765E4}"/>
            </a:ext>
          </a:extLst>
        </xdr:cNvPr>
        <xdr:cNvSpPr txBox="1"/>
      </xdr:nvSpPr>
      <xdr:spPr>
        <a:xfrm>
          <a:off x="2619375" y="2990849"/>
          <a:ext cx="1085850" cy="657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800" b="1"/>
            <a:t>Info</a:t>
          </a:r>
          <a:r>
            <a:rPr lang="es-CL" sz="800" b="1" baseline="0"/>
            <a:t> Sistema </a:t>
          </a:r>
          <a:br>
            <a:rPr lang="es-CL" sz="800" baseline="0"/>
          </a:br>
          <a:r>
            <a:rPr lang="es-CL" sz="800" baseline="0"/>
            <a:t>Barras</a:t>
          </a:r>
          <a:br>
            <a:rPr lang="es-CL" sz="800" baseline="0"/>
          </a:br>
          <a:r>
            <a:rPr lang="es-CL" sz="800" baseline="0"/>
            <a:t>Generadores</a:t>
          </a:r>
          <a:br>
            <a:rPr lang="es-CL" sz="800" baseline="0"/>
          </a:br>
          <a:r>
            <a:rPr lang="es-CL" sz="800" baseline="0"/>
            <a:t>Empresas</a:t>
          </a:r>
          <a:endParaRPr lang="es-CL" sz="800"/>
        </a:p>
      </xdr:txBody>
    </xdr:sp>
    <xdr:clientData/>
  </xdr:twoCellAnchor>
  <xdr:twoCellAnchor>
    <xdr:from>
      <xdr:col>5</xdr:col>
      <xdr:colOff>19050</xdr:colOff>
      <xdr:row>21</xdr:row>
      <xdr:rowOff>114300</xdr:rowOff>
    </xdr:from>
    <xdr:to>
      <xdr:col>6</xdr:col>
      <xdr:colOff>361950</xdr:colOff>
      <xdr:row>24</xdr:row>
      <xdr:rowOff>161926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9F7B1EA8-2319-47DD-82E5-E69978043B87}"/>
            </a:ext>
          </a:extLst>
        </xdr:cNvPr>
        <xdr:cNvSpPr txBox="1"/>
      </xdr:nvSpPr>
      <xdr:spPr>
        <a:xfrm>
          <a:off x="5353050" y="3543300"/>
          <a:ext cx="1104900" cy="61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800"/>
            <a:t>Retiros Empresa Barra IVT</a:t>
          </a:r>
        </a:p>
      </xdr:txBody>
    </xdr:sp>
    <xdr:clientData/>
  </xdr:twoCellAnchor>
  <xdr:twoCellAnchor>
    <xdr:from>
      <xdr:col>9</xdr:col>
      <xdr:colOff>1</xdr:colOff>
      <xdr:row>22</xdr:row>
      <xdr:rowOff>66673</xdr:rowOff>
    </xdr:from>
    <xdr:to>
      <xdr:col>9</xdr:col>
      <xdr:colOff>432001</xdr:colOff>
      <xdr:row>24</xdr:row>
      <xdr:rowOff>45673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D43E1863-4786-416B-9C61-E2711F62B1DF}"/>
            </a:ext>
          </a:extLst>
        </xdr:cNvPr>
        <xdr:cNvSpPr txBox="1"/>
      </xdr:nvSpPr>
      <xdr:spPr>
        <a:xfrm>
          <a:off x="8382001" y="3686173"/>
          <a:ext cx="43200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Qr</a:t>
          </a:r>
        </a:p>
      </xdr:txBody>
    </xdr:sp>
    <xdr:clientData/>
  </xdr:twoCellAnchor>
  <xdr:twoCellAnchor>
    <xdr:from>
      <xdr:col>11</xdr:col>
      <xdr:colOff>28576</xdr:colOff>
      <xdr:row>9</xdr:row>
      <xdr:rowOff>149625</xdr:rowOff>
    </xdr:from>
    <xdr:to>
      <xdr:col>13</xdr:col>
      <xdr:colOff>18226</xdr:colOff>
      <xdr:row>12</xdr:row>
      <xdr:rowOff>0</xdr:rowOff>
    </xdr:to>
    <xdr:cxnSp macro="">
      <xdr:nvCxnSpPr>
        <xdr:cNvPr id="128" name="Conector: angular 127">
          <a:extLst>
            <a:ext uri="{FF2B5EF4-FFF2-40B4-BE49-F238E27FC236}">
              <a16:creationId xmlns:a16="http://schemas.microsoft.com/office/drawing/2014/main" id="{AFB0FF9F-7CA8-43BC-9337-FD49DFF40C56}"/>
            </a:ext>
          </a:extLst>
        </xdr:cNvPr>
        <xdr:cNvCxnSpPr>
          <a:cxnSpLocks/>
          <a:stCxn id="13" idx="0"/>
          <a:endCxn id="132" idx="2"/>
        </xdr:cNvCxnSpPr>
      </xdr:nvCxnSpPr>
      <xdr:spPr>
        <a:xfrm rot="5400000" flipH="1" flipV="1">
          <a:off x="10480463" y="1318238"/>
          <a:ext cx="421875" cy="15136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333375</xdr:colOff>
      <xdr:row>19</xdr:row>
      <xdr:rowOff>57150</xdr:rowOff>
    </xdr:from>
    <xdr:to>
      <xdr:col>13</xdr:col>
      <xdr:colOff>579375</xdr:colOff>
      <xdr:row>23</xdr:row>
      <xdr:rowOff>159150</xdr:rowOff>
    </xdr:to>
    <xdr:sp macro="" textlink="">
      <xdr:nvSpPr>
        <xdr:cNvPr id="131" name="Rectángulo 130">
          <a:extLst>
            <a:ext uri="{FF2B5EF4-FFF2-40B4-BE49-F238E27FC236}">
              <a16:creationId xmlns:a16="http://schemas.microsoft.com/office/drawing/2014/main" id="{685BFFA9-D5E1-484B-AF9F-91D3F45B10C1}"/>
            </a:ext>
          </a:extLst>
        </xdr:cNvPr>
        <xdr:cNvSpPr/>
      </xdr:nvSpPr>
      <xdr:spPr>
        <a:xfrm>
          <a:off x="7953375" y="3105150"/>
          <a:ext cx="1008000" cy="86400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/>
            <a:t>PxQrE</a:t>
          </a:r>
          <a:br>
            <a:rPr lang="es-CL" sz="1000"/>
          </a:br>
          <a:r>
            <a:rPr lang="es-CL" sz="1000"/>
            <a:t>(USD)</a:t>
          </a:r>
          <a:endParaRPr lang="es-CL" sz="800"/>
        </a:p>
        <a:p>
          <a:pPr algn="l"/>
          <a:r>
            <a:rPr lang="es-CL" sz="800"/>
            <a:t>Valorización Retiros por Empresa</a:t>
          </a:r>
          <a:endParaRPr lang="es-CL" sz="1000"/>
        </a:p>
      </xdr:txBody>
    </xdr:sp>
    <xdr:clientData/>
  </xdr:twoCellAnchor>
  <xdr:twoCellAnchor>
    <xdr:from>
      <xdr:col>12</xdr:col>
      <xdr:colOff>276225</xdr:colOff>
      <xdr:row>5</xdr:row>
      <xdr:rowOff>47625</xdr:rowOff>
    </xdr:from>
    <xdr:to>
      <xdr:col>13</xdr:col>
      <xdr:colOff>522225</xdr:colOff>
      <xdr:row>9</xdr:row>
      <xdr:rowOff>149625</xdr:rowOff>
    </xdr:to>
    <xdr:sp macro="" textlink="">
      <xdr:nvSpPr>
        <xdr:cNvPr id="132" name="Rectángulo 131">
          <a:extLst>
            <a:ext uri="{FF2B5EF4-FFF2-40B4-BE49-F238E27FC236}">
              <a16:creationId xmlns:a16="http://schemas.microsoft.com/office/drawing/2014/main" id="{5FFF5EB9-932D-4EDE-86CA-53699E4F0E9F}"/>
            </a:ext>
          </a:extLst>
        </xdr:cNvPr>
        <xdr:cNvSpPr/>
      </xdr:nvSpPr>
      <xdr:spPr>
        <a:xfrm>
          <a:off x="7896225" y="428625"/>
          <a:ext cx="1008000" cy="8640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/>
            <a:t>PxQiE (USD)</a:t>
          </a:r>
          <a:br>
            <a:rPr lang="es-CL" sz="1000"/>
          </a:br>
          <a:endParaRPr lang="es-CL" sz="800"/>
        </a:p>
        <a:p>
          <a:pPr algn="l"/>
          <a:r>
            <a:rPr lang="es-CL" sz="800"/>
            <a:t>Valorización</a:t>
          </a:r>
          <a:r>
            <a:rPr lang="es-CL" sz="800" baseline="0"/>
            <a:t> Inyecciones por Empresa</a:t>
          </a:r>
          <a:endParaRPr lang="es-CL" sz="1000"/>
        </a:p>
      </xdr:txBody>
    </xdr:sp>
    <xdr:clientData/>
  </xdr:twoCellAnchor>
  <xdr:twoCellAnchor>
    <xdr:from>
      <xdr:col>8</xdr:col>
      <xdr:colOff>742950</xdr:colOff>
      <xdr:row>28</xdr:row>
      <xdr:rowOff>85725</xdr:rowOff>
    </xdr:from>
    <xdr:to>
      <xdr:col>9</xdr:col>
      <xdr:colOff>412950</xdr:colOff>
      <xdr:row>30</xdr:row>
      <xdr:rowOff>64725</xdr:rowOff>
    </xdr:to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id="{A64C2608-721D-4BE2-A991-99471CBE7E7F}"/>
            </a:ext>
          </a:extLst>
        </xdr:cNvPr>
        <xdr:cNvSpPr txBox="1"/>
      </xdr:nvSpPr>
      <xdr:spPr>
        <a:xfrm>
          <a:off x="8362950" y="5419725"/>
          <a:ext cx="43200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Qcv</a:t>
          </a:r>
        </a:p>
      </xdr:txBody>
    </xdr:sp>
    <xdr:clientData/>
  </xdr:twoCellAnchor>
  <xdr:twoCellAnchor>
    <xdr:from>
      <xdr:col>5</xdr:col>
      <xdr:colOff>9525</xdr:colOff>
      <xdr:row>26</xdr:row>
      <xdr:rowOff>161925</xdr:rowOff>
    </xdr:from>
    <xdr:to>
      <xdr:col>6</xdr:col>
      <xdr:colOff>361950</xdr:colOff>
      <xdr:row>32</xdr:row>
      <xdr:rowOff>28575</xdr:rowOff>
    </xdr:to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C7DDADCE-9FFB-4A56-BF00-B82DBF7A8183}"/>
            </a:ext>
          </a:extLst>
        </xdr:cNvPr>
        <xdr:cNvSpPr txBox="1"/>
      </xdr:nvSpPr>
      <xdr:spPr>
        <a:xfrm>
          <a:off x="5343525" y="5114925"/>
          <a:ext cx="11144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800"/>
            <a:t>Compra/Venta Energía Entre</a:t>
          </a:r>
          <a:r>
            <a:rPr lang="es-CL" sz="800" baseline="0"/>
            <a:t> Empresas Barras IVT </a:t>
          </a:r>
          <a:endParaRPr lang="es-CL" sz="800"/>
        </a:p>
      </xdr:txBody>
    </xdr:sp>
    <xdr:clientData/>
  </xdr:twoCellAnchor>
  <xdr:twoCellAnchor>
    <xdr:from>
      <xdr:col>4</xdr:col>
      <xdr:colOff>186524</xdr:colOff>
      <xdr:row>28</xdr:row>
      <xdr:rowOff>104775</xdr:rowOff>
    </xdr:from>
    <xdr:to>
      <xdr:col>5</xdr:col>
      <xdr:colOff>566737</xdr:colOff>
      <xdr:row>32</xdr:row>
      <xdr:rowOff>28575</xdr:rowOff>
    </xdr:to>
    <xdr:cxnSp macro="">
      <xdr:nvCxnSpPr>
        <xdr:cNvPr id="189" name="Conector: angular 188">
          <a:extLst>
            <a:ext uri="{FF2B5EF4-FFF2-40B4-BE49-F238E27FC236}">
              <a16:creationId xmlns:a16="http://schemas.microsoft.com/office/drawing/2014/main" id="{82CA74A7-4852-4667-B60B-9DAAF0115D89}"/>
            </a:ext>
          </a:extLst>
        </xdr:cNvPr>
        <xdr:cNvCxnSpPr>
          <a:cxnSpLocks/>
          <a:stCxn id="15" idx="2"/>
          <a:endCxn id="185" idx="2"/>
        </xdr:cNvCxnSpPr>
      </xdr:nvCxnSpPr>
      <xdr:spPr>
        <a:xfrm rot="16200000" flipH="1">
          <a:off x="4224731" y="4448568"/>
          <a:ext cx="685800" cy="2666213"/>
        </a:xfrm>
        <a:prstGeom prst="bentConnector3">
          <a:avLst>
            <a:gd name="adj1" fmla="val 133333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27</xdr:row>
      <xdr:rowOff>104774</xdr:rowOff>
    </xdr:from>
    <xdr:to>
      <xdr:col>11</xdr:col>
      <xdr:colOff>514350</xdr:colOff>
      <xdr:row>31</xdr:row>
      <xdr:rowOff>76199</xdr:rowOff>
    </xdr:to>
    <xdr:sp macro="" textlink="">
      <xdr:nvSpPr>
        <xdr:cNvPr id="201" name="Rectángulo 200">
          <a:extLst>
            <a:ext uri="{FF2B5EF4-FFF2-40B4-BE49-F238E27FC236}">
              <a16:creationId xmlns:a16="http://schemas.microsoft.com/office/drawing/2014/main" id="{F543EFAC-031F-479C-9048-FC27D3293EB4}"/>
            </a:ext>
          </a:extLst>
        </xdr:cNvPr>
        <xdr:cNvSpPr/>
      </xdr:nvSpPr>
      <xdr:spPr>
        <a:xfrm>
          <a:off x="9391650" y="5248274"/>
          <a:ext cx="1028700" cy="7334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="1"/>
            <a:t>CV (MWh)</a:t>
          </a:r>
        </a:p>
        <a:p>
          <a:pPr algn="l"/>
          <a:br>
            <a:rPr lang="es-CL" sz="1000"/>
          </a:br>
          <a:r>
            <a:rPr lang="es-CL" sz="800"/>
            <a:t>Compra/Venta</a:t>
          </a:r>
          <a:r>
            <a:rPr lang="es-CL" sz="800" baseline="0"/>
            <a:t> Energía x Barra x Emp</a:t>
          </a:r>
          <a:endParaRPr lang="es-CL" sz="1000"/>
        </a:p>
      </xdr:txBody>
    </xdr:sp>
    <xdr:clientData/>
  </xdr:twoCellAnchor>
  <xdr:twoCellAnchor>
    <xdr:from>
      <xdr:col>12</xdr:col>
      <xdr:colOff>342900</xdr:colOff>
      <xdr:row>26</xdr:row>
      <xdr:rowOff>161925</xdr:rowOff>
    </xdr:from>
    <xdr:to>
      <xdr:col>13</xdr:col>
      <xdr:colOff>588900</xdr:colOff>
      <xdr:row>31</xdr:row>
      <xdr:rowOff>73425</xdr:rowOff>
    </xdr:to>
    <xdr:sp macro="" textlink="">
      <xdr:nvSpPr>
        <xdr:cNvPr id="205" name="Rectángulo 204">
          <a:extLst>
            <a:ext uri="{FF2B5EF4-FFF2-40B4-BE49-F238E27FC236}">
              <a16:creationId xmlns:a16="http://schemas.microsoft.com/office/drawing/2014/main" id="{E72C2B23-D910-4D7B-A83A-54FDC58AA456}"/>
            </a:ext>
          </a:extLst>
        </xdr:cNvPr>
        <xdr:cNvSpPr/>
      </xdr:nvSpPr>
      <xdr:spPr>
        <a:xfrm>
          <a:off x="7962900" y="4543425"/>
          <a:ext cx="1008000" cy="86400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/>
            <a:t>PxQcvE (USD)</a:t>
          </a:r>
          <a:br>
            <a:rPr lang="es-CL" sz="1000"/>
          </a:br>
          <a:endParaRPr lang="es-CL" sz="800"/>
        </a:p>
        <a:p>
          <a:pPr algn="l"/>
          <a:r>
            <a:rPr lang="es-CL" sz="800"/>
            <a:t>Valorización Compra/Venta</a:t>
          </a:r>
          <a:r>
            <a:rPr lang="es-CL" sz="800" baseline="0"/>
            <a:t> </a:t>
          </a:r>
          <a:r>
            <a:rPr lang="es-CL" sz="800"/>
            <a:t>por Empresa</a:t>
          </a:r>
          <a:endParaRPr lang="es-CL" sz="1000"/>
        </a:p>
      </xdr:txBody>
    </xdr:sp>
    <xdr:clientData/>
  </xdr:twoCellAnchor>
  <xdr:twoCellAnchor>
    <xdr:from>
      <xdr:col>11</xdr:col>
      <xdr:colOff>542925</xdr:colOff>
      <xdr:row>14</xdr:row>
      <xdr:rowOff>152400</xdr:rowOff>
    </xdr:from>
    <xdr:to>
      <xdr:col>12</xdr:col>
      <xdr:colOff>342900</xdr:colOff>
      <xdr:row>29</xdr:row>
      <xdr:rowOff>22425</xdr:rowOff>
    </xdr:to>
    <xdr:cxnSp macro="">
      <xdr:nvCxnSpPr>
        <xdr:cNvPr id="206" name="Conector: angular 205">
          <a:extLst>
            <a:ext uri="{FF2B5EF4-FFF2-40B4-BE49-F238E27FC236}">
              <a16:creationId xmlns:a16="http://schemas.microsoft.com/office/drawing/2014/main" id="{1CEC3994-20D4-4F20-B8BD-9AA6EE03B394}"/>
            </a:ext>
          </a:extLst>
        </xdr:cNvPr>
        <xdr:cNvCxnSpPr>
          <a:cxnSpLocks/>
          <a:stCxn id="13" idx="3"/>
          <a:endCxn id="205" idx="1"/>
        </xdr:cNvCxnSpPr>
      </xdr:nvCxnSpPr>
      <xdr:spPr>
        <a:xfrm>
          <a:off x="10448925" y="2819400"/>
          <a:ext cx="561975" cy="2727525"/>
        </a:xfrm>
        <a:prstGeom prst="bentConnector3">
          <a:avLst>
            <a:gd name="adj1" fmla="val 50000"/>
          </a:avLst>
        </a:prstGeom>
        <a:ln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31</xdr:row>
      <xdr:rowOff>73425</xdr:rowOff>
    </xdr:from>
    <xdr:to>
      <xdr:col>13</xdr:col>
      <xdr:colOff>84900</xdr:colOff>
      <xdr:row>31</xdr:row>
      <xdr:rowOff>76199</xdr:rowOff>
    </xdr:to>
    <xdr:cxnSp macro="">
      <xdr:nvCxnSpPr>
        <xdr:cNvPr id="216" name="Conector: angular 215">
          <a:extLst>
            <a:ext uri="{FF2B5EF4-FFF2-40B4-BE49-F238E27FC236}">
              <a16:creationId xmlns:a16="http://schemas.microsoft.com/office/drawing/2014/main" id="{F7B9CACA-FC1A-4704-9401-0701AFA29EC4}"/>
            </a:ext>
          </a:extLst>
        </xdr:cNvPr>
        <xdr:cNvCxnSpPr>
          <a:cxnSpLocks/>
          <a:stCxn id="201" idx="2"/>
          <a:endCxn id="205" idx="2"/>
        </xdr:cNvCxnSpPr>
      </xdr:nvCxnSpPr>
      <xdr:spPr>
        <a:xfrm rot="5400000" flipH="1" flipV="1">
          <a:off x="10709063" y="5175862"/>
          <a:ext cx="2774" cy="1608900"/>
        </a:xfrm>
        <a:prstGeom prst="bentConnector3">
          <a:avLst>
            <a:gd name="adj1" fmla="val -824080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304799</xdr:colOff>
      <xdr:row>11</xdr:row>
      <xdr:rowOff>180974</xdr:rowOff>
    </xdr:from>
    <xdr:to>
      <xdr:col>16</xdr:col>
      <xdr:colOff>447674</xdr:colOff>
      <xdr:row>19</xdr:row>
      <xdr:rowOff>85725</xdr:rowOff>
    </xdr:to>
    <xdr:sp macro="" textlink="">
      <xdr:nvSpPr>
        <xdr:cNvPr id="219" name="Rectángulo 218">
          <a:extLst>
            <a:ext uri="{FF2B5EF4-FFF2-40B4-BE49-F238E27FC236}">
              <a16:creationId xmlns:a16="http://schemas.microsoft.com/office/drawing/2014/main" id="{9E64603A-E1B0-4D7B-A315-A2B70A950520}"/>
            </a:ext>
          </a:extLst>
        </xdr:cNvPr>
        <xdr:cNvSpPr/>
      </xdr:nvSpPr>
      <xdr:spPr>
        <a:xfrm>
          <a:off x="9448799" y="1704974"/>
          <a:ext cx="1666875" cy="1428751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L" sz="1800" b="1"/>
            <a:t>BIR (USD)</a:t>
          </a:r>
        </a:p>
        <a:p>
          <a:pPr algn="ctr"/>
          <a:endParaRPr lang="es-CL" sz="1100" b="1"/>
        </a:p>
        <a:p>
          <a:pPr algn="ctr"/>
          <a:r>
            <a:rPr lang="es-CL" sz="1100" b="1"/>
            <a:t>PxQi</a:t>
          </a:r>
          <a:r>
            <a:rPr lang="es-CL" sz="1100" b="1" baseline="0"/>
            <a:t> - PxQr ± PxQcv</a:t>
          </a:r>
        </a:p>
        <a:p>
          <a:pPr algn="ctr"/>
          <a:r>
            <a:rPr lang="es-CL" sz="800" baseline="0"/>
            <a:t>Por Empresa</a:t>
          </a:r>
        </a:p>
        <a:p>
          <a:pPr algn="ctr"/>
          <a:endParaRPr lang="es-CL" sz="800" baseline="0"/>
        </a:p>
        <a:p>
          <a:pPr algn="ctr"/>
          <a:r>
            <a:rPr lang="es-CL" sz="800" baseline="0"/>
            <a:t>BIR 20%, 50%, 90%</a:t>
          </a:r>
        </a:p>
        <a:p>
          <a:pPr algn="ctr"/>
          <a:endParaRPr lang="es-CL" sz="800" baseline="0"/>
        </a:p>
      </xdr:txBody>
    </xdr:sp>
    <xdr:clientData/>
  </xdr:twoCellAnchor>
  <xdr:twoCellAnchor>
    <xdr:from>
      <xdr:col>13</xdr:col>
      <xdr:colOff>522225</xdr:colOff>
      <xdr:row>7</xdr:row>
      <xdr:rowOff>98625</xdr:rowOff>
    </xdr:from>
    <xdr:to>
      <xdr:col>15</xdr:col>
      <xdr:colOff>376237</xdr:colOff>
      <xdr:row>11</xdr:row>
      <xdr:rowOff>180974</xdr:rowOff>
    </xdr:to>
    <xdr:cxnSp macro="">
      <xdr:nvCxnSpPr>
        <xdr:cNvPr id="220" name="Conector: angular 219">
          <a:extLst>
            <a:ext uri="{FF2B5EF4-FFF2-40B4-BE49-F238E27FC236}">
              <a16:creationId xmlns:a16="http://schemas.microsoft.com/office/drawing/2014/main" id="{F30D6663-3705-4546-8A98-1DB08D85407C}"/>
            </a:ext>
          </a:extLst>
        </xdr:cNvPr>
        <xdr:cNvCxnSpPr>
          <a:cxnSpLocks/>
          <a:stCxn id="132" idx="3"/>
          <a:endCxn id="219" idx="0"/>
        </xdr:cNvCxnSpPr>
      </xdr:nvCxnSpPr>
      <xdr:spPr>
        <a:xfrm>
          <a:off x="8904225" y="860625"/>
          <a:ext cx="1378012" cy="844349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579375</xdr:colOff>
      <xdr:row>15</xdr:row>
      <xdr:rowOff>133350</xdr:rowOff>
    </xdr:from>
    <xdr:to>
      <xdr:col>14</xdr:col>
      <xdr:colOff>304799</xdr:colOff>
      <xdr:row>21</xdr:row>
      <xdr:rowOff>108150</xdr:rowOff>
    </xdr:to>
    <xdr:cxnSp macro="">
      <xdr:nvCxnSpPr>
        <xdr:cNvPr id="223" name="Conector: angular 222">
          <a:extLst>
            <a:ext uri="{FF2B5EF4-FFF2-40B4-BE49-F238E27FC236}">
              <a16:creationId xmlns:a16="http://schemas.microsoft.com/office/drawing/2014/main" id="{00641839-F2C6-494C-9650-B2C65FAC6599}"/>
            </a:ext>
          </a:extLst>
        </xdr:cNvPr>
        <xdr:cNvCxnSpPr>
          <a:cxnSpLocks/>
          <a:stCxn id="131" idx="3"/>
          <a:endCxn id="219" idx="1"/>
        </xdr:cNvCxnSpPr>
      </xdr:nvCxnSpPr>
      <xdr:spPr>
        <a:xfrm flipV="1">
          <a:off x="8961375" y="2419350"/>
          <a:ext cx="487424" cy="11178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588900</xdr:colOff>
      <xdr:row>19</xdr:row>
      <xdr:rowOff>85725</xdr:rowOff>
    </xdr:from>
    <xdr:to>
      <xdr:col>15</xdr:col>
      <xdr:colOff>376237</xdr:colOff>
      <xdr:row>29</xdr:row>
      <xdr:rowOff>22425</xdr:rowOff>
    </xdr:to>
    <xdr:cxnSp macro="">
      <xdr:nvCxnSpPr>
        <xdr:cNvPr id="226" name="Conector: angular 225">
          <a:extLst>
            <a:ext uri="{FF2B5EF4-FFF2-40B4-BE49-F238E27FC236}">
              <a16:creationId xmlns:a16="http://schemas.microsoft.com/office/drawing/2014/main" id="{C352C8CD-1336-437C-86ED-29D9B1E462C8}"/>
            </a:ext>
          </a:extLst>
        </xdr:cNvPr>
        <xdr:cNvCxnSpPr>
          <a:cxnSpLocks/>
          <a:stCxn id="205" idx="3"/>
          <a:endCxn id="219" idx="2"/>
        </xdr:cNvCxnSpPr>
      </xdr:nvCxnSpPr>
      <xdr:spPr>
        <a:xfrm flipV="1">
          <a:off x="8970900" y="3133725"/>
          <a:ext cx="1311337" cy="1841700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257176</xdr:colOff>
      <xdr:row>21</xdr:row>
      <xdr:rowOff>171447</xdr:rowOff>
    </xdr:from>
    <xdr:to>
      <xdr:col>8</xdr:col>
      <xdr:colOff>114300</xdr:colOff>
      <xdr:row>24</xdr:row>
      <xdr:rowOff>104774</xdr:rowOff>
    </xdr:to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267B3C8C-57B6-4B8B-B929-971DD6377218}"/>
            </a:ext>
          </a:extLst>
        </xdr:cNvPr>
        <xdr:cNvSpPr txBox="1"/>
      </xdr:nvSpPr>
      <xdr:spPr>
        <a:xfrm>
          <a:off x="7115176" y="3600447"/>
          <a:ext cx="619124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1"/>
            <a:t>Barras Plexos</a:t>
          </a:r>
        </a:p>
      </xdr:txBody>
    </xdr:sp>
    <xdr:clientData/>
  </xdr:twoCellAnchor>
  <xdr:twoCellAnchor>
    <xdr:from>
      <xdr:col>7</xdr:col>
      <xdr:colOff>247651</xdr:colOff>
      <xdr:row>28</xdr:row>
      <xdr:rowOff>28572</xdr:rowOff>
    </xdr:from>
    <xdr:to>
      <xdr:col>8</xdr:col>
      <xdr:colOff>104775</xdr:colOff>
      <xdr:row>30</xdr:row>
      <xdr:rowOff>152399</xdr:rowOff>
    </xdr:to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9FD13B79-049D-464F-935D-D0EEB9B664D9}"/>
            </a:ext>
          </a:extLst>
        </xdr:cNvPr>
        <xdr:cNvSpPr txBox="1"/>
      </xdr:nvSpPr>
      <xdr:spPr>
        <a:xfrm>
          <a:off x="7105651" y="5362572"/>
          <a:ext cx="619124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1"/>
            <a:t>Barras Plexos</a:t>
          </a:r>
        </a:p>
      </xdr:txBody>
    </xdr:sp>
    <xdr:clientData/>
  </xdr:twoCellAnchor>
  <xdr:twoCellAnchor>
    <xdr:from>
      <xdr:col>6</xdr:col>
      <xdr:colOff>361950</xdr:colOff>
      <xdr:row>23</xdr:row>
      <xdr:rowOff>42861</xdr:rowOff>
    </xdr:from>
    <xdr:to>
      <xdr:col>7</xdr:col>
      <xdr:colOff>257176</xdr:colOff>
      <xdr:row>23</xdr:row>
      <xdr:rowOff>42863</xdr:rowOff>
    </xdr:to>
    <xdr:cxnSp macro="">
      <xdr:nvCxnSpPr>
        <xdr:cNvPr id="56" name="Conector recto de flecha 55">
          <a:extLst>
            <a:ext uri="{FF2B5EF4-FFF2-40B4-BE49-F238E27FC236}">
              <a16:creationId xmlns:a16="http://schemas.microsoft.com/office/drawing/2014/main" id="{FAA6B56C-DDDF-4CFA-8624-4B950D4F489F}"/>
            </a:ext>
          </a:extLst>
        </xdr:cNvPr>
        <xdr:cNvCxnSpPr>
          <a:stCxn id="69" idx="3"/>
          <a:endCxn id="87" idx="1"/>
        </xdr:cNvCxnSpPr>
      </xdr:nvCxnSpPr>
      <xdr:spPr>
        <a:xfrm flipV="1">
          <a:off x="6457950" y="3852861"/>
          <a:ext cx="657226" cy="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29</xdr:row>
      <xdr:rowOff>90486</xdr:rowOff>
    </xdr:from>
    <xdr:to>
      <xdr:col>7</xdr:col>
      <xdr:colOff>247651</xdr:colOff>
      <xdr:row>29</xdr:row>
      <xdr:rowOff>95250</xdr:rowOff>
    </xdr:to>
    <xdr:cxnSp macro="">
      <xdr:nvCxnSpPr>
        <xdr:cNvPr id="95" name="Conector recto de flecha 94">
          <a:extLst>
            <a:ext uri="{FF2B5EF4-FFF2-40B4-BE49-F238E27FC236}">
              <a16:creationId xmlns:a16="http://schemas.microsoft.com/office/drawing/2014/main" id="{1FF4EBFF-9B5E-4C7D-8931-261B6B482E75}"/>
            </a:ext>
          </a:extLst>
        </xdr:cNvPr>
        <xdr:cNvCxnSpPr>
          <a:stCxn id="185" idx="3"/>
          <a:endCxn id="88" idx="1"/>
        </xdr:cNvCxnSpPr>
      </xdr:nvCxnSpPr>
      <xdr:spPr>
        <a:xfrm flipV="1">
          <a:off x="6457950" y="5614986"/>
          <a:ext cx="647701" cy="47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23</xdr:row>
      <xdr:rowOff>42861</xdr:rowOff>
    </xdr:from>
    <xdr:to>
      <xdr:col>9</xdr:col>
      <xdr:colOff>1</xdr:colOff>
      <xdr:row>23</xdr:row>
      <xdr:rowOff>56173</xdr:rowOff>
    </xdr:to>
    <xdr:cxnSp macro="">
      <xdr:nvCxnSpPr>
        <xdr:cNvPr id="100" name="Conector recto de flecha 99">
          <a:extLst>
            <a:ext uri="{FF2B5EF4-FFF2-40B4-BE49-F238E27FC236}">
              <a16:creationId xmlns:a16="http://schemas.microsoft.com/office/drawing/2014/main" id="{3D61BA13-DF91-4096-8AEB-5F9584B8BDC3}"/>
            </a:ext>
          </a:extLst>
        </xdr:cNvPr>
        <xdr:cNvCxnSpPr>
          <a:stCxn id="87" idx="3"/>
          <a:endCxn id="70" idx="1"/>
        </xdr:cNvCxnSpPr>
      </xdr:nvCxnSpPr>
      <xdr:spPr>
        <a:xfrm>
          <a:off x="7734300" y="3852861"/>
          <a:ext cx="647701" cy="133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29</xdr:row>
      <xdr:rowOff>75225</xdr:rowOff>
    </xdr:from>
    <xdr:to>
      <xdr:col>8</xdr:col>
      <xdr:colOff>742950</xdr:colOff>
      <xdr:row>29</xdr:row>
      <xdr:rowOff>90486</xdr:rowOff>
    </xdr:to>
    <xdr:cxnSp macro="">
      <xdr:nvCxnSpPr>
        <xdr:cNvPr id="103" name="Conector recto de flecha 102">
          <a:extLst>
            <a:ext uri="{FF2B5EF4-FFF2-40B4-BE49-F238E27FC236}">
              <a16:creationId xmlns:a16="http://schemas.microsoft.com/office/drawing/2014/main" id="{675827F4-E2B3-4C57-8E3A-B11B6BD424E0}"/>
            </a:ext>
          </a:extLst>
        </xdr:cNvPr>
        <xdr:cNvCxnSpPr>
          <a:cxnSpLocks/>
          <a:stCxn id="88" idx="3"/>
          <a:endCxn id="184" idx="1"/>
        </xdr:cNvCxnSpPr>
      </xdr:nvCxnSpPr>
      <xdr:spPr>
        <a:xfrm flipV="1">
          <a:off x="7724775" y="5599725"/>
          <a:ext cx="638175" cy="152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432001</xdr:colOff>
      <xdr:row>23</xdr:row>
      <xdr:rowOff>56173</xdr:rowOff>
    </xdr:from>
    <xdr:to>
      <xdr:col>10</xdr:col>
      <xdr:colOff>285750</xdr:colOff>
      <xdr:row>23</xdr:row>
      <xdr:rowOff>80962</xdr:rowOff>
    </xdr:to>
    <xdr:cxnSp macro="">
      <xdr:nvCxnSpPr>
        <xdr:cNvPr id="112" name="Conector recto de flecha 111">
          <a:extLst>
            <a:ext uri="{FF2B5EF4-FFF2-40B4-BE49-F238E27FC236}">
              <a16:creationId xmlns:a16="http://schemas.microsoft.com/office/drawing/2014/main" id="{EC3D92E2-DB3C-48A0-A36A-E349C2D50CF9}"/>
            </a:ext>
          </a:extLst>
        </xdr:cNvPr>
        <xdr:cNvCxnSpPr>
          <a:stCxn id="70" idx="3"/>
          <a:endCxn id="14" idx="1"/>
        </xdr:cNvCxnSpPr>
      </xdr:nvCxnSpPr>
      <xdr:spPr>
        <a:xfrm>
          <a:off x="8814001" y="4437673"/>
          <a:ext cx="615749" cy="2478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412950</xdr:colOff>
      <xdr:row>29</xdr:row>
      <xdr:rowOff>75225</xdr:rowOff>
    </xdr:from>
    <xdr:to>
      <xdr:col>10</xdr:col>
      <xdr:colOff>247650</xdr:colOff>
      <xdr:row>29</xdr:row>
      <xdr:rowOff>90487</xdr:rowOff>
    </xdr:to>
    <xdr:cxnSp macro="">
      <xdr:nvCxnSpPr>
        <xdr:cNvPr id="115" name="Conector recto de flecha 114">
          <a:extLst>
            <a:ext uri="{FF2B5EF4-FFF2-40B4-BE49-F238E27FC236}">
              <a16:creationId xmlns:a16="http://schemas.microsoft.com/office/drawing/2014/main" id="{25A0D860-982A-45E0-B266-3FF834D30754}"/>
            </a:ext>
          </a:extLst>
        </xdr:cNvPr>
        <xdr:cNvCxnSpPr>
          <a:stCxn id="184" idx="3"/>
          <a:endCxn id="201" idx="1"/>
        </xdr:cNvCxnSpPr>
      </xdr:nvCxnSpPr>
      <xdr:spPr>
        <a:xfrm>
          <a:off x="8794950" y="5599725"/>
          <a:ext cx="596700" cy="152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479625</xdr:colOff>
      <xdr:row>6</xdr:row>
      <xdr:rowOff>176212</xdr:rowOff>
    </xdr:from>
    <xdr:to>
      <xdr:col>10</xdr:col>
      <xdr:colOff>304800</xdr:colOff>
      <xdr:row>6</xdr:row>
      <xdr:rowOff>179999</xdr:rowOff>
    </xdr:to>
    <xdr:cxnSp macro="">
      <xdr:nvCxnSpPr>
        <xdr:cNvPr id="127" name="Conector recto de flecha 126">
          <a:extLst>
            <a:ext uri="{FF2B5EF4-FFF2-40B4-BE49-F238E27FC236}">
              <a16:creationId xmlns:a16="http://schemas.microsoft.com/office/drawing/2014/main" id="{47454F0E-CDC5-4C7F-A2E0-53DEA70A0C21}"/>
            </a:ext>
          </a:extLst>
        </xdr:cNvPr>
        <xdr:cNvCxnSpPr>
          <a:stCxn id="66" idx="3"/>
          <a:endCxn id="12" idx="1"/>
        </xdr:cNvCxnSpPr>
      </xdr:nvCxnSpPr>
      <xdr:spPr>
        <a:xfrm flipV="1">
          <a:off x="8861625" y="747712"/>
          <a:ext cx="587175" cy="37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470099</xdr:colOff>
      <xdr:row>14</xdr:row>
      <xdr:rowOff>141901</xdr:rowOff>
    </xdr:from>
    <xdr:to>
      <xdr:col>10</xdr:col>
      <xdr:colOff>276225</xdr:colOff>
      <xdr:row>14</xdr:row>
      <xdr:rowOff>152400</xdr:rowOff>
    </xdr:to>
    <xdr:cxnSp macro="">
      <xdr:nvCxnSpPr>
        <xdr:cNvPr id="130" name="Conector recto de flecha 129">
          <a:extLst>
            <a:ext uri="{FF2B5EF4-FFF2-40B4-BE49-F238E27FC236}">
              <a16:creationId xmlns:a16="http://schemas.microsoft.com/office/drawing/2014/main" id="{AF6F2945-9518-415E-B729-081DF9B11C6B}"/>
            </a:ext>
          </a:extLst>
        </xdr:cNvPr>
        <xdr:cNvCxnSpPr>
          <a:stCxn id="67" idx="3"/>
          <a:endCxn id="13" idx="1"/>
        </xdr:cNvCxnSpPr>
      </xdr:nvCxnSpPr>
      <xdr:spPr>
        <a:xfrm>
          <a:off x="8852099" y="2808901"/>
          <a:ext cx="568126" cy="104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609600</xdr:colOff>
      <xdr:row>12</xdr:row>
      <xdr:rowOff>66675</xdr:rowOff>
    </xdr:from>
    <xdr:to>
      <xdr:col>17</xdr:col>
      <xdr:colOff>285750</xdr:colOff>
      <xdr:row>19</xdr:row>
      <xdr:rowOff>47625</xdr:rowOff>
    </xdr:to>
    <xdr:sp macro="" textlink="">
      <xdr:nvSpPr>
        <xdr:cNvPr id="134" name="Flecha: pentágono 133">
          <a:extLst>
            <a:ext uri="{FF2B5EF4-FFF2-40B4-BE49-F238E27FC236}">
              <a16:creationId xmlns:a16="http://schemas.microsoft.com/office/drawing/2014/main" id="{C15D7847-03D3-4A1A-B2C5-3EC9C88B55EF}"/>
            </a:ext>
          </a:extLst>
        </xdr:cNvPr>
        <xdr:cNvSpPr/>
      </xdr:nvSpPr>
      <xdr:spPr>
        <a:xfrm>
          <a:off x="14325600" y="2352675"/>
          <a:ext cx="438150" cy="1314450"/>
        </a:xfrm>
        <a:prstGeom prst="homePlate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17</xdr:col>
      <xdr:colOff>390525</xdr:colOff>
      <xdr:row>11</xdr:row>
      <xdr:rowOff>171450</xdr:rowOff>
    </xdr:from>
    <xdr:to>
      <xdr:col>19</xdr:col>
      <xdr:colOff>533400</xdr:colOff>
      <xdr:row>19</xdr:row>
      <xdr:rowOff>76201</xdr:rowOff>
    </xdr:to>
    <xdr:sp macro="" textlink="">
      <xdr:nvSpPr>
        <xdr:cNvPr id="153" name="Rectángulo 152">
          <a:extLst>
            <a:ext uri="{FF2B5EF4-FFF2-40B4-BE49-F238E27FC236}">
              <a16:creationId xmlns:a16="http://schemas.microsoft.com/office/drawing/2014/main" id="{4DB79779-0402-4312-BA36-2A99705AA736}"/>
            </a:ext>
          </a:extLst>
        </xdr:cNvPr>
        <xdr:cNvSpPr/>
      </xdr:nvSpPr>
      <xdr:spPr>
        <a:xfrm>
          <a:off x="14868525" y="2266950"/>
          <a:ext cx="1666875" cy="1428751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L" sz="1800" b="1"/>
            <a:t>MONTO GARANTÍA</a:t>
          </a:r>
          <a:endParaRPr lang="es-CL" sz="800" baseline="0"/>
        </a:p>
        <a:p>
          <a:pPr algn="ctr"/>
          <a:r>
            <a:rPr lang="es-CL" sz="800" baseline="0"/>
            <a:t>Corresponde a la suma de los 3 peores meses en el peor escenario Hidrologico.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379349</xdr:colOff>
      <xdr:row>1</xdr:row>
      <xdr:rowOff>145142</xdr:rowOff>
    </xdr:from>
    <xdr:to>
      <xdr:col>44</xdr:col>
      <xdr:colOff>286987</xdr:colOff>
      <xdr:row>58</xdr:row>
      <xdr:rowOff>10061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6F13E99-EF8F-46DC-BC50-4BA5E550D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CCF8-2FCE-408D-87C6-CC1710DEFB32}">
  <dimension ref="A1"/>
  <sheetViews>
    <sheetView showGridLines="0" workbookViewId="0">
      <selection activeCell="D4" sqref="D4:T34"/>
    </sheetView>
  </sheetViews>
  <sheetFormatPr baseColWidth="10" defaultRowHeight="14.5" x14ac:dyDescent="0.35"/>
  <cols>
    <col min="7" max="7" width="7.1796875" customWidth="1"/>
    <col min="9" max="9" width="5.7265625" customWidth="1"/>
    <col min="10" max="10" width="9.453125" customWidth="1"/>
    <col min="11" max="11" width="11.453125" customWidth="1"/>
    <col min="15" max="15" width="11.4531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0076-A29E-4C64-92EE-2C9DB0E3B288}">
  <sheetPr codeName="Hoja1"/>
  <dimension ref="B2:D502"/>
  <sheetViews>
    <sheetView showGridLines="0" topLeftCell="A459" zoomScale="85" zoomScaleNormal="85" workbookViewId="0">
      <selection activeCell="C502" sqref="C502"/>
    </sheetView>
  </sheetViews>
  <sheetFormatPr baseColWidth="10" defaultRowHeight="14.5" x14ac:dyDescent="0.35"/>
  <cols>
    <col min="3" max="3" width="28" bestFit="1" customWidth="1"/>
  </cols>
  <sheetData>
    <row r="2" spans="2:4" x14ac:dyDescent="0.35">
      <c r="C2" t="s">
        <v>362</v>
      </c>
      <c r="D2" s="20" t="s">
        <v>363</v>
      </c>
    </row>
    <row r="3" spans="2:4" x14ac:dyDescent="0.35">
      <c r="B3">
        <v>1</v>
      </c>
      <c r="C3" s="19" t="s">
        <v>55</v>
      </c>
      <c r="D3" s="20">
        <v>1</v>
      </c>
    </row>
    <row r="4" spans="2:4" x14ac:dyDescent="0.35">
      <c r="B4">
        <f>1+B3</f>
        <v>2</v>
      </c>
      <c r="C4" s="19" t="s">
        <v>68</v>
      </c>
      <c r="D4" s="20">
        <v>2</v>
      </c>
    </row>
    <row r="5" spans="2:4" x14ac:dyDescent="0.35">
      <c r="B5">
        <f t="shared" ref="B5:B68" si="0">1+B4</f>
        <v>3</v>
      </c>
      <c r="C5" s="19" t="s">
        <v>91</v>
      </c>
      <c r="D5" s="20">
        <v>3</v>
      </c>
    </row>
    <row r="6" spans="2:4" x14ac:dyDescent="0.35">
      <c r="B6">
        <f t="shared" si="0"/>
        <v>4</v>
      </c>
      <c r="C6" s="19" t="s">
        <v>1</v>
      </c>
      <c r="D6" s="20">
        <v>4</v>
      </c>
    </row>
    <row r="7" spans="2:4" x14ac:dyDescent="0.35">
      <c r="B7">
        <f t="shared" si="0"/>
        <v>5</v>
      </c>
      <c r="C7" s="19" t="s">
        <v>2</v>
      </c>
      <c r="D7" s="20">
        <v>5</v>
      </c>
    </row>
    <row r="8" spans="2:4" x14ac:dyDescent="0.35">
      <c r="B8">
        <f t="shared" si="0"/>
        <v>6</v>
      </c>
      <c r="C8" s="19" t="s">
        <v>643</v>
      </c>
      <c r="D8" s="20">
        <v>6</v>
      </c>
    </row>
    <row r="9" spans="2:4" x14ac:dyDescent="0.35">
      <c r="B9">
        <f t="shared" si="0"/>
        <v>7</v>
      </c>
      <c r="C9" s="19" t="s">
        <v>364</v>
      </c>
      <c r="D9" s="20">
        <v>7</v>
      </c>
    </row>
    <row r="10" spans="2:4" x14ac:dyDescent="0.35">
      <c r="B10">
        <f t="shared" si="0"/>
        <v>8</v>
      </c>
      <c r="C10" s="19" t="s">
        <v>365</v>
      </c>
      <c r="D10" s="20">
        <v>8</v>
      </c>
    </row>
    <row r="11" spans="2:4" x14ac:dyDescent="0.35">
      <c r="B11">
        <f t="shared" si="0"/>
        <v>9</v>
      </c>
      <c r="C11" s="19" t="s">
        <v>366</v>
      </c>
      <c r="D11" s="20">
        <v>9</v>
      </c>
    </row>
    <row r="12" spans="2:4" x14ac:dyDescent="0.35">
      <c r="B12">
        <f t="shared" si="0"/>
        <v>10</v>
      </c>
      <c r="C12" s="19" t="s">
        <v>367</v>
      </c>
      <c r="D12" s="20">
        <v>10</v>
      </c>
    </row>
    <row r="13" spans="2:4" x14ac:dyDescent="0.35">
      <c r="B13">
        <f t="shared" si="0"/>
        <v>11</v>
      </c>
      <c r="C13" s="19" t="s">
        <v>368</v>
      </c>
      <c r="D13" s="20">
        <v>11</v>
      </c>
    </row>
    <row r="14" spans="2:4" x14ac:dyDescent="0.35">
      <c r="B14">
        <f t="shared" si="0"/>
        <v>12</v>
      </c>
      <c r="C14" s="19" t="s">
        <v>56</v>
      </c>
      <c r="D14" s="20">
        <v>12</v>
      </c>
    </row>
    <row r="15" spans="2:4" x14ac:dyDescent="0.35">
      <c r="B15">
        <f t="shared" si="0"/>
        <v>13</v>
      </c>
      <c r="C15" s="19" t="s">
        <v>93</v>
      </c>
      <c r="D15" s="20">
        <v>13</v>
      </c>
    </row>
    <row r="16" spans="2:4" x14ac:dyDescent="0.35">
      <c r="B16">
        <f t="shared" si="0"/>
        <v>14</v>
      </c>
      <c r="C16" s="19" t="s">
        <v>4</v>
      </c>
      <c r="D16" s="20">
        <v>14</v>
      </c>
    </row>
    <row r="17" spans="2:4" x14ac:dyDescent="0.35">
      <c r="B17">
        <f t="shared" si="0"/>
        <v>15</v>
      </c>
      <c r="C17" s="19" t="s">
        <v>5</v>
      </c>
      <c r="D17" s="20">
        <v>15</v>
      </c>
    </row>
    <row r="18" spans="2:4" x14ac:dyDescent="0.35">
      <c r="B18">
        <f t="shared" si="0"/>
        <v>16</v>
      </c>
      <c r="C18" s="19" t="s">
        <v>369</v>
      </c>
      <c r="D18" s="20">
        <v>16</v>
      </c>
    </row>
    <row r="19" spans="2:4" x14ac:dyDescent="0.35">
      <c r="B19">
        <f t="shared" si="0"/>
        <v>17</v>
      </c>
      <c r="C19" s="19" t="s">
        <v>370</v>
      </c>
      <c r="D19" s="20">
        <v>17</v>
      </c>
    </row>
    <row r="20" spans="2:4" x14ac:dyDescent="0.35">
      <c r="B20">
        <f t="shared" si="0"/>
        <v>18</v>
      </c>
      <c r="C20" s="19" t="s">
        <v>94</v>
      </c>
      <c r="D20" s="20">
        <v>18</v>
      </c>
    </row>
    <row r="21" spans="2:4" x14ac:dyDescent="0.35">
      <c r="B21">
        <f t="shared" si="0"/>
        <v>19</v>
      </c>
      <c r="C21" s="19" t="s">
        <v>95</v>
      </c>
      <c r="D21" s="20">
        <v>19</v>
      </c>
    </row>
    <row r="22" spans="2:4" x14ac:dyDescent="0.35">
      <c r="B22">
        <f t="shared" si="0"/>
        <v>20</v>
      </c>
      <c r="C22" s="19" t="s">
        <v>96</v>
      </c>
      <c r="D22" s="20">
        <v>20</v>
      </c>
    </row>
    <row r="23" spans="2:4" x14ac:dyDescent="0.35">
      <c r="B23">
        <f t="shared" si="0"/>
        <v>21</v>
      </c>
      <c r="C23" s="19" t="s">
        <v>97</v>
      </c>
      <c r="D23" s="20">
        <v>21</v>
      </c>
    </row>
    <row r="24" spans="2:4" x14ac:dyDescent="0.35">
      <c r="B24">
        <f t="shared" si="0"/>
        <v>22</v>
      </c>
      <c r="C24" s="19" t="s">
        <v>69</v>
      </c>
      <c r="D24" s="20">
        <v>22</v>
      </c>
    </row>
    <row r="25" spans="2:4" x14ac:dyDescent="0.35">
      <c r="B25">
        <f t="shared" si="0"/>
        <v>23</v>
      </c>
      <c r="C25" s="19" t="s">
        <v>70</v>
      </c>
      <c r="D25" s="20">
        <v>23</v>
      </c>
    </row>
    <row r="26" spans="2:4" x14ac:dyDescent="0.35">
      <c r="B26">
        <f t="shared" si="0"/>
        <v>24</v>
      </c>
      <c r="C26" s="19" t="s">
        <v>98</v>
      </c>
      <c r="D26" s="20">
        <v>24</v>
      </c>
    </row>
    <row r="27" spans="2:4" x14ac:dyDescent="0.35">
      <c r="B27">
        <f t="shared" si="0"/>
        <v>25</v>
      </c>
      <c r="C27" s="19" t="s">
        <v>99</v>
      </c>
      <c r="D27" s="20">
        <v>25</v>
      </c>
    </row>
    <row r="28" spans="2:4" x14ac:dyDescent="0.35">
      <c r="B28">
        <f t="shared" si="0"/>
        <v>26</v>
      </c>
      <c r="C28" s="19" t="s">
        <v>100</v>
      </c>
      <c r="D28" s="20">
        <v>26</v>
      </c>
    </row>
    <row r="29" spans="2:4" x14ac:dyDescent="0.35">
      <c r="B29">
        <f t="shared" si="0"/>
        <v>27</v>
      </c>
      <c r="C29" s="19" t="s">
        <v>7</v>
      </c>
      <c r="D29" s="20">
        <v>27</v>
      </c>
    </row>
    <row r="30" spans="2:4" x14ac:dyDescent="0.35">
      <c r="B30">
        <f t="shared" si="0"/>
        <v>28</v>
      </c>
      <c r="C30" s="19" t="s">
        <v>71</v>
      </c>
      <c r="D30" s="20">
        <v>28</v>
      </c>
    </row>
    <row r="31" spans="2:4" x14ac:dyDescent="0.35">
      <c r="B31">
        <f t="shared" si="0"/>
        <v>29</v>
      </c>
      <c r="C31" s="19" t="s">
        <v>8</v>
      </c>
      <c r="D31" s="20">
        <v>29</v>
      </c>
    </row>
    <row r="32" spans="2:4" x14ac:dyDescent="0.35">
      <c r="B32">
        <f t="shared" si="0"/>
        <v>30</v>
      </c>
      <c r="C32" s="19" t="s">
        <v>101</v>
      </c>
      <c r="D32" s="20">
        <v>30</v>
      </c>
    </row>
    <row r="33" spans="2:4" x14ac:dyDescent="0.35">
      <c r="B33">
        <f t="shared" si="0"/>
        <v>31</v>
      </c>
      <c r="C33" s="19" t="s">
        <v>102</v>
      </c>
      <c r="D33" s="20">
        <v>31</v>
      </c>
    </row>
    <row r="34" spans="2:4" x14ac:dyDescent="0.35">
      <c r="B34">
        <f t="shared" si="0"/>
        <v>32</v>
      </c>
      <c r="C34" s="19" t="s">
        <v>9</v>
      </c>
      <c r="D34" s="20">
        <v>32</v>
      </c>
    </row>
    <row r="35" spans="2:4" x14ac:dyDescent="0.35">
      <c r="B35">
        <f t="shared" si="0"/>
        <v>33</v>
      </c>
      <c r="C35" s="19" t="s">
        <v>103</v>
      </c>
      <c r="D35" s="20">
        <v>33</v>
      </c>
    </row>
    <row r="36" spans="2:4" x14ac:dyDescent="0.35">
      <c r="B36">
        <f t="shared" si="0"/>
        <v>34</v>
      </c>
      <c r="C36" s="19" t="s">
        <v>371</v>
      </c>
      <c r="D36" s="20">
        <v>34</v>
      </c>
    </row>
    <row r="37" spans="2:4" x14ac:dyDescent="0.35">
      <c r="B37">
        <f t="shared" si="0"/>
        <v>35</v>
      </c>
      <c r="C37" s="19" t="s">
        <v>57</v>
      </c>
      <c r="D37" s="20">
        <v>35</v>
      </c>
    </row>
    <row r="38" spans="2:4" x14ac:dyDescent="0.35">
      <c r="B38">
        <f t="shared" si="0"/>
        <v>36</v>
      </c>
      <c r="C38" s="19" t="s">
        <v>372</v>
      </c>
      <c r="D38" s="20">
        <v>36</v>
      </c>
    </row>
    <row r="39" spans="2:4" x14ac:dyDescent="0.35">
      <c r="B39">
        <f t="shared" si="0"/>
        <v>37</v>
      </c>
      <c r="C39" s="19" t="s">
        <v>373</v>
      </c>
      <c r="D39" s="20">
        <v>37</v>
      </c>
    </row>
    <row r="40" spans="2:4" x14ac:dyDescent="0.35">
      <c r="B40">
        <f t="shared" si="0"/>
        <v>38</v>
      </c>
      <c r="C40" s="19" t="s">
        <v>104</v>
      </c>
      <c r="D40" s="20">
        <v>38</v>
      </c>
    </row>
    <row r="41" spans="2:4" x14ac:dyDescent="0.35">
      <c r="B41">
        <f t="shared" si="0"/>
        <v>39</v>
      </c>
      <c r="C41" s="19" t="s">
        <v>374</v>
      </c>
      <c r="D41" s="20">
        <v>39</v>
      </c>
    </row>
    <row r="42" spans="2:4" x14ac:dyDescent="0.35">
      <c r="B42">
        <f t="shared" si="0"/>
        <v>40</v>
      </c>
      <c r="C42" s="19" t="s">
        <v>375</v>
      </c>
      <c r="D42" s="20">
        <v>40</v>
      </c>
    </row>
    <row r="43" spans="2:4" x14ac:dyDescent="0.35">
      <c r="B43">
        <f t="shared" si="0"/>
        <v>41</v>
      </c>
      <c r="C43" s="19" t="s">
        <v>10</v>
      </c>
      <c r="D43" s="20">
        <v>41</v>
      </c>
    </row>
    <row r="44" spans="2:4" x14ac:dyDescent="0.35">
      <c r="B44">
        <f t="shared" si="0"/>
        <v>42</v>
      </c>
      <c r="C44" s="19" t="s">
        <v>376</v>
      </c>
      <c r="D44" s="20">
        <v>42</v>
      </c>
    </row>
    <row r="45" spans="2:4" x14ac:dyDescent="0.35">
      <c r="B45">
        <f t="shared" si="0"/>
        <v>43</v>
      </c>
      <c r="C45" s="19" t="s">
        <v>361</v>
      </c>
      <c r="D45" s="20">
        <v>43</v>
      </c>
    </row>
    <row r="46" spans="2:4" x14ac:dyDescent="0.35">
      <c r="B46">
        <f t="shared" si="0"/>
        <v>44</v>
      </c>
      <c r="C46" s="19" t="s">
        <v>377</v>
      </c>
      <c r="D46" s="20">
        <v>44</v>
      </c>
    </row>
    <row r="47" spans="2:4" x14ac:dyDescent="0.35">
      <c r="B47">
        <f t="shared" si="0"/>
        <v>45</v>
      </c>
      <c r="C47" s="19" t="s">
        <v>105</v>
      </c>
      <c r="D47" s="20">
        <v>45</v>
      </c>
    </row>
    <row r="48" spans="2:4" x14ac:dyDescent="0.35">
      <c r="B48">
        <f t="shared" si="0"/>
        <v>46</v>
      </c>
      <c r="C48" s="19" t="s">
        <v>106</v>
      </c>
      <c r="D48" s="20">
        <v>46</v>
      </c>
    </row>
    <row r="49" spans="2:4" x14ac:dyDescent="0.35">
      <c r="B49">
        <f t="shared" si="0"/>
        <v>47</v>
      </c>
      <c r="C49" s="19" t="s">
        <v>378</v>
      </c>
      <c r="D49" s="20">
        <v>47</v>
      </c>
    </row>
    <row r="50" spans="2:4" x14ac:dyDescent="0.35">
      <c r="B50">
        <f t="shared" si="0"/>
        <v>48</v>
      </c>
      <c r="C50" s="19" t="s">
        <v>379</v>
      </c>
      <c r="D50" s="20">
        <v>48</v>
      </c>
    </row>
    <row r="51" spans="2:4" x14ac:dyDescent="0.35">
      <c r="B51">
        <f t="shared" si="0"/>
        <v>49</v>
      </c>
      <c r="C51" s="19" t="s">
        <v>107</v>
      </c>
      <c r="D51" s="20">
        <v>49</v>
      </c>
    </row>
    <row r="52" spans="2:4" x14ac:dyDescent="0.35">
      <c r="B52">
        <f t="shared" si="0"/>
        <v>50</v>
      </c>
      <c r="C52" s="19" t="s">
        <v>108</v>
      </c>
      <c r="D52" s="20">
        <v>50</v>
      </c>
    </row>
    <row r="53" spans="2:4" x14ac:dyDescent="0.35">
      <c r="B53">
        <f t="shared" si="0"/>
        <v>51</v>
      </c>
      <c r="C53" s="19" t="s">
        <v>109</v>
      </c>
      <c r="D53" s="20">
        <v>51</v>
      </c>
    </row>
    <row r="54" spans="2:4" x14ac:dyDescent="0.35">
      <c r="B54">
        <f t="shared" si="0"/>
        <v>52</v>
      </c>
      <c r="C54" s="19" t="s">
        <v>110</v>
      </c>
      <c r="D54" s="20">
        <v>52</v>
      </c>
    </row>
    <row r="55" spans="2:4" x14ac:dyDescent="0.35">
      <c r="B55">
        <f t="shared" si="0"/>
        <v>53</v>
      </c>
      <c r="C55" s="19" t="s">
        <v>11</v>
      </c>
      <c r="D55" s="20">
        <v>53</v>
      </c>
    </row>
    <row r="56" spans="2:4" x14ac:dyDescent="0.35">
      <c r="B56">
        <f t="shared" si="0"/>
        <v>54</v>
      </c>
      <c r="C56" s="19" t="s">
        <v>111</v>
      </c>
      <c r="D56" s="20">
        <v>54</v>
      </c>
    </row>
    <row r="57" spans="2:4" x14ac:dyDescent="0.35">
      <c r="B57">
        <f t="shared" si="0"/>
        <v>55</v>
      </c>
      <c r="C57" s="19" t="s">
        <v>380</v>
      </c>
      <c r="D57" s="20">
        <v>55</v>
      </c>
    </row>
    <row r="58" spans="2:4" x14ac:dyDescent="0.35">
      <c r="B58">
        <f t="shared" si="0"/>
        <v>56</v>
      </c>
      <c r="C58" s="19" t="s">
        <v>112</v>
      </c>
      <c r="D58" s="20">
        <v>56</v>
      </c>
    </row>
    <row r="59" spans="2:4" x14ac:dyDescent="0.35">
      <c r="B59">
        <f t="shared" si="0"/>
        <v>57</v>
      </c>
      <c r="C59" s="19" t="s">
        <v>113</v>
      </c>
      <c r="D59" s="20">
        <v>57</v>
      </c>
    </row>
    <row r="60" spans="2:4" x14ac:dyDescent="0.35">
      <c r="B60">
        <f t="shared" si="0"/>
        <v>58</v>
      </c>
      <c r="C60" s="19" t="s">
        <v>381</v>
      </c>
      <c r="D60" s="20">
        <v>58</v>
      </c>
    </row>
    <row r="61" spans="2:4" x14ac:dyDescent="0.35">
      <c r="B61">
        <f t="shared" si="0"/>
        <v>59</v>
      </c>
      <c r="C61" s="19" t="s">
        <v>382</v>
      </c>
      <c r="D61" s="20">
        <v>59</v>
      </c>
    </row>
    <row r="62" spans="2:4" x14ac:dyDescent="0.35">
      <c r="B62">
        <f t="shared" si="0"/>
        <v>60</v>
      </c>
      <c r="C62" s="19" t="s">
        <v>12</v>
      </c>
      <c r="D62" s="20">
        <v>60</v>
      </c>
    </row>
    <row r="63" spans="2:4" x14ac:dyDescent="0.35">
      <c r="B63">
        <f t="shared" si="0"/>
        <v>61</v>
      </c>
      <c r="C63" s="19" t="s">
        <v>383</v>
      </c>
      <c r="D63" s="20">
        <v>61</v>
      </c>
    </row>
    <row r="64" spans="2:4" x14ac:dyDescent="0.35">
      <c r="B64">
        <f t="shared" si="0"/>
        <v>62</v>
      </c>
      <c r="C64" s="19" t="s">
        <v>114</v>
      </c>
      <c r="D64" s="20">
        <v>62</v>
      </c>
    </row>
    <row r="65" spans="2:4" x14ac:dyDescent="0.35">
      <c r="B65">
        <f t="shared" si="0"/>
        <v>63</v>
      </c>
      <c r="C65" s="19" t="s">
        <v>115</v>
      </c>
      <c r="D65" s="20">
        <v>63</v>
      </c>
    </row>
    <row r="66" spans="2:4" x14ac:dyDescent="0.35">
      <c r="B66">
        <f t="shared" si="0"/>
        <v>64</v>
      </c>
      <c r="C66" s="19" t="s">
        <v>384</v>
      </c>
      <c r="D66" s="20">
        <v>64</v>
      </c>
    </row>
    <row r="67" spans="2:4" x14ac:dyDescent="0.35">
      <c r="B67">
        <f t="shared" si="0"/>
        <v>65</v>
      </c>
      <c r="C67" s="19" t="s">
        <v>13</v>
      </c>
      <c r="D67" s="20">
        <v>65</v>
      </c>
    </row>
    <row r="68" spans="2:4" x14ac:dyDescent="0.35">
      <c r="B68">
        <f t="shared" si="0"/>
        <v>66</v>
      </c>
      <c r="C68" s="19" t="s">
        <v>116</v>
      </c>
      <c r="D68" s="20">
        <v>66</v>
      </c>
    </row>
    <row r="69" spans="2:4" x14ac:dyDescent="0.35">
      <c r="B69">
        <f t="shared" ref="B69:B132" si="1">1+B68</f>
        <v>67</v>
      </c>
      <c r="C69" s="19" t="s">
        <v>385</v>
      </c>
      <c r="D69" s="20">
        <v>67</v>
      </c>
    </row>
    <row r="70" spans="2:4" x14ac:dyDescent="0.35">
      <c r="B70">
        <f t="shared" si="1"/>
        <v>68</v>
      </c>
      <c r="C70" s="19" t="s">
        <v>386</v>
      </c>
      <c r="D70" s="20">
        <v>68</v>
      </c>
    </row>
    <row r="71" spans="2:4" x14ac:dyDescent="0.35">
      <c r="B71">
        <f t="shared" si="1"/>
        <v>69</v>
      </c>
      <c r="C71" s="19" t="s">
        <v>387</v>
      </c>
      <c r="D71" s="20">
        <v>69</v>
      </c>
    </row>
    <row r="72" spans="2:4" x14ac:dyDescent="0.35">
      <c r="B72">
        <f t="shared" si="1"/>
        <v>70</v>
      </c>
      <c r="C72" s="19" t="s">
        <v>388</v>
      </c>
      <c r="D72" s="20">
        <v>70</v>
      </c>
    </row>
    <row r="73" spans="2:4" x14ac:dyDescent="0.35">
      <c r="B73">
        <f t="shared" si="1"/>
        <v>71</v>
      </c>
      <c r="C73" s="19" t="s">
        <v>389</v>
      </c>
      <c r="D73" s="20">
        <v>71</v>
      </c>
    </row>
    <row r="74" spans="2:4" x14ac:dyDescent="0.35">
      <c r="B74">
        <f t="shared" si="1"/>
        <v>72</v>
      </c>
      <c r="C74" s="19" t="s">
        <v>14</v>
      </c>
      <c r="D74" s="20">
        <v>72</v>
      </c>
    </row>
    <row r="75" spans="2:4" x14ac:dyDescent="0.35">
      <c r="B75">
        <f t="shared" si="1"/>
        <v>73</v>
      </c>
      <c r="C75" s="19" t="s">
        <v>390</v>
      </c>
      <c r="D75" s="20">
        <v>73</v>
      </c>
    </row>
    <row r="76" spans="2:4" x14ac:dyDescent="0.35">
      <c r="B76">
        <f t="shared" si="1"/>
        <v>74</v>
      </c>
      <c r="C76" s="19" t="s">
        <v>391</v>
      </c>
      <c r="D76" s="20">
        <v>74</v>
      </c>
    </row>
    <row r="77" spans="2:4" x14ac:dyDescent="0.35">
      <c r="B77">
        <f t="shared" si="1"/>
        <v>75</v>
      </c>
      <c r="C77" s="38" t="s">
        <v>392</v>
      </c>
      <c r="D77" s="20">
        <v>75</v>
      </c>
    </row>
    <row r="78" spans="2:4" x14ac:dyDescent="0.35">
      <c r="B78">
        <f t="shared" si="1"/>
        <v>76</v>
      </c>
      <c r="C78" s="19" t="s">
        <v>393</v>
      </c>
      <c r="D78" s="20">
        <v>76</v>
      </c>
    </row>
    <row r="79" spans="2:4" x14ac:dyDescent="0.35">
      <c r="B79">
        <f t="shared" si="1"/>
        <v>77</v>
      </c>
      <c r="C79" s="19" t="s">
        <v>394</v>
      </c>
      <c r="D79" s="20">
        <v>77</v>
      </c>
    </row>
    <row r="80" spans="2:4" x14ac:dyDescent="0.35">
      <c r="B80">
        <f t="shared" si="1"/>
        <v>78</v>
      </c>
      <c r="C80" s="19" t="s">
        <v>72</v>
      </c>
      <c r="D80" s="20">
        <v>78</v>
      </c>
    </row>
    <row r="81" spans="2:4" x14ac:dyDescent="0.35">
      <c r="B81">
        <f t="shared" si="1"/>
        <v>79</v>
      </c>
      <c r="C81" s="19" t="s">
        <v>15</v>
      </c>
      <c r="D81" s="20">
        <v>79</v>
      </c>
    </row>
    <row r="82" spans="2:4" x14ac:dyDescent="0.35">
      <c r="B82">
        <f t="shared" si="1"/>
        <v>80</v>
      </c>
      <c r="C82" s="19" t="s">
        <v>117</v>
      </c>
      <c r="D82" s="20">
        <v>80</v>
      </c>
    </row>
    <row r="83" spans="2:4" x14ac:dyDescent="0.35">
      <c r="B83">
        <f t="shared" si="1"/>
        <v>81</v>
      </c>
      <c r="C83" s="19" t="s">
        <v>118</v>
      </c>
      <c r="D83" s="20">
        <v>81</v>
      </c>
    </row>
    <row r="84" spans="2:4" x14ac:dyDescent="0.35">
      <c r="B84">
        <f t="shared" si="1"/>
        <v>82</v>
      </c>
      <c r="C84" s="19" t="s">
        <v>16</v>
      </c>
      <c r="D84" s="20">
        <v>82</v>
      </c>
    </row>
    <row r="85" spans="2:4" x14ac:dyDescent="0.35">
      <c r="B85">
        <f t="shared" si="1"/>
        <v>83</v>
      </c>
      <c r="C85" s="19" t="s">
        <v>119</v>
      </c>
      <c r="D85" s="20">
        <v>83</v>
      </c>
    </row>
    <row r="86" spans="2:4" x14ac:dyDescent="0.35">
      <c r="B86">
        <f t="shared" si="1"/>
        <v>84</v>
      </c>
      <c r="C86" s="19" t="s">
        <v>395</v>
      </c>
      <c r="D86" s="20">
        <v>84</v>
      </c>
    </row>
    <row r="87" spans="2:4" x14ac:dyDescent="0.35">
      <c r="B87">
        <f t="shared" si="1"/>
        <v>85</v>
      </c>
      <c r="C87" s="19" t="s">
        <v>73</v>
      </c>
      <c r="D87" s="20">
        <v>85</v>
      </c>
    </row>
    <row r="88" spans="2:4" x14ac:dyDescent="0.35">
      <c r="B88">
        <f t="shared" si="1"/>
        <v>86</v>
      </c>
      <c r="C88" s="19" t="s">
        <v>396</v>
      </c>
      <c r="D88" s="20">
        <v>86</v>
      </c>
    </row>
    <row r="89" spans="2:4" x14ac:dyDescent="0.35">
      <c r="B89">
        <f t="shared" si="1"/>
        <v>87</v>
      </c>
      <c r="C89" s="19" t="s">
        <v>17</v>
      </c>
      <c r="D89" s="20">
        <v>87</v>
      </c>
    </row>
    <row r="90" spans="2:4" x14ac:dyDescent="0.35">
      <c r="B90">
        <f t="shared" si="1"/>
        <v>88</v>
      </c>
      <c r="C90" s="19" t="s">
        <v>121</v>
      </c>
      <c r="D90" s="20">
        <v>88</v>
      </c>
    </row>
    <row r="91" spans="2:4" x14ac:dyDescent="0.35">
      <c r="B91">
        <f t="shared" si="1"/>
        <v>89</v>
      </c>
      <c r="C91" s="19" t="s">
        <v>122</v>
      </c>
      <c r="D91" s="20">
        <v>89</v>
      </c>
    </row>
    <row r="92" spans="2:4" x14ac:dyDescent="0.35">
      <c r="B92">
        <f t="shared" si="1"/>
        <v>90</v>
      </c>
      <c r="C92" s="19" t="s">
        <v>123</v>
      </c>
      <c r="D92" s="20">
        <v>90</v>
      </c>
    </row>
    <row r="93" spans="2:4" x14ac:dyDescent="0.35">
      <c r="B93">
        <f t="shared" si="1"/>
        <v>91</v>
      </c>
      <c r="C93" s="19" t="s">
        <v>124</v>
      </c>
      <c r="D93" s="20">
        <v>91</v>
      </c>
    </row>
    <row r="94" spans="2:4" x14ac:dyDescent="0.35">
      <c r="B94">
        <f t="shared" si="1"/>
        <v>92</v>
      </c>
      <c r="C94" s="19" t="s">
        <v>125</v>
      </c>
      <c r="D94" s="20">
        <v>92</v>
      </c>
    </row>
    <row r="95" spans="2:4" x14ac:dyDescent="0.35">
      <c r="B95">
        <f t="shared" si="1"/>
        <v>93</v>
      </c>
      <c r="C95" s="19" t="s">
        <v>397</v>
      </c>
      <c r="D95" s="20">
        <v>93</v>
      </c>
    </row>
    <row r="96" spans="2:4" x14ac:dyDescent="0.35">
      <c r="B96">
        <f t="shared" si="1"/>
        <v>94</v>
      </c>
      <c r="C96" s="19" t="s">
        <v>398</v>
      </c>
      <c r="D96" s="20">
        <v>94</v>
      </c>
    </row>
    <row r="97" spans="2:4" x14ac:dyDescent="0.35">
      <c r="B97">
        <f t="shared" si="1"/>
        <v>95</v>
      </c>
      <c r="C97" s="19" t="s">
        <v>127</v>
      </c>
      <c r="D97" s="20">
        <v>95</v>
      </c>
    </row>
    <row r="98" spans="2:4" x14ac:dyDescent="0.35">
      <c r="B98">
        <f t="shared" si="1"/>
        <v>96</v>
      </c>
      <c r="C98" s="19" t="s">
        <v>128</v>
      </c>
      <c r="D98" s="20">
        <v>96</v>
      </c>
    </row>
    <row r="99" spans="2:4" x14ac:dyDescent="0.35">
      <c r="B99">
        <f t="shared" si="1"/>
        <v>97</v>
      </c>
      <c r="C99" s="19" t="s">
        <v>399</v>
      </c>
      <c r="D99" s="20">
        <v>97</v>
      </c>
    </row>
    <row r="100" spans="2:4" x14ac:dyDescent="0.35">
      <c r="B100">
        <f t="shared" si="1"/>
        <v>98</v>
      </c>
      <c r="C100" s="19" t="s">
        <v>400</v>
      </c>
      <c r="D100" s="20">
        <v>98</v>
      </c>
    </row>
    <row r="101" spans="2:4" x14ac:dyDescent="0.35">
      <c r="B101">
        <f t="shared" si="1"/>
        <v>99</v>
      </c>
      <c r="C101" s="19" t="s">
        <v>401</v>
      </c>
      <c r="D101" s="20">
        <v>99</v>
      </c>
    </row>
    <row r="102" spans="2:4" x14ac:dyDescent="0.35">
      <c r="B102">
        <f t="shared" si="1"/>
        <v>100</v>
      </c>
      <c r="C102" s="19" t="s">
        <v>129</v>
      </c>
      <c r="D102" s="20">
        <v>100</v>
      </c>
    </row>
    <row r="103" spans="2:4" x14ac:dyDescent="0.35">
      <c r="B103">
        <f t="shared" si="1"/>
        <v>101</v>
      </c>
      <c r="C103" s="19" t="s">
        <v>131</v>
      </c>
      <c r="D103" s="20">
        <v>101</v>
      </c>
    </row>
    <row r="104" spans="2:4" x14ac:dyDescent="0.35">
      <c r="B104">
        <f t="shared" si="1"/>
        <v>102</v>
      </c>
      <c r="C104" s="19" t="s">
        <v>132</v>
      </c>
      <c r="D104" s="20">
        <v>102</v>
      </c>
    </row>
    <row r="105" spans="2:4" x14ac:dyDescent="0.35">
      <c r="B105">
        <f t="shared" si="1"/>
        <v>103</v>
      </c>
      <c r="C105" s="19" t="s">
        <v>18</v>
      </c>
      <c r="D105" s="20">
        <v>103</v>
      </c>
    </row>
    <row r="106" spans="2:4" x14ac:dyDescent="0.35">
      <c r="B106">
        <f t="shared" si="1"/>
        <v>104</v>
      </c>
      <c r="C106" s="19" t="s">
        <v>402</v>
      </c>
      <c r="D106" s="20">
        <v>104</v>
      </c>
    </row>
    <row r="107" spans="2:4" x14ac:dyDescent="0.35">
      <c r="B107">
        <f t="shared" si="1"/>
        <v>105</v>
      </c>
      <c r="C107" s="19" t="s">
        <v>133</v>
      </c>
      <c r="D107" s="20">
        <v>105</v>
      </c>
    </row>
    <row r="108" spans="2:4" x14ac:dyDescent="0.35">
      <c r="B108">
        <f t="shared" si="1"/>
        <v>106</v>
      </c>
      <c r="C108" s="19" t="s">
        <v>403</v>
      </c>
      <c r="D108" s="20">
        <v>106</v>
      </c>
    </row>
    <row r="109" spans="2:4" x14ac:dyDescent="0.35">
      <c r="B109">
        <f t="shared" si="1"/>
        <v>107</v>
      </c>
      <c r="C109" s="19" t="s">
        <v>404</v>
      </c>
      <c r="D109" s="20">
        <v>107</v>
      </c>
    </row>
    <row r="110" spans="2:4" x14ac:dyDescent="0.35">
      <c r="B110">
        <f t="shared" si="1"/>
        <v>108</v>
      </c>
      <c r="C110" s="19" t="s">
        <v>405</v>
      </c>
      <c r="D110" s="20">
        <v>108</v>
      </c>
    </row>
    <row r="111" spans="2:4" x14ac:dyDescent="0.35">
      <c r="B111">
        <f t="shared" si="1"/>
        <v>109</v>
      </c>
      <c r="C111" s="19" t="s">
        <v>406</v>
      </c>
      <c r="D111" s="20">
        <v>109</v>
      </c>
    </row>
    <row r="112" spans="2:4" x14ac:dyDescent="0.35">
      <c r="B112">
        <f t="shared" si="1"/>
        <v>110</v>
      </c>
      <c r="C112" s="19" t="s">
        <v>134</v>
      </c>
      <c r="D112" s="20">
        <v>110</v>
      </c>
    </row>
    <row r="113" spans="2:4" x14ac:dyDescent="0.35">
      <c r="B113">
        <f t="shared" si="1"/>
        <v>111</v>
      </c>
      <c r="C113" s="19" t="s">
        <v>407</v>
      </c>
      <c r="D113" s="20">
        <v>111</v>
      </c>
    </row>
    <row r="114" spans="2:4" x14ac:dyDescent="0.35">
      <c r="B114">
        <f t="shared" si="1"/>
        <v>112</v>
      </c>
      <c r="C114" s="19" t="s">
        <v>135</v>
      </c>
      <c r="D114" s="20">
        <v>112</v>
      </c>
    </row>
    <row r="115" spans="2:4" x14ac:dyDescent="0.35">
      <c r="B115">
        <f t="shared" si="1"/>
        <v>113</v>
      </c>
      <c r="C115" s="19" t="s">
        <v>136</v>
      </c>
      <c r="D115" s="20">
        <v>113</v>
      </c>
    </row>
    <row r="116" spans="2:4" x14ac:dyDescent="0.35">
      <c r="B116">
        <f t="shared" si="1"/>
        <v>114</v>
      </c>
      <c r="C116" s="19" t="s">
        <v>137</v>
      </c>
      <c r="D116" s="20">
        <v>114</v>
      </c>
    </row>
    <row r="117" spans="2:4" x14ac:dyDescent="0.35">
      <c r="B117">
        <f t="shared" si="1"/>
        <v>115</v>
      </c>
      <c r="C117" s="19" t="s">
        <v>408</v>
      </c>
      <c r="D117" s="20">
        <v>115</v>
      </c>
    </row>
    <row r="118" spans="2:4" x14ac:dyDescent="0.35">
      <c r="B118">
        <f t="shared" si="1"/>
        <v>116</v>
      </c>
      <c r="C118" s="19" t="s">
        <v>409</v>
      </c>
      <c r="D118" s="20">
        <v>116</v>
      </c>
    </row>
    <row r="119" spans="2:4" x14ac:dyDescent="0.35">
      <c r="B119">
        <f t="shared" si="1"/>
        <v>117</v>
      </c>
      <c r="C119" s="19" t="s">
        <v>138</v>
      </c>
      <c r="D119" s="20">
        <v>117</v>
      </c>
    </row>
    <row r="120" spans="2:4" x14ac:dyDescent="0.35">
      <c r="B120">
        <f t="shared" si="1"/>
        <v>118</v>
      </c>
      <c r="C120" s="19" t="s">
        <v>19</v>
      </c>
      <c r="D120" s="20">
        <v>118</v>
      </c>
    </row>
    <row r="121" spans="2:4" x14ac:dyDescent="0.35">
      <c r="B121">
        <f t="shared" si="1"/>
        <v>119</v>
      </c>
      <c r="C121" s="19" t="s">
        <v>139</v>
      </c>
      <c r="D121" s="20">
        <v>119</v>
      </c>
    </row>
    <row r="122" spans="2:4" x14ac:dyDescent="0.35">
      <c r="B122">
        <f t="shared" si="1"/>
        <v>120</v>
      </c>
      <c r="C122" s="19" t="s">
        <v>58</v>
      </c>
      <c r="D122" s="20">
        <v>120</v>
      </c>
    </row>
    <row r="123" spans="2:4" x14ac:dyDescent="0.35">
      <c r="B123">
        <f t="shared" si="1"/>
        <v>121</v>
      </c>
      <c r="C123" s="19" t="s">
        <v>140</v>
      </c>
      <c r="D123" s="20">
        <v>121</v>
      </c>
    </row>
    <row r="124" spans="2:4" x14ac:dyDescent="0.35">
      <c r="B124">
        <f t="shared" si="1"/>
        <v>122</v>
      </c>
      <c r="C124" s="19" t="s">
        <v>410</v>
      </c>
      <c r="D124" s="20">
        <v>122</v>
      </c>
    </row>
    <row r="125" spans="2:4" x14ac:dyDescent="0.35">
      <c r="B125">
        <f t="shared" si="1"/>
        <v>123</v>
      </c>
      <c r="C125" s="19" t="s">
        <v>411</v>
      </c>
      <c r="D125" s="20">
        <v>123</v>
      </c>
    </row>
    <row r="126" spans="2:4" x14ac:dyDescent="0.35">
      <c r="B126">
        <f t="shared" si="1"/>
        <v>124</v>
      </c>
      <c r="C126" s="19" t="s">
        <v>412</v>
      </c>
      <c r="D126" s="20">
        <v>124</v>
      </c>
    </row>
    <row r="127" spans="2:4" x14ac:dyDescent="0.35">
      <c r="B127">
        <f t="shared" si="1"/>
        <v>125</v>
      </c>
      <c r="C127" s="19" t="s">
        <v>141</v>
      </c>
      <c r="D127" s="20">
        <v>125</v>
      </c>
    </row>
    <row r="128" spans="2:4" x14ac:dyDescent="0.35">
      <c r="B128">
        <f t="shared" si="1"/>
        <v>126</v>
      </c>
      <c r="C128" s="19" t="s">
        <v>59</v>
      </c>
      <c r="D128" s="20">
        <v>126</v>
      </c>
    </row>
    <row r="129" spans="2:4" x14ac:dyDescent="0.35">
      <c r="B129">
        <f t="shared" si="1"/>
        <v>127</v>
      </c>
      <c r="C129" s="19" t="s">
        <v>20</v>
      </c>
      <c r="D129" s="20">
        <v>127</v>
      </c>
    </row>
    <row r="130" spans="2:4" x14ac:dyDescent="0.35">
      <c r="B130">
        <f t="shared" si="1"/>
        <v>128</v>
      </c>
      <c r="C130" s="19" t="s">
        <v>413</v>
      </c>
      <c r="D130" s="20">
        <v>128</v>
      </c>
    </row>
    <row r="131" spans="2:4" x14ac:dyDescent="0.35">
      <c r="B131">
        <f t="shared" si="1"/>
        <v>129</v>
      </c>
      <c r="C131" s="19" t="s">
        <v>21</v>
      </c>
      <c r="D131" s="20">
        <v>129</v>
      </c>
    </row>
    <row r="132" spans="2:4" x14ac:dyDescent="0.35">
      <c r="B132">
        <f t="shared" si="1"/>
        <v>130</v>
      </c>
      <c r="C132" s="19" t="s">
        <v>142</v>
      </c>
      <c r="D132" s="20">
        <v>130</v>
      </c>
    </row>
    <row r="133" spans="2:4" x14ac:dyDescent="0.35">
      <c r="B133">
        <f t="shared" ref="B133:B196" si="2">1+B132</f>
        <v>131</v>
      </c>
      <c r="C133" s="19" t="s">
        <v>414</v>
      </c>
      <c r="D133" s="20">
        <v>131</v>
      </c>
    </row>
    <row r="134" spans="2:4" x14ac:dyDescent="0.35">
      <c r="B134">
        <f t="shared" si="2"/>
        <v>132</v>
      </c>
      <c r="C134" s="19" t="s">
        <v>60</v>
      </c>
      <c r="D134" s="20">
        <v>132</v>
      </c>
    </row>
    <row r="135" spans="2:4" x14ac:dyDescent="0.35">
      <c r="B135">
        <f t="shared" si="2"/>
        <v>133</v>
      </c>
      <c r="C135" s="19" t="s">
        <v>22</v>
      </c>
      <c r="D135" s="20">
        <v>133</v>
      </c>
    </row>
    <row r="136" spans="2:4" x14ac:dyDescent="0.35">
      <c r="B136">
        <f t="shared" si="2"/>
        <v>134</v>
      </c>
      <c r="C136" s="19" t="s">
        <v>415</v>
      </c>
      <c r="D136" s="20">
        <v>134</v>
      </c>
    </row>
    <row r="137" spans="2:4" x14ac:dyDescent="0.35">
      <c r="B137">
        <f t="shared" si="2"/>
        <v>135</v>
      </c>
      <c r="C137" s="19" t="s">
        <v>416</v>
      </c>
      <c r="D137" s="20">
        <v>135</v>
      </c>
    </row>
    <row r="138" spans="2:4" x14ac:dyDescent="0.35">
      <c r="B138">
        <f t="shared" si="2"/>
        <v>136</v>
      </c>
      <c r="C138" s="19" t="s">
        <v>417</v>
      </c>
      <c r="D138" s="20">
        <v>136</v>
      </c>
    </row>
    <row r="139" spans="2:4" x14ac:dyDescent="0.35">
      <c r="B139">
        <f t="shared" si="2"/>
        <v>137</v>
      </c>
      <c r="C139" s="19" t="s">
        <v>418</v>
      </c>
      <c r="D139" s="20">
        <v>137</v>
      </c>
    </row>
    <row r="140" spans="2:4" x14ac:dyDescent="0.35">
      <c r="B140">
        <f t="shared" si="2"/>
        <v>138</v>
      </c>
      <c r="C140" s="19" t="s">
        <v>419</v>
      </c>
      <c r="D140" s="20">
        <v>138</v>
      </c>
    </row>
    <row r="141" spans="2:4" x14ac:dyDescent="0.35">
      <c r="B141">
        <f t="shared" si="2"/>
        <v>139</v>
      </c>
      <c r="C141" s="19" t="s">
        <v>143</v>
      </c>
      <c r="D141" s="20">
        <v>139</v>
      </c>
    </row>
    <row r="142" spans="2:4" x14ac:dyDescent="0.35">
      <c r="B142">
        <f t="shared" si="2"/>
        <v>140</v>
      </c>
      <c r="C142" s="19" t="s">
        <v>23</v>
      </c>
      <c r="D142" s="20">
        <v>140</v>
      </c>
    </row>
    <row r="143" spans="2:4" x14ac:dyDescent="0.35">
      <c r="B143">
        <f t="shared" si="2"/>
        <v>141</v>
      </c>
      <c r="C143" s="19" t="s">
        <v>420</v>
      </c>
      <c r="D143" s="20">
        <v>141</v>
      </c>
    </row>
    <row r="144" spans="2:4" x14ac:dyDescent="0.35">
      <c r="B144">
        <f t="shared" si="2"/>
        <v>142</v>
      </c>
      <c r="C144" s="19" t="s">
        <v>24</v>
      </c>
      <c r="D144" s="20">
        <v>142</v>
      </c>
    </row>
    <row r="145" spans="2:4" x14ac:dyDescent="0.35">
      <c r="B145">
        <f t="shared" si="2"/>
        <v>143</v>
      </c>
      <c r="C145" s="19" t="s">
        <v>25</v>
      </c>
      <c r="D145" s="20">
        <v>143</v>
      </c>
    </row>
    <row r="146" spans="2:4" x14ac:dyDescent="0.35">
      <c r="B146">
        <f t="shared" si="2"/>
        <v>144</v>
      </c>
      <c r="C146" s="19" t="s">
        <v>27</v>
      </c>
      <c r="D146" s="20">
        <v>144</v>
      </c>
    </row>
    <row r="147" spans="2:4" x14ac:dyDescent="0.35">
      <c r="B147">
        <f t="shared" si="2"/>
        <v>145</v>
      </c>
      <c r="C147" s="19" t="s">
        <v>145</v>
      </c>
      <c r="D147" s="20">
        <v>145</v>
      </c>
    </row>
    <row r="148" spans="2:4" x14ac:dyDescent="0.35">
      <c r="B148">
        <f t="shared" si="2"/>
        <v>146</v>
      </c>
      <c r="C148" s="19" t="s">
        <v>76</v>
      </c>
      <c r="D148" s="20">
        <v>146</v>
      </c>
    </row>
    <row r="149" spans="2:4" x14ac:dyDescent="0.35">
      <c r="B149">
        <f t="shared" si="2"/>
        <v>147</v>
      </c>
      <c r="C149" s="19" t="s">
        <v>421</v>
      </c>
      <c r="D149" s="20">
        <v>147</v>
      </c>
    </row>
    <row r="150" spans="2:4" x14ac:dyDescent="0.35">
      <c r="B150">
        <f t="shared" si="2"/>
        <v>148</v>
      </c>
      <c r="C150" s="19" t="s">
        <v>422</v>
      </c>
      <c r="D150" s="20">
        <v>148</v>
      </c>
    </row>
    <row r="151" spans="2:4" x14ac:dyDescent="0.35">
      <c r="B151">
        <f t="shared" si="2"/>
        <v>149</v>
      </c>
      <c r="C151" s="19" t="s">
        <v>423</v>
      </c>
      <c r="D151" s="20">
        <v>149</v>
      </c>
    </row>
    <row r="152" spans="2:4" x14ac:dyDescent="0.35">
      <c r="B152">
        <f t="shared" si="2"/>
        <v>150</v>
      </c>
      <c r="C152" s="19" t="s">
        <v>424</v>
      </c>
      <c r="D152" s="20">
        <v>150</v>
      </c>
    </row>
    <row r="153" spans="2:4" x14ac:dyDescent="0.35">
      <c r="B153">
        <f t="shared" si="2"/>
        <v>151</v>
      </c>
      <c r="C153" s="19" t="s">
        <v>425</v>
      </c>
      <c r="D153" s="20">
        <v>151</v>
      </c>
    </row>
    <row r="154" spans="2:4" x14ac:dyDescent="0.35">
      <c r="B154">
        <f t="shared" si="2"/>
        <v>152</v>
      </c>
      <c r="C154" s="19" t="s">
        <v>426</v>
      </c>
      <c r="D154" s="20">
        <v>152</v>
      </c>
    </row>
    <row r="155" spans="2:4" x14ac:dyDescent="0.35">
      <c r="B155">
        <f t="shared" si="2"/>
        <v>153</v>
      </c>
      <c r="C155" s="19" t="s">
        <v>146</v>
      </c>
      <c r="D155" s="20">
        <v>153</v>
      </c>
    </row>
    <row r="156" spans="2:4" x14ac:dyDescent="0.35">
      <c r="B156">
        <f t="shared" si="2"/>
        <v>154</v>
      </c>
      <c r="C156" s="19" t="s">
        <v>427</v>
      </c>
      <c r="D156" s="20">
        <v>154</v>
      </c>
    </row>
    <row r="157" spans="2:4" x14ac:dyDescent="0.35">
      <c r="B157">
        <f t="shared" si="2"/>
        <v>155</v>
      </c>
      <c r="C157" s="19" t="s">
        <v>428</v>
      </c>
      <c r="D157" s="20">
        <v>155</v>
      </c>
    </row>
    <row r="158" spans="2:4" x14ac:dyDescent="0.35">
      <c r="B158">
        <f t="shared" si="2"/>
        <v>156</v>
      </c>
      <c r="C158" s="19" t="s">
        <v>429</v>
      </c>
      <c r="D158" s="20">
        <v>156</v>
      </c>
    </row>
    <row r="159" spans="2:4" x14ac:dyDescent="0.35">
      <c r="B159">
        <f t="shared" si="2"/>
        <v>157</v>
      </c>
      <c r="C159" s="19" t="s">
        <v>430</v>
      </c>
      <c r="D159" s="20">
        <v>157</v>
      </c>
    </row>
    <row r="160" spans="2:4" x14ac:dyDescent="0.35">
      <c r="B160">
        <f t="shared" si="2"/>
        <v>158</v>
      </c>
      <c r="C160" s="19" t="s">
        <v>147</v>
      </c>
      <c r="D160" s="20">
        <v>158</v>
      </c>
    </row>
    <row r="161" spans="2:4" x14ac:dyDescent="0.35">
      <c r="B161">
        <f t="shared" si="2"/>
        <v>159</v>
      </c>
      <c r="C161" s="19" t="s">
        <v>148</v>
      </c>
      <c r="D161" s="20">
        <v>159</v>
      </c>
    </row>
    <row r="162" spans="2:4" x14ac:dyDescent="0.35">
      <c r="B162">
        <f t="shared" si="2"/>
        <v>160</v>
      </c>
      <c r="C162" s="19" t="s">
        <v>77</v>
      </c>
      <c r="D162" s="20">
        <v>160</v>
      </c>
    </row>
    <row r="163" spans="2:4" x14ac:dyDescent="0.35">
      <c r="B163">
        <f t="shared" si="2"/>
        <v>161</v>
      </c>
      <c r="C163" s="19" t="s">
        <v>149</v>
      </c>
      <c r="D163" s="20">
        <v>161</v>
      </c>
    </row>
    <row r="164" spans="2:4" x14ac:dyDescent="0.35">
      <c r="B164">
        <f t="shared" si="2"/>
        <v>162</v>
      </c>
      <c r="C164" s="19" t="s">
        <v>431</v>
      </c>
      <c r="D164" s="20">
        <v>162</v>
      </c>
    </row>
    <row r="165" spans="2:4" x14ac:dyDescent="0.35">
      <c r="B165">
        <f t="shared" si="2"/>
        <v>163</v>
      </c>
      <c r="C165" s="19" t="s">
        <v>150</v>
      </c>
      <c r="D165" s="20">
        <v>163</v>
      </c>
    </row>
    <row r="166" spans="2:4" x14ac:dyDescent="0.35">
      <c r="B166">
        <f t="shared" si="2"/>
        <v>164</v>
      </c>
      <c r="C166" s="19" t="s">
        <v>432</v>
      </c>
      <c r="D166" s="20">
        <v>164</v>
      </c>
    </row>
    <row r="167" spans="2:4" x14ac:dyDescent="0.35">
      <c r="B167">
        <f t="shared" si="2"/>
        <v>165</v>
      </c>
      <c r="C167" s="19" t="s">
        <v>151</v>
      </c>
      <c r="D167" s="20">
        <v>165</v>
      </c>
    </row>
    <row r="168" spans="2:4" x14ac:dyDescent="0.35">
      <c r="B168">
        <f t="shared" si="2"/>
        <v>166</v>
      </c>
      <c r="C168" s="19" t="s">
        <v>152</v>
      </c>
      <c r="D168" s="20">
        <v>166</v>
      </c>
    </row>
    <row r="169" spans="2:4" x14ac:dyDescent="0.35">
      <c r="B169">
        <f t="shared" si="2"/>
        <v>167</v>
      </c>
      <c r="C169" s="19" t="s">
        <v>153</v>
      </c>
      <c r="D169" s="20">
        <v>167</v>
      </c>
    </row>
    <row r="170" spans="2:4" x14ac:dyDescent="0.35">
      <c r="B170">
        <f t="shared" si="2"/>
        <v>168</v>
      </c>
      <c r="C170" s="19" t="s">
        <v>154</v>
      </c>
      <c r="D170" s="20">
        <v>168</v>
      </c>
    </row>
    <row r="171" spans="2:4" x14ac:dyDescent="0.35">
      <c r="B171">
        <f t="shared" si="2"/>
        <v>169</v>
      </c>
      <c r="C171" s="19" t="s">
        <v>433</v>
      </c>
      <c r="D171" s="20">
        <v>169</v>
      </c>
    </row>
    <row r="172" spans="2:4" x14ac:dyDescent="0.35">
      <c r="B172">
        <f t="shared" si="2"/>
        <v>170</v>
      </c>
      <c r="C172" s="19" t="s">
        <v>28</v>
      </c>
      <c r="D172" s="20">
        <v>170</v>
      </c>
    </row>
    <row r="173" spans="2:4" x14ac:dyDescent="0.35">
      <c r="B173">
        <f t="shared" si="2"/>
        <v>171</v>
      </c>
      <c r="C173" s="19" t="s">
        <v>155</v>
      </c>
      <c r="D173" s="20">
        <v>171</v>
      </c>
    </row>
    <row r="174" spans="2:4" x14ac:dyDescent="0.35">
      <c r="B174">
        <f t="shared" si="2"/>
        <v>172</v>
      </c>
      <c r="C174" s="19" t="s">
        <v>434</v>
      </c>
      <c r="D174" s="20">
        <v>172</v>
      </c>
    </row>
    <row r="175" spans="2:4" x14ac:dyDescent="0.35">
      <c r="B175">
        <f t="shared" si="2"/>
        <v>173</v>
      </c>
      <c r="C175" s="19" t="s">
        <v>435</v>
      </c>
      <c r="D175" s="20">
        <v>173</v>
      </c>
    </row>
    <row r="176" spans="2:4" x14ac:dyDescent="0.35">
      <c r="B176">
        <f t="shared" si="2"/>
        <v>174</v>
      </c>
      <c r="C176" s="19" t="s">
        <v>436</v>
      </c>
      <c r="D176" s="20">
        <v>174</v>
      </c>
    </row>
    <row r="177" spans="2:4" x14ac:dyDescent="0.35">
      <c r="B177">
        <f t="shared" si="2"/>
        <v>175</v>
      </c>
      <c r="C177" s="19" t="s">
        <v>437</v>
      </c>
      <c r="D177" s="20">
        <v>175</v>
      </c>
    </row>
    <row r="178" spans="2:4" x14ac:dyDescent="0.35">
      <c r="B178">
        <f t="shared" si="2"/>
        <v>176</v>
      </c>
      <c r="C178" s="19" t="s">
        <v>438</v>
      </c>
      <c r="D178" s="20">
        <v>176</v>
      </c>
    </row>
    <row r="179" spans="2:4" x14ac:dyDescent="0.35">
      <c r="B179">
        <f t="shared" si="2"/>
        <v>177</v>
      </c>
      <c r="C179" s="19" t="s">
        <v>439</v>
      </c>
      <c r="D179" s="20">
        <v>177</v>
      </c>
    </row>
    <row r="180" spans="2:4" x14ac:dyDescent="0.35">
      <c r="B180">
        <f t="shared" si="2"/>
        <v>178</v>
      </c>
      <c r="C180" s="19" t="s">
        <v>440</v>
      </c>
      <c r="D180" s="20">
        <v>178</v>
      </c>
    </row>
    <row r="181" spans="2:4" x14ac:dyDescent="0.35">
      <c r="B181">
        <f t="shared" si="2"/>
        <v>179</v>
      </c>
      <c r="C181" s="19" t="s">
        <v>441</v>
      </c>
      <c r="D181" s="20">
        <v>179</v>
      </c>
    </row>
    <row r="182" spans="2:4" x14ac:dyDescent="0.35">
      <c r="B182">
        <f t="shared" si="2"/>
        <v>180</v>
      </c>
      <c r="C182" s="19" t="s">
        <v>442</v>
      </c>
      <c r="D182" s="20">
        <v>180</v>
      </c>
    </row>
    <row r="183" spans="2:4" x14ac:dyDescent="0.35">
      <c r="B183">
        <f t="shared" si="2"/>
        <v>181</v>
      </c>
      <c r="C183" s="19" t="s">
        <v>443</v>
      </c>
      <c r="D183" s="20">
        <v>181</v>
      </c>
    </row>
    <row r="184" spans="2:4" x14ac:dyDescent="0.35">
      <c r="B184">
        <f t="shared" si="2"/>
        <v>182</v>
      </c>
      <c r="C184" s="19" t="s">
        <v>444</v>
      </c>
      <c r="D184" s="20">
        <v>182</v>
      </c>
    </row>
    <row r="185" spans="2:4" x14ac:dyDescent="0.35">
      <c r="B185">
        <f t="shared" si="2"/>
        <v>183</v>
      </c>
      <c r="C185" s="19" t="s">
        <v>156</v>
      </c>
      <c r="D185" s="20">
        <v>183</v>
      </c>
    </row>
    <row r="186" spans="2:4" x14ac:dyDescent="0.35">
      <c r="B186">
        <f t="shared" si="2"/>
        <v>184</v>
      </c>
      <c r="C186" s="19" t="s">
        <v>445</v>
      </c>
      <c r="D186" s="20">
        <v>184</v>
      </c>
    </row>
    <row r="187" spans="2:4" x14ac:dyDescent="0.35">
      <c r="B187">
        <f t="shared" si="2"/>
        <v>185</v>
      </c>
      <c r="C187" s="19" t="s">
        <v>446</v>
      </c>
      <c r="D187" s="20">
        <v>185</v>
      </c>
    </row>
    <row r="188" spans="2:4" x14ac:dyDescent="0.35">
      <c r="B188">
        <f t="shared" si="2"/>
        <v>186</v>
      </c>
      <c r="C188" s="19" t="s">
        <v>447</v>
      </c>
      <c r="D188" s="20">
        <v>186</v>
      </c>
    </row>
    <row r="189" spans="2:4" x14ac:dyDescent="0.35">
      <c r="B189">
        <f t="shared" si="2"/>
        <v>187</v>
      </c>
      <c r="C189" s="19" t="s">
        <v>157</v>
      </c>
      <c r="D189" s="20">
        <v>187</v>
      </c>
    </row>
    <row r="190" spans="2:4" x14ac:dyDescent="0.35">
      <c r="B190">
        <f t="shared" si="2"/>
        <v>188</v>
      </c>
      <c r="C190" s="19" t="s">
        <v>158</v>
      </c>
      <c r="D190" s="20">
        <v>188</v>
      </c>
    </row>
    <row r="191" spans="2:4" x14ac:dyDescent="0.35">
      <c r="B191">
        <f t="shared" si="2"/>
        <v>189</v>
      </c>
      <c r="C191" s="19" t="s">
        <v>448</v>
      </c>
      <c r="D191" s="20">
        <v>189</v>
      </c>
    </row>
    <row r="192" spans="2:4" x14ac:dyDescent="0.35">
      <c r="B192">
        <f t="shared" si="2"/>
        <v>190</v>
      </c>
      <c r="C192" s="19" t="s">
        <v>449</v>
      </c>
      <c r="D192" s="20">
        <v>190</v>
      </c>
    </row>
    <row r="193" spans="2:4" x14ac:dyDescent="0.35">
      <c r="B193">
        <f t="shared" si="2"/>
        <v>191</v>
      </c>
      <c r="C193" s="19" t="s">
        <v>159</v>
      </c>
      <c r="D193" s="20">
        <v>191</v>
      </c>
    </row>
    <row r="194" spans="2:4" x14ac:dyDescent="0.35">
      <c r="B194">
        <f t="shared" si="2"/>
        <v>192</v>
      </c>
      <c r="C194" s="19" t="s">
        <v>450</v>
      </c>
      <c r="D194" s="20">
        <v>192</v>
      </c>
    </row>
    <row r="195" spans="2:4" x14ac:dyDescent="0.35">
      <c r="B195">
        <f t="shared" si="2"/>
        <v>193</v>
      </c>
      <c r="C195" s="19" t="s">
        <v>160</v>
      </c>
      <c r="D195" s="20">
        <v>193</v>
      </c>
    </row>
    <row r="196" spans="2:4" x14ac:dyDescent="0.35">
      <c r="B196">
        <f t="shared" si="2"/>
        <v>194</v>
      </c>
      <c r="C196" s="19" t="s">
        <v>451</v>
      </c>
      <c r="D196" s="20">
        <v>194</v>
      </c>
    </row>
    <row r="197" spans="2:4" x14ac:dyDescent="0.35">
      <c r="B197">
        <f t="shared" ref="B197:B260" si="3">1+B196</f>
        <v>195</v>
      </c>
      <c r="C197" s="19" t="s">
        <v>161</v>
      </c>
      <c r="D197" s="20">
        <v>195</v>
      </c>
    </row>
    <row r="198" spans="2:4" x14ac:dyDescent="0.35">
      <c r="B198">
        <f t="shared" si="3"/>
        <v>196</v>
      </c>
      <c r="C198" s="19" t="s">
        <v>452</v>
      </c>
      <c r="D198" s="20">
        <v>196</v>
      </c>
    </row>
    <row r="199" spans="2:4" x14ac:dyDescent="0.35">
      <c r="B199">
        <f t="shared" si="3"/>
        <v>197</v>
      </c>
      <c r="C199" s="19" t="s">
        <v>453</v>
      </c>
      <c r="D199" s="20">
        <v>197</v>
      </c>
    </row>
    <row r="200" spans="2:4" x14ac:dyDescent="0.35">
      <c r="B200">
        <f t="shared" si="3"/>
        <v>198</v>
      </c>
      <c r="C200" s="19" t="s">
        <v>454</v>
      </c>
      <c r="D200" s="20">
        <v>198</v>
      </c>
    </row>
    <row r="201" spans="2:4" x14ac:dyDescent="0.35">
      <c r="B201">
        <f t="shared" si="3"/>
        <v>199</v>
      </c>
      <c r="C201" s="19" t="s">
        <v>455</v>
      </c>
      <c r="D201" s="20">
        <v>199</v>
      </c>
    </row>
    <row r="202" spans="2:4" x14ac:dyDescent="0.35">
      <c r="B202">
        <f t="shared" si="3"/>
        <v>200</v>
      </c>
      <c r="C202" s="19" t="s">
        <v>456</v>
      </c>
      <c r="D202" s="20">
        <v>200</v>
      </c>
    </row>
    <row r="203" spans="2:4" x14ac:dyDescent="0.35">
      <c r="B203">
        <f t="shared" si="3"/>
        <v>201</v>
      </c>
      <c r="C203" s="19" t="s">
        <v>457</v>
      </c>
      <c r="D203" s="20">
        <v>201</v>
      </c>
    </row>
    <row r="204" spans="2:4" x14ac:dyDescent="0.35">
      <c r="B204">
        <f t="shared" si="3"/>
        <v>202</v>
      </c>
      <c r="C204" s="19" t="s">
        <v>29</v>
      </c>
      <c r="D204" s="20">
        <v>202</v>
      </c>
    </row>
    <row r="205" spans="2:4" x14ac:dyDescent="0.35">
      <c r="B205">
        <f t="shared" si="3"/>
        <v>203</v>
      </c>
      <c r="C205" s="19" t="s">
        <v>458</v>
      </c>
      <c r="D205" s="20">
        <v>203</v>
      </c>
    </row>
    <row r="206" spans="2:4" x14ac:dyDescent="0.35">
      <c r="B206">
        <f t="shared" si="3"/>
        <v>204</v>
      </c>
      <c r="C206" s="19" t="s">
        <v>459</v>
      </c>
      <c r="D206" s="20">
        <v>204</v>
      </c>
    </row>
    <row r="207" spans="2:4" x14ac:dyDescent="0.35">
      <c r="B207">
        <f t="shared" si="3"/>
        <v>205</v>
      </c>
      <c r="C207" s="19" t="s">
        <v>78</v>
      </c>
      <c r="D207" s="20">
        <v>205</v>
      </c>
    </row>
    <row r="208" spans="2:4" x14ac:dyDescent="0.35">
      <c r="B208">
        <f t="shared" si="3"/>
        <v>206</v>
      </c>
      <c r="C208" s="19" t="s">
        <v>162</v>
      </c>
      <c r="D208" s="20">
        <v>206</v>
      </c>
    </row>
    <row r="209" spans="2:4" x14ac:dyDescent="0.35">
      <c r="B209">
        <f t="shared" si="3"/>
        <v>207</v>
      </c>
      <c r="C209" s="19" t="s">
        <v>163</v>
      </c>
      <c r="D209" s="20">
        <v>207</v>
      </c>
    </row>
    <row r="210" spans="2:4" x14ac:dyDescent="0.35">
      <c r="B210">
        <f t="shared" si="3"/>
        <v>208</v>
      </c>
      <c r="C210" s="19" t="s">
        <v>164</v>
      </c>
      <c r="D210" s="20">
        <v>208</v>
      </c>
    </row>
    <row r="211" spans="2:4" x14ac:dyDescent="0.35">
      <c r="B211">
        <f t="shared" si="3"/>
        <v>209</v>
      </c>
      <c r="C211" s="19" t="s">
        <v>460</v>
      </c>
      <c r="D211" s="20">
        <v>209</v>
      </c>
    </row>
    <row r="212" spans="2:4" x14ac:dyDescent="0.35">
      <c r="B212">
        <f t="shared" si="3"/>
        <v>210</v>
      </c>
      <c r="C212" s="19" t="s">
        <v>165</v>
      </c>
      <c r="D212" s="20">
        <v>210</v>
      </c>
    </row>
    <row r="213" spans="2:4" x14ac:dyDescent="0.35">
      <c r="B213">
        <f t="shared" si="3"/>
        <v>211</v>
      </c>
      <c r="C213" s="19" t="s">
        <v>30</v>
      </c>
      <c r="D213" s="20">
        <v>211</v>
      </c>
    </row>
    <row r="214" spans="2:4" x14ac:dyDescent="0.35">
      <c r="B214">
        <f t="shared" si="3"/>
        <v>212</v>
      </c>
      <c r="C214" s="19" t="s">
        <v>461</v>
      </c>
      <c r="D214" s="20">
        <v>212</v>
      </c>
    </row>
    <row r="215" spans="2:4" x14ac:dyDescent="0.35">
      <c r="B215">
        <f t="shared" si="3"/>
        <v>213</v>
      </c>
      <c r="C215" s="19" t="s">
        <v>166</v>
      </c>
      <c r="D215" s="20">
        <v>213</v>
      </c>
    </row>
    <row r="216" spans="2:4" x14ac:dyDescent="0.35">
      <c r="B216">
        <f t="shared" si="3"/>
        <v>214</v>
      </c>
      <c r="C216" s="19" t="s">
        <v>167</v>
      </c>
      <c r="D216" s="20">
        <v>214</v>
      </c>
    </row>
    <row r="217" spans="2:4" x14ac:dyDescent="0.35">
      <c r="B217">
        <f t="shared" si="3"/>
        <v>215</v>
      </c>
      <c r="C217" s="19" t="s">
        <v>168</v>
      </c>
      <c r="D217" s="20">
        <v>215</v>
      </c>
    </row>
    <row r="218" spans="2:4" x14ac:dyDescent="0.35">
      <c r="B218">
        <f t="shared" si="3"/>
        <v>216</v>
      </c>
      <c r="C218" s="19" t="s">
        <v>169</v>
      </c>
      <c r="D218" s="20">
        <v>216</v>
      </c>
    </row>
    <row r="219" spans="2:4" x14ac:dyDescent="0.35">
      <c r="B219">
        <f t="shared" si="3"/>
        <v>217</v>
      </c>
      <c r="C219" s="19" t="s">
        <v>170</v>
      </c>
      <c r="D219" s="20">
        <v>217</v>
      </c>
    </row>
    <row r="220" spans="2:4" x14ac:dyDescent="0.35">
      <c r="B220">
        <f t="shared" si="3"/>
        <v>218</v>
      </c>
      <c r="C220" s="19" t="s">
        <v>79</v>
      </c>
      <c r="D220" s="20">
        <v>218</v>
      </c>
    </row>
    <row r="221" spans="2:4" x14ac:dyDescent="0.35">
      <c r="B221">
        <f t="shared" si="3"/>
        <v>219</v>
      </c>
      <c r="C221" s="19" t="s">
        <v>31</v>
      </c>
      <c r="D221" s="20">
        <v>219</v>
      </c>
    </row>
    <row r="222" spans="2:4" x14ac:dyDescent="0.35">
      <c r="B222">
        <f t="shared" si="3"/>
        <v>220</v>
      </c>
      <c r="C222" s="19" t="s">
        <v>462</v>
      </c>
      <c r="D222" s="20">
        <v>220</v>
      </c>
    </row>
    <row r="223" spans="2:4" x14ac:dyDescent="0.35">
      <c r="B223">
        <f t="shared" si="3"/>
        <v>221</v>
      </c>
      <c r="C223" s="19" t="s">
        <v>463</v>
      </c>
      <c r="D223" s="20">
        <v>221</v>
      </c>
    </row>
    <row r="224" spans="2:4" x14ac:dyDescent="0.35">
      <c r="B224">
        <f t="shared" si="3"/>
        <v>222</v>
      </c>
      <c r="C224" s="19" t="s">
        <v>32</v>
      </c>
      <c r="D224" s="20">
        <v>222</v>
      </c>
    </row>
    <row r="225" spans="2:4" x14ac:dyDescent="0.35">
      <c r="B225">
        <f t="shared" si="3"/>
        <v>223</v>
      </c>
      <c r="C225" s="19" t="s">
        <v>464</v>
      </c>
      <c r="D225" s="20">
        <v>223</v>
      </c>
    </row>
    <row r="226" spans="2:4" x14ac:dyDescent="0.35">
      <c r="B226">
        <f t="shared" si="3"/>
        <v>224</v>
      </c>
      <c r="C226" s="19" t="s">
        <v>465</v>
      </c>
      <c r="D226" s="20">
        <v>224</v>
      </c>
    </row>
    <row r="227" spans="2:4" x14ac:dyDescent="0.35">
      <c r="B227">
        <f t="shared" si="3"/>
        <v>225</v>
      </c>
      <c r="C227" s="19" t="s">
        <v>466</v>
      </c>
      <c r="D227" s="20">
        <v>225</v>
      </c>
    </row>
    <row r="228" spans="2:4" x14ac:dyDescent="0.35">
      <c r="B228">
        <f t="shared" si="3"/>
        <v>226</v>
      </c>
      <c r="C228" s="19" t="s">
        <v>467</v>
      </c>
      <c r="D228" s="20">
        <v>226</v>
      </c>
    </row>
    <row r="229" spans="2:4" x14ac:dyDescent="0.35">
      <c r="B229">
        <f t="shared" si="3"/>
        <v>227</v>
      </c>
      <c r="C229" s="19" t="s">
        <v>468</v>
      </c>
      <c r="D229" s="20">
        <v>227</v>
      </c>
    </row>
    <row r="230" spans="2:4" x14ac:dyDescent="0.35">
      <c r="B230">
        <f t="shared" si="3"/>
        <v>228</v>
      </c>
      <c r="C230" s="19" t="s">
        <v>469</v>
      </c>
      <c r="D230" s="20">
        <v>228</v>
      </c>
    </row>
    <row r="231" spans="2:4" x14ac:dyDescent="0.35">
      <c r="B231">
        <f t="shared" si="3"/>
        <v>229</v>
      </c>
      <c r="C231" s="19" t="s">
        <v>470</v>
      </c>
      <c r="D231" s="20">
        <v>229</v>
      </c>
    </row>
    <row r="232" spans="2:4" x14ac:dyDescent="0.35">
      <c r="B232">
        <f t="shared" si="3"/>
        <v>230</v>
      </c>
      <c r="C232" s="19" t="s">
        <v>471</v>
      </c>
      <c r="D232" s="20">
        <v>230</v>
      </c>
    </row>
    <row r="233" spans="2:4" x14ac:dyDescent="0.35">
      <c r="B233">
        <f t="shared" si="3"/>
        <v>231</v>
      </c>
      <c r="C233" s="19" t="s">
        <v>171</v>
      </c>
      <c r="D233" s="20">
        <v>231</v>
      </c>
    </row>
    <row r="234" spans="2:4" x14ac:dyDescent="0.35">
      <c r="B234">
        <f t="shared" si="3"/>
        <v>232</v>
      </c>
      <c r="C234" s="19" t="s">
        <v>80</v>
      </c>
      <c r="D234" s="20">
        <v>232</v>
      </c>
    </row>
    <row r="235" spans="2:4" x14ac:dyDescent="0.35">
      <c r="B235">
        <f t="shared" si="3"/>
        <v>233</v>
      </c>
      <c r="C235" s="19" t="s">
        <v>172</v>
      </c>
      <c r="D235" s="20">
        <v>233</v>
      </c>
    </row>
    <row r="236" spans="2:4" x14ac:dyDescent="0.35">
      <c r="B236">
        <f t="shared" si="3"/>
        <v>234</v>
      </c>
      <c r="C236" s="19" t="s">
        <v>61</v>
      </c>
      <c r="D236" s="20">
        <v>234</v>
      </c>
    </row>
    <row r="237" spans="2:4" x14ac:dyDescent="0.35">
      <c r="B237">
        <f t="shared" si="3"/>
        <v>235</v>
      </c>
      <c r="C237" s="19" t="s">
        <v>33</v>
      </c>
      <c r="D237" s="20">
        <v>235</v>
      </c>
    </row>
    <row r="238" spans="2:4" x14ac:dyDescent="0.35">
      <c r="B238">
        <f t="shared" si="3"/>
        <v>236</v>
      </c>
      <c r="C238" s="19" t="s">
        <v>34</v>
      </c>
      <c r="D238" s="20">
        <v>236</v>
      </c>
    </row>
    <row r="239" spans="2:4" x14ac:dyDescent="0.35">
      <c r="B239">
        <f t="shared" si="3"/>
        <v>237</v>
      </c>
      <c r="C239" s="19" t="s">
        <v>35</v>
      </c>
      <c r="D239" s="20">
        <v>237</v>
      </c>
    </row>
    <row r="240" spans="2:4" x14ac:dyDescent="0.35">
      <c r="B240">
        <f t="shared" si="3"/>
        <v>238</v>
      </c>
      <c r="C240" s="19" t="s">
        <v>36</v>
      </c>
      <c r="D240" s="20">
        <v>238</v>
      </c>
    </row>
    <row r="241" spans="2:4" x14ac:dyDescent="0.35">
      <c r="B241">
        <f t="shared" si="3"/>
        <v>239</v>
      </c>
      <c r="C241" s="19" t="s">
        <v>173</v>
      </c>
      <c r="D241" s="20">
        <v>239</v>
      </c>
    </row>
    <row r="242" spans="2:4" x14ac:dyDescent="0.35">
      <c r="B242">
        <f t="shared" si="3"/>
        <v>240</v>
      </c>
      <c r="C242" s="19" t="s">
        <v>472</v>
      </c>
      <c r="D242" s="20">
        <v>240</v>
      </c>
    </row>
    <row r="243" spans="2:4" x14ac:dyDescent="0.35">
      <c r="B243">
        <f t="shared" si="3"/>
        <v>241</v>
      </c>
      <c r="C243" s="19" t="s">
        <v>473</v>
      </c>
      <c r="D243" s="20">
        <v>241</v>
      </c>
    </row>
    <row r="244" spans="2:4" x14ac:dyDescent="0.35">
      <c r="B244">
        <f t="shared" si="3"/>
        <v>242</v>
      </c>
      <c r="C244" s="19" t="s">
        <v>474</v>
      </c>
      <c r="D244" s="20">
        <v>242</v>
      </c>
    </row>
    <row r="245" spans="2:4" x14ac:dyDescent="0.35">
      <c r="B245">
        <f t="shared" si="3"/>
        <v>243</v>
      </c>
      <c r="C245" s="19" t="s">
        <v>174</v>
      </c>
      <c r="D245" s="20">
        <v>243</v>
      </c>
    </row>
    <row r="246" spans="2:4" x14ac:dyDescent="0.35">
      <c r="B246">
        <f t="shared" si="3"/>
        <v>244</v>
      </c>
      <c r="C246" s="19" t="s">
        <v>475</v>
      </c>
      <c r="D246" s="20">
        <v>244</v>
      </c>
    </row>
    <row r="247" spans="2:4" x14ac:dyDescent="0.35">
      <c r="B247">
        <f t="shared" si="3"/>
        <v>245</v>
      </c>
      <c r="C247" s="19" t="s">
        <v>175</v>
      </c>
      <c r="D247" s="20">
        <v>245</v>
      </c>
    </row>
    <row r="248" spans="2:4" x14ac:dyDescent="0.35">
      <c r="B248">
        <f t="shared" si="3"/>
        <v>246</v>
      </c>
      <c r="C248" s="19" t="s">
        <v>176</v>
      </c>
      <c r="D248" s="20">
        <v>246</v>
      </c>
    </row>
    <row r="249" spans="2:4" x14ac:dyDescent="0.35">
      <c r="B249">
        <f t="shared" si="3"/>
        <v>247</v>
      </c>
      <c r="C249" s="19" t="s">
        <v>177</v>
      </c>
      <c r="D249" s="20">
        <v>247</v>
      </c>
    </row>
    <row r="250" spans="2:4" x14ac:dyDescent="0.35">
      <c r="B250">
        <f t="shared" si="3"/>
        <v>248</v>
      </c>
      <c r="C250" s="19" t="s">
        <v>476</v>
      </c>
      <c r="D250" s="20">
        <v>248</v>
      </c>
    </row>
    <row r="251" spans="2:4" x14ac:dyDescent="0.35">
      <c r="B251">
        <f t="shared" si="3"/>
        <v>249</v>
      </c>
      <c r="C251" s="19" t="s">
        <v>477</v>
      </c>
      <c r="D251" s="20">
        <v>249</v>
      </c>
    </row>
    <row r="252" spans="2:4" x14ac:dyDescent="0.35">
      <c r="B252">
        <f t="shared" si="3"/>
        <v>250</v>
      </c>
      <c r="C252" s="19" t="s">
        <v>478</v>
      </c>
      <c r="D252" s="20">
        <v>250</v>
      </c>
    </row>
    <row r="253" spans="2:4" x14ac:dyDescent="0.35">
      <c r="B253">
        <f t="shared" si="3"/>
        <v>251</v>
      </c>
      <c r="C253" s="19" t="s">
        <v>178</v>
      </c>
      <c r="D253" s="20">
        <v>251</v>
      </c>
    </row>
    <row r="254" spans="2:4" x14ac:dyDescent="0.35">
      <c r="B254">
        <f t="shared" si="3"/>
        <v>252</v>
      </c>
      <c r="C254" s="19" t="s">
        <v>479</v>
      </c>
      <c r="D254" s="20">
        <v>252</v>
      </c>
    </row>
    <row r="255" spans="2:4" x14ac:dyDescent="0.35">
      <c r="B255">
        <f t="shared" si="3"/>
        <v>253</v>
      </c>
      <c r="C255" s="19" t="s">
        <v>480</v>
      </c>
      <c r="D255" s="20">
        <v>253</v>
      </c>
    </row>
    <row r="256" spans="2:4" x14ac:dyDescent="0.35">
      <c r="B256">
        <f t="shared" si="3"/>
        <v>254</v>
      </c>
      <c r="C256" s="19" t="s">
        <v>481</v>
      </c>
      <c r="D256" s="20">
        <v>254</v>
      </c>
    </row>
    <row r="257" spans="2:4" x14ac:dyDescent="0.35">
      <c r="B257">
        <f t="shared" si="3"/>
        <v>255</v>
      </c>
      <c r="C257" s="19" t="s">
        <v>482</v>
      </c>
      <c r="D257" s="20">
        <v>255</v>
      </c>
    </row>
    <row r="258" spans="2:4" x14ac:dyDescent="0.35">
      <c r="B258">
        <f t="shared" si="3"/>
        <v>256</v>
      </c>
      <c r="C258" s="19" t="s">
        <v>483</v>
      </c>
      <c r="D258" s="20">
        <v>256</v>
      </c>
    </row>
    <row r="259" spans="2:4" x14ac:dyDescent="0.35">
      <c r="B259">
        <f t="shared" si="3"/>
        <v>257</v>
      </c>
      <c r="C259" s="19" t="s">
        <v>484</v>
      </c>
      <c r="D259" s="20">
        <v>257</v>
      </c>
    </row>
    <row r="260" spans="2:4" x14ac:dyDescent="0.35">
      <c r="B260">
        <f t="shared" si="3"/>
        <v>258</v>
      </c>
      <c r="C260" s="19" t="s">
        <v>179</v>
      </c>
      <c r="D260" s="20">
        <v>258</v>
      </c>
    </row>
    <row r="261" spans="2:4" x14ac:dyDescent="0.35">
      <c r="B261">
        <f t="shared" ref="B261:B324" si="4">1+B260</f>
        <v>259</v>
      </c>
      <c r="C261" s="19" t="s">
        <v>485</v>
      </c>
      <c r="D261" s="20">
        <v>259</v>
      </c>
    </row>
    <row r="262" spans="2:4" x14ac:dyDescent="0.35">
      <c r="B262">
        <f t="shared" si="4"/>
        <v>260</v>
      </c>
      <c r="C262" s="19" t="s">
        <v>486</v>
      </c>
      <c r="D262" s="20">
        <v>260</v>
      </c>
    </row>
    <row r="263" spans="2:4" x14ac:dyDescent="0.35">
      <c r="B263">
        <f t="shared" si="4"/>
        <v>261</v>
      </c>
      <c r="C263" s="19" t="s">
        <v>37</v>
      </c>
      <c r="D263" s="20">
        <v>261</v>
      </c>
    </row>
    <row r="264" spans="2:4" x14ac:dyDescent="0.35">
      <c r="B264">
        <f t="shared" si="4"/>
        <v>262</v>
      </c>
      <c r="C264" s="19" t="s">
        <v>487</v>
      </c>
      <c r="D264" s="20">
        <v>262</v>
      </c>
    </row>
    <row r="265" spans="2:4" x14ac:dyDescent="0.35">
      <c r="B265">
        <f t="shared" si="4"/>
        <v>263</v>
      </c>
      <c r="C265" s="19" t="s">
        <v>488</v>
      </c>
      <c r="D265" s="20">
        <v>263</v>
      </c>
    </row>
    <row r="266" spans="2:4" x14ac:dyDescent="0.35">
      <c r="B266">
        <f t="shared" si="4"/>
        <v>264</v>
      </c>
      <c r="C266" s="19" t="s">
        <v>180</v>
      </c>
      <c r="D266" s="20">
        <v>264</v>
      </c>
    </row>
    <row r="267" spans="2:4" x14ac:dyDescent="0.35">
      <c r="B267">
        <f t="shared" si="4"/>
        <v>265</v>
      </c>
      <c r="C267" s="19" t="s">
        <v>181</v>
      </c>
      <c r="D267" s="20">
        <v>265</v>
      </c>
    </row>
    <row r="268" spans="2:4" x14ac:dyDescent="0.35">
      <c r="B268">
        <f t="shared" si="4"/>
        <v>266</v>
      </c>
      <c r="C268" s="19" t="s">
        <v>182</v>
      </c>
      <c r="D268" s="20">
        <v>266</v>
      </c>
    </row>
    <row r="269" spans="2:4" x14ac:dyDescent="0.35">
      <c r="B269">
        <f t="shared" si="4"/>
        <v>267</v>
      </c>
      <c r="C269" s="19" t="s">
        <v>81</v>
      </c>
      <c r="D269" s="20">
        <v>267</v>
      </c>
    </row>
    <row r="270" spans="2:4" x14ac:dyDescent="0.35">
      <c r="B270">
        <f t="shared" si="4"/>
        <v>268</v>
      </c>
      <c r="C270" s="19" t="s">
        <v>183</v>
      </c>
      <c r="D270" s="20">
        <v>268</v>
      </c>
    </row>
    <row r="271" spans="2:4" x14ac:dyDescent="0.35">
      <c r="B271">
        <f t="shared" si="4"/>
        <v>269</v>
      </c>
      <c r="C271" s="19" t="s">
        <v>489</v>
      </c>
      <c r="D271" s="20">
        <v>269</v>
      </c>
    </row>
    <row r="272" spans="2:4" x14ac:dyDescent="0.35">
      <c r="B272">
        <f t="shared" si="4"/>
        <v>270</v>
      </c>
      <c r="C272" s="19" t="s">
        <v>184</v>
      </c>
      <c r="D272" s="20">
        <v>270</v>
      </c>
    </row>
    <row r="273" spans="2:4" x14ac:dyDescent="0.35">
      <c r="B273">
        <f t="shared" si="4"/>
        <v>271</v>
      </c>
      <c r="C273" s="19" t="s">
        <v>185</v>
      </c>
      <c r="D273" s="20">
        <v>271</v>
      </c>
    </row>
    <row r="274" spans="2:4" x14ac:dyDescent="0.35">
      <c r="B274">
        <f t="shared" si="4"/>
        <v>272</v>
      </c>
      <c r="C274" s="19" t="s">
        <v>490</v>
      </c>
      <c r="D274" s="20">
        <v>272</v>
      </c>
    </row>
    <row r="275" spans="2:4" x14ac:dyDescent="0.35">
      <c r="B275">
        <f t="shared" si="4"/>
        <v>273</v>
      </c>
      <c r="C275" s="19" t="s">
        <v>491</v>
      </c>
      <c r="D275" s="20">
        <v>273</v>
      </c>
    </row>
    <row r="276" spans="2:4" x14ac:dyDescent="0.35">
      <c r="B276">
        <f t="shared" si="4"/>
        <v>274</v>
      </c>
      <c r="C276" s="19" t="s">
        <v>186</v>
      </c>
      <c r="D276" s="20">
        <v>274</v>
      </c>
    </row>
    <row r="277" spans="2:4" x14ac:dyDescent="0.35">
      <c r="B277">
        <f t="shared" si="4"/>
        <v>275</v>
      </c>
      <c r="C277" s="19" t="s">
        <v>492</v>
      </c>
      <c r="D277" s="20">
        <v>275</v>
      </c>
    </row>
    <row r="278" spans="2:4" x14ac:dyDescent="0.35">
      <c r="B278">
        <f t="shared" si="4"/>
        <v>276</v>
      </c>
      <c r="C278" s="19" t="s">
        <v>493</v>
      </c>
      <c r="D278" s="20">
        <v>276</v>
      </c>
    </row>
    <row r="279" spans="2:4" x14ac:dyDescent="0.35">
      <c r="B279">
        <f t="shared" si="4"/>
        <v>277</v>
      </c>
      <c r="C279" s="19" t="s">
        <v>494</v>
      </c>
      <c r="D279" s="20">
        <v>277</v>
      </c>
    </row>
    <row r="280" spans="2:4" x14ac:dyDescent="0.35">
      <c r="B280">
        <f t="shared" si="4"/>
        <v>278</v>
      </c>
      <c r="C280" s="19" t="s">
        <v>38</v>
      </c>
      <c r="D280" s="20">
        <v>278</v>
      </c>
    </row>
    <row r="281" spans="2:4" x14ac:dyDescent="0.35">
      <c r="B281">
        <f t="shared" si="4"/>
        <v>279</v>
      </c>
      <c r="C281" s="19" t="s">
        <v>187</v>
      </c>
      <c r="D281" s="20">
        <v>279</v>
      </c>
    </row>
    <row r="282" spans="2:4" x14ac:dyDescent="0.35">
      <c r="B282">
        <f t="shared" si="4"/>
        <v>280</v>
      </c>
      <c r="C282" s="19" t="s">
        <v>188</v>
      </c>
      <c r="D282" s="20">
        <v>280</v>
      </c>
    </row>
    <row r="283" spans="2:4" x14ac:dyDescent="0.35">
      <c r="B283">
        <f t="shared" si="4"/>
        <v>281</v>
      </c>
      <c r="C283" s="19" t="s">
        <v>495</v>
      </c>
      <c r="D283" s="20">
        <v>281</v>
      </c>
    </row>
    <row r="284" spans="2:4" x14ac:dyDescent="0.35">
      <c r="B284">
        <f t="shared" si="4"/>
        <v>282</v>
      </c>
      <c r="C284" s="19" t="s">
        <v>496</v>
      </c>
      <c r="D284" s="20">
        <v>282</v>
      </c>
    </row>
    <row r="285" spans="2:4" x14ac:dyDescent="0.35">
      <c r="B285">
        <f t="shared" si="4"/>
        <v>283</v>
      </c>
      <c r="C285" s="19" t="s">
        <v>189</v>
      </c>
      <c r="D285" s="20">
        <v>283</v>
      </c>
    </row>
    <row r="286" spans="2:4" x14ac:dyDescent="0.35">
      <c r="B286">
        <f t="shared" si="4"/>
        <v>284</v>
      </c>
      <c r="C286" s="19" t="s">
        <v>497</v>
      </c>
      <c r="D286" s="20">
        <v>284</v>
      </c>
    </row>
    <row r="287" spans="2:4" x14ac:dyDescent="0.35">
      <c r="B287">
        <f t="shared" si="4"/>
        <v>285</v>
      </c>
      <c r="C287" s="19" t="s">
        <v>498</v>
      </c>
      <c r="D287" s="20">
        <v>285</v>
      </c>
    </row>
    <row r="288" spans="2:4" x14ac:dyDescent="0.35">
      <c r="B288">
        <f t="shared" si="4"/>
        <v>286</v>
      </c>
      <c r="C288" s="19" t="s">
        <v>499</v>
      </c>
      <c r="D288" s="20">
        <v>286</v>
      </c>
    </row>
    <row r="289" spans="2:4" x14ac:dyDescent="0.35">
      <c r="B289">
        <f t="shared" si="4"/>
        <v>287</v>
      </c>
      <c r="C289" s="19" t="s">
        <v>500</v>
      </c>
      <c r="D289" s="20">
        <v>287</v>
      </c>
    </row>
    <row r="290" spans="2:4" x14ac:dyDescent="0.35">
      <c r="B290">
        <f t="shared" si="4"/>
        <v>288</v>
      </c>
      <c r="C290" s="19" t="s">
        <v>190</v>
      </c>
      <c r="D290" s="20">
        <v>288</v>
      </c>
    </row>
    <row r="291" spans="2:4" x14ac:dyDescent="0.35">
      <c r="B291">
        <f t="shared" si="4"/>
        <v>289</v>
      </c>
      <c r="C291" s="19" t="s">
        <v>501</v>
      </c>
      <c r="D291" s="20">
        <v>289</v>
      </c>
    </row>
    <row r="292" spans="2:4" x14ac:dyDescent="0.35">
      <c r="B292">
        <f t="shared" si="4"/>
        <v>290</v>
      </c>
      <c r="C292" s="19" t="s">
        <v>39</v>
      </c>
      <c r="D292" s="20">
        <v>290</v>
      </c>
    </row>
    <row r="293" spans="2:4" x14ac:dyDescent="0.35">
      <c r="B293">
        <f t="shared" si="4"/>
        <v>291</v>
      </c>
      <c r="C293" s="19" t="s">
        <v>40</v>
      </c>
      <c r="D293" s="20">
        <v>291</v>
      </c>
    </row>
    <row r="294" spans="2:4" x14ac:dyDescent="0.35">
      <c r="B294">
        <f t="shared" si="4"/>
        <v>292</v>
      </c>
      <c r="C294" s="19" t="s">
        <v>82</v>
      </c>
      <c r="D294" s="20">
        <v>292</v>
      </c>
    </row>
    <row r="295" spans="2:4" x14ac:dyDescent="0.35">
      <c r="B295">
        <f t="shared" si="4"/>
        <v>293</v>
      </c>
      <c r="C295" s="19" t="s">
        <v>41</v>
      </c>
      <c r="D295" s="20">
        <v>293</v>
      </c>
    </row>
    <row r="296" spans="2:4" x14ac:dyDescent="0.35">
      <c r="B296">
        <f t="shared" si="4"/>
        <v>294</v>
      </c>
      <c r="C296" s="19" t="s">
        <v>502</v>
      </c>
      <c r="D296" s="20">
        <v>294</v>
      </c>
    </row>
    <row r="297" spans="2:4" x14ac:dyDescent="0.35">
      <c r="B297">
        <f t="shared" si="4"/>
        <v>295</v>
      </c>
      <c r="C297" s="19" t="s">
        <v>42</v>
      </c>
      <c r="D297" s="20">
        <v>295</v>
      </c>
    </row>
    <row r="298" spans="2:4" x14ac:dyDescent="0.35">
      <c r="B298">
        <f t="shared" si="4"/>
        <v>296</v>
      </c>
      <c r="C298" s="19" t="s">
        <v>503</v>
      </c>
      <c r="D298" s="20">
        <v>296</v>
      </c>
    </row>
    <row r="299" spans="2:4" x14ac:dyDescent="0.35">
      <c r="B299">
        <f t="shared" si="4"/>
        <v>297</v>
      </c>
      <c r="C299" s="19" t="s">
        <v>191</v>
      </c>
      <c r="D299" s="20">
        <v>297</v>
      </c>
    </row>
    <row r="300" spans="2:4" x14ac:dyDescent="0.35">
      <c r="B300">
        <f t="shared" si="4"/>
        <v>298</v>
      </c>
      <c r="C300" s="19" t="s">
        <v>83</v>
      </c>
      <c r="D300" s="20">
        <v>298</v>
      </c>
    </row>
    <row r="301" spans="2:4" x14ac:dyDescent="0.35">
      <c r="B301">
        <f t="shared" si="4"/>
        <v>299</v>
      </c>
      <c r="C301" s="19" t="s">
        <v>504</v>
      </c>
      <c r="D301" s="20">
        <v>299</v>
      </c>
    </row>
    <row r="302" spans="2:4" x14ac:dyDescent="0.35">
      <c r="B302">
        <f t="shared" si="4"/>
        <v>300</v>
      </c>
      <c r="C302" s="19" t="s">
        <v>505</v>
      </c>
      <c r="D302" s="20">
        <v>300</v>
      </c>
    </row>
    <row r="303" spans="2:4" x14ac:dyDescent="0.35">
      <c r="B303">
        <f t="shared" si="4"/>
        <v>301</v>
      </c>
      <c r="C303" s="19" t="s">
        <v>506</v>
      </c>
      <c r="D303" s="20">
        <v>301</v>
      </c>
    </row>
    <row r="304" spans="2:4" x14ac:dyDescent="0.35">
      <c r="B304">
        <f t="shared" si="4"/>
        <v>302</v>
      </c>
      <c r="C304" s="19" t="s">
        <v>507</v>
      </c>
      <c r="D304" s="20">
        <v>302</v>
      </c>
    </row>
    <row r="305" spans="2:4" x14ac:dyDescent="0.35">
      <c r="B305">
        <f t="shared" si="4"/>
        <v>303</v>
      </c>
      <c r="C305" s="19" t="s">
        <v>508</v>
      </c>
      <c r="D305" s="20">
        <v>303</v>
      </c>
    </row>
    <row r="306" spans="2:4" x14ac:dyDescent="0.35">
      <c r="B306">
        <f t="shared" si="4"/>
        <v>304</v>
      </c>
      <c r="C306" s="19" t="s">
        <v>62</v>
      </c>
      <c r="D306" s="20">
        <v>304</v>
      </c>
    </row>
    <row r="307" spans="2:4" x14ac:dyDescent="0.35">
      <c r="B307">
        <f t="shared" si="4"/>
        <v>305</v>
      </c>
      <c r="C307" s="19" t="s">
        <v>509</v>
      </c>
      <c r="D307" s="20">
        <v>305</v>
      </c>
    </row>
    <row r="308" spans="2:4" x14ac:dyDescent="0.35">
      <c r="B308">
        <f t="shared" si="4"/>
        <v>306</v>
      </c>
      <c r="C308" s="19" t="s">
        <v>192</v>
      </c>
      <c r="D308" s="20">
        <v>306</v>
      </c>
    </row>
    <row r="309" spans="2:4" x14ac:dyDescent="0.35">
      <c r="B309">
        <f t="shared" si="4"/>
        <v>307</v>
      </c>
      <c r="C309" s="19" t="s">
        <v>193</v>
      </c>
      <c r="D309" s="20">
        <v>307</v>
      </c>
    </row>
    <row r="310" spans="2:4" x14ac:dyDescent="0.35">
      <c r="B310">
        <f t="shared" si="4"/>
        <v>308</v>
      </c>
      <c r="C310" s="19" t="s">
        <v>510</v>
      </c>
      <c r="D310" s="20">
        <v>308</v>
      </c>
    </row>
    <row r="311" spans="2:4" x14ac:dyDescent="0.35">
      <c r="B311">
        <f t="shared" si="4"/>
        <v>309</v>
      </c>
      <c r="C311" s="19" t="s">
        <v>511</v>
      </c>
      <c r="D311" s="20">
        <v>309</v>
      </c>
    </row>
    <row r="312" spans="2:4" x14ac:dyDescent="0.35">
      <c r="B312">
        <f t="shared" si="4"/>
        <v>310</v>
      </c>
      <c r="C312" s="19" t="s">
        <v>512</v>
      </c>
      <c r="D312" s="20">
        <v>310</v>
      </c>
    </row>
    <row r="313" spans="2:4" x14ac:dyDescent="0.35">
      <c r="B313">
        <f t="shared" si="4"/>
        <v>311</v>
      </c>
      <c r="C313" s="19" t="s">
        <v>513</v>
      </c>
      <c r="D313" s="20">
        <v>311</v>
      </c>
    </row>
    <row r="314" spans="2:4" x14ac:dyDescent="0.35">
      <c r="B314">
        <f t="shared" si="4"/>
        <v>312</v>
      </c>
      <c r="C314" s="19" t="s">
        <v>514</v>
      </c>
      <c r="D314" s="20">
        <v>312</v>
      </c>
    </row>
    <row r="315" spans="2:4" x14ac:dyDescent="0.35">
      <c r="B315">
        <f t="shared" si="4"/>
        <v>313</v>
      </c>
      <c r="C315" s="19" t="s">
        <v>515</v>
      </c>
      <c r="D315" s="20">
        <v>313</v>
      </c>
    </row>
    <row r="316" spans="2:4" x14ac:dyDescent="0.35">
      <c r="B316">
        <f t="shared" si="4"/>
        <v>314</v>
      </c>
      <c r="C316" s="19" t="s">
        <v>44</v>
      </c>
      <c r="D316" s="20">
        <v>314</v>
      </c>
    </row>
    <row r="317" spans="2:4" x14ac:dyDescent="0.35">
      <c r="B317">
        <f t="shared" si="4"/>
        <v>315</v>
      </c>
      <c r="C317" s="19" t="s">
        <v>194</v>
      </c>
      <c r="D317" s="20">
        <v>315</v>
      </c>
    </row>
    <row r="318" spans="2:4" x14ac:dyDescent="0.35">
      <c r="B318">
        <f t="shared" si="4"/>
        <v>316</v>
      </c>
      <c r="C318" s="19" t="s">
        <v>516</v>
      </c>
      <c r="D318" s="20">
        <v>316</v>
      </c>
    </row>
    <row r="319" spans="2:4" x14ac:dyDescent="0.35">
      <c r="B319">
        <f t="shared" si="4"/>
        <v>317</v>
      </c>
      <c r="C319" s="19" t="s">
        <v>517</v>
      </c>
      <c r="D319" s="20">
        <v>317</v>
      </c>
    </row>
    <row r="320" spans="2:4" x14ac:dyDescent="0.35">
      <c r="B320">
        <f t="shared" si="4"/>
        <v>318</v>
      </c>
      <c r="C320" s="19" t="s">
        <v>518</v>
      </c>
      <c r="D320" s="20">
        <v>318</v>
      </c>
    </row>
    <row r="321" spans="2:4" x14ac:dyDescent="0.35">
      <c r="B321">
        <f t="shared" si="4"/>
        <v>319</v>
      </c>
      <c r="C321" s="19" t="s">
        <v>519</v>
      </c>
      <c r="D321" s="20">
        <v>319</v>
      </c>
    </row>
    <row r="322" spans="2:4" x14ac:dyDescent="0.35">
      <c r="B322">
        <f t="shared" si="4"/>
        <v>320</v>
      </c>
      <c r="C322" s="19" t="s">
        <v>196</v>
      </c>
      <c r="D322" s="20">
        <v>320</v>
      </c>
    </row>
    <row r="323" spans="2:4" x14ac:dyDescent="0.35">
      <c r="B323">
        <f t="shared" si="4"/>
        <v>321</v>
      </c>
      <c r="C323" s="19" t="s">
        <v>197</v>
      </c>
      <c r="D323" s="20">
        <v>321</v>
      </c>
    </row>
    <row r="324" spans="2:4" x14ac:dyDescent="0.35">
      <c r="B324">
        <f t="shared" si="4"/>
        <v>322</v>
      </c>
      <c r="C324" s="19" t="s">
        <v>63</v>
      </c>
      <c r="D324" s="20">
        <v>322</v>
      </c>
    </row>
    <row r="325" spans="2:4" x14ac:dyDescent="0.35">
      <c r="B325">
        <f t="shared" ref="B325:B388" si="5">1+B324</f>
        <v>323</v>
      </c>
      <c r="C325" s="19" t="s">
        <v>198</v>
      </c>
      <c r="D325" s="20">
        <v>323</v>
      </c>
    </row>
    <row r="326" spans="2:4" x14ac:dyDescent="0.35">
      <c r="B326">
        <f t="shared" si="5"/>
        <v>324</v>
      </c>
      <c r="C326" s="19" t="s">
        <v>520</v>
      </c>
      <c r="D326" s="20">
        <v>324</v>
      </c>
    </row>
    <row r="327" spans="2:4" x14ac:dyDescent="0.35">
      <c r="B327">
        <f t="shared" si="5"/>
        <v>325</v>
      </c>
      <c r="C327" s="19" t="s">
        <v>521</v>
      </c>
      <c r="D327" s="20">
        <v>325</v>
      </c>
    </row>
    <row r="328" spans="2:4" x14ac:dyDescent="0.35">
      <c r="B328">
        <f t="shared" si="5"/>
        <v>326</v>
      </c>
      <c r="C328" s="19" t="s">
        <v>199</v>
      </c>
      <c r="D328" s="20">
        <v>326</v>
      </c>
    </row>
    <row r="329" spans="2:4" x14ac:dyDescent="0.35">
      <c r="B329">
        <f t="shared" si="5"/>
        <v>327</v>
      </c>
      <c r="C329" s="19" t="s">
        <v>200</v>
      </c>
      <c r="D329" s="20">
        <v>327</v>
      </c>
    </row>
    <row r="330" spans="2:4" x14ac:dyDescent="0.35">
      <c r="B330">
        <f t="shared" si="5"/>
        <v>328</v>
      </c>
      <c r="C330" s="19" t="s">
        <v>522</v>
      </c>
      <c r="D330" s="20">
        <v>328</v>
      </c>
    </row>
    <row r="331" spans="2:4" x14ac:dyDescent="0.35">
      <c r="B331">
        <f t="shared" si="5"/>
        <v>329</v>
      </c>
      <c r="C331" s="19" t="s">
        <v>523</v>
      </c>
      <c r="D331" s="20">
        <v>329</v>
      </c>
    </row>
    <row r="332" spans="2:4" x14ac:dyDescent="0.35">
      <c r="B332">
        <f t="shared" si="5"/>
        <v>330</v>
      </c>
      <c r="C332" s="19" t="s">
        <v>524</v>
      </c>
      <c r="D332" s="20">
        <v>330</v>
      </c>
    </row>
    <row r="333" spans="2:4" x14ac:dyDescent="0.35">
      <c r="B333">
        <f t="shared" si="5"/>
        <v>331</v>
      </c>
      <c r="C333" s="19" t="s">
        <v>525</v>
      </c>
      <c r="D333" s="20">
        <v>331</v>
      </c>
    </row>
    <row r="334" spans="2:4" x14ac:dyDescent="0.35">
      <c r="B334">
        <f t="shared" si="5"/>
        <v>332</v>
      </c>
      <c r="C334" s="19" t="s">
        <v>526</v>
      </c>
      <c r="D334" s="20">
        <v>332</v>
      </c>
    </row>
    <row r="335" spans="2:4" x14ac:dyDescent="0.35">
      <c r="B335">
        <f t="shared" si="5"/>
        <v>333</v>
      </c>
      <c r="C335" s="19" t="s">
        <v>201</v>
      </c>
      <c r="D335" s="20">
        <v>333</v>
      </c>
    </row>
    <row r="336" spans="2:4" x14ac:dyDescent="0.35">
      <c r="B336">
        <f t="shared" si="5"/>
        <v>334</v>
      </c>
      <c r="C336" s="19" t="s">
        <v>527</v>
      </c>
      <c r="D336" s="20">
        <v>334</v>
      </c>
    </row>
    <row r="337" spans="2:4" x14ac:dyDescent="0.35">
      <c r="B337">
        <f t="shared" si="5"/>
        <v>335</v>
      </c>
      <c r="C337" s="19" t="s">
        <v>528</v>
      </c>
      <c r="D337" s="20">
        <v>335</v>
      </c>
    </row>
    <row r="338" spans="2:4" x14ac:dyDescent="0.35">
      <c r="B338">
        <f t="shared" si="5"/>
        <v>336</v>
      </c>
      <c r="C338" s="19" t="s">
        <v>529</v>
      </c>
      <c r="D338" s="20">
        <v>336</v>
      </c>
    </row>
    <row r="339" spans="2:4" x14ac:dyDescent="0.35">
      <c r="B339">
        <f t="shared" si="5"/>
        <v>337</v>
      </c>
      <c r="C339" s="19" t="s">
        <v>530</v>
      </c>
      <c r="D339" s="20">
        <v>337</v>
      </c>
    </row>
    <row r="340" spans="2:4" x14ac:dyDescent="0.35">
      <c r="B340">
        <f t="shared" si="5"/>
        <v>338</v>
      </c>
      <c r="C340" s="19" t="s">
        <v>531</v>
      </c>
      <c r="D340" s="20">
        <v>338</v>
      </c>
    </row>
    <row r="341" spans="2:4" x14ac:dyDescent="0.35">
      <c r="B341">
        <f t="shared" si="5"/>
        <v>339</v>
      </c>
      <c r="C341" s="19" t="s">
        <v>532</v>
      </c>
      <c r="D341" s="20">
        <v>339</v>
      </c>
    </row>
    <row r="342" spans="2:4" x14ac:dyDescent="0.35">
      <c r="B342">
        <f t="shared" si="5"/>
        <v>340</v>
      </c>
      <c r="C342" s="19" t="s">
        <v>202</v>
      </c>
      <c r="D342" s="20">
        <v>340</v>
      </c>
    </row>
    <row r="343" spans="2:4" x14ac:dyDescent="0.35">
      <c r="B343">
        <f t="shared" si="5"/>
        <v>341</v>
      </c>
      <c r="C343" s="19" t="s">
        <v>533</v>
      </c>
      <c r="D343" s="20">
        <v>341</v>
      </c>
    </row>
    <row r="344" spans="2:4" x14ac:dyDescent="0.35">
      <c r="B344">
        <f t="shared" si="5"/>
        <v>342</v>
      </c>
      <c r="C344" s="19" t="s">
        <v>534</v>
      </c>
      <c r="D344" s="20">
        <v>342</v>
      </c>
    </row>
    <row r="345" spans="2:4" x14ac:dyDescent="0.35">
      <c r="B345">
        <f t="shared" si="5"/>
        <v>343</v>
      </c>
      <c r="C345" s="19" t="s">
        <v>535</v>
      </c>
      <c r="D345" s="20">
        <v>343</v>
      </c>
    </row>
    <row r="346" spans="2:4" x14ac:dyDescent="0.35">
      <c r="B346">
        <f t="shared" si="5"/>
        <v>344</v>
      </c>
      <c r="C346" s="19" t="s">
        <v>203</v>
      </c>
      <c r="D346" s="20">
        <v>344</v>
      </c>
    </row>
    <row r="347" spans="2:4" x14ac:dyDescent="0.35">
      <c r="B347">
        <f t="shared" si="5"/>
        <v>345</v>
      </c>
      <c r="C347" s="19" t="s">
        <v>536</v>
      </c>
      <c r="D347" s="20">
        <v>345</v>
      </c>
    </row>
    <row r="348" spans="2:4" x14ac:dyDescent="0.35">
      <c r="B348">
        <f t="shared" si="5"/>
        <v>346</v>
      </c>
      <c r="C348" s="19" t="s">
        <v>537</v>
      </c>
      <c r="D348" s="20">
        <v>346</v>
      </c>
    </row>
    <row r="349" spans="2:4" x14ac:dyDescent="0.35">
      <c r="B349">
        <f t="shared" si="5"/>
        <v>347</v>
      </c>
      <c r="C349" s="19" t="s">
        <v>538</v>
      </c>
      <c r="D349" s="20">
        <v>347</v>
      </c>
    </row>
    <row r="350" spans="2:4" x14ac:dyDescent="0.35">
      <c r="B350">
        <f t="shared" si="5"/>
        <v>348</v>
      </c>
      <c r="C350" s="19" t="s">
        <v>539</v>
      </c>
      <c r="D350" s="20">
        <v>348</v>
      </c>
    </row>
    <row r="351" spans="2:4" x14ac:dyDescent="0.35">
      <c r="B351">
        <f t="shared" si="5"/>
        <v>349</v>
      </c>
      <c r="C351" s="19" t="s">
        <v>204</v>
      </c>
      <c r="D351" s="20">
        <v>349</v>
      </c>
    </row>
    <row r="352" spans="2:4" x14ac:dyDescent="0.35">
      <c r="B352">
        <f t="shared" si="5"/>
        <v>350</v>
      </c>
      <c r="C352" s="19" t="s">
        <v>205</v>
      </c>
      <c r="D352" s="20">
        <v>350</v>
      </c>
    </row>
    <row r="353" spans="2:4" x14ac:dyDescent="0.35">
      <c r="B353">
        <f t="shared" si="5"/>
        <v>351</v>
      </c>
      <c r="C353" s="19" t="s">
        <v>206</v>
      </c>
      <c r="D353" s="20">
        <v>351</v>
      </c>
    </row>
    <row r="354" spans="2:4" x14ac:dyDescent="0.35">
      <c r="B354">
        <f t="shared" si="5"/>
        <v>352</v>
      </c>
      <c r="C354" s="19" t="s">
        <v>84</v>
      </c>
      <c r="D354" s="20">
        <v>352</v>
      </c>
    </row>
    <row r="355" spans="2:4" x14ac:dyDescent="0.35">
      <c r="B355">
        <f t="shared" si="5"/>
        <v>353</v>
      </c>
      <c r="C355" s="19" t="s">
        <v>85</v>
      </c>
      <c r="D355" s="20">
        <v>353</v>
      </c>
    </row>
    <row r="356" spans="2:4" x14ac:dyDescent="0.35">
      <c r="B356">
        <f t="shared" si="5"/>
        <v>354</v>
      </c>
      <c r="C356" s="19" t="s">
        <v>540</v>
      </c>
      <c r="D356" s="20">
        <v>354</v>
      </c>
    </row>
    <row r="357" spans="2:4" x14ac:dyDescent="0.35">
      <c r="B357">
        <f t="shared" si="5"/>
        <v>355</v>
      </c>
      <c r="C357" s="19" t="s">
        <v>207</v>
      </c>
      <c r="D357" s="20">
        <v>355</v>
      </c>
    </row>
    <row r="358" spans="2:4" x14ac:dyDescent="0.35">
      <c r="B358">
        <f t="shared" si="5"/>
        <v>356</v>
      </c>
      <c r="C358" s="19" t="s">
        <v>64</v>
      </c>
      <c r="D358" s="20">
        <v>356</v>
      </c>
    </row>
    <row r="359" spans="2:4" x14ac:dyDescent="0.35">
      <c r="B359">
        <f t="shared" si="5"/>
        <v>357</v>
      </c>
      <c r="C359" s="19" t="s">
        <v>541</v>
      </c>
      <c r="D359" s="20">
        <v>357</v>
      </c>
    </row>
    <row r="360" spans="2:4" x14ac:dyDescent="0.35">
      <c r="B360">
        <f t="shared" si="5"/>
        <v>358</v>
      </c>
      <c r="C360" s="19" t="s">
        <v>208</v>
      </c>
      <c r="D360" s="20">
        <v>358</v>
      </c>
    </row>
    <row r="361" spans="2:4" x14ac:dyDescent="0.35">
      <c r="B361">
        <f t="shared" si="5"/>
        <v>359</v>
      </c>
      <c r="C361" s="19" t="s">
        <v>209</v>
      </c>
      <c r="D361" s="20">
        <v>359</v>
      </c>
    </row>
    <row r="362" spans="2:4" x14ac:dyDescent="0.35">
      <c r="B362">
        <f t="shared" si="5"/>
        <v>360</v>
      </c>
      <c r="C362" s="19" t="s">
        <v>45</v>
      </c>
      <c r="D362" s="20">
        <v>360</v>
      </c>
    </row>
    <row r="363" spans="2:4" x14ac:dyDescent="0.35">
      <c r="B363">
        <f t="shared" si="5"/>
        <v>361</v>
      </c>
      <c r="C363" s="19" t="s">
        <v>542</v>
      </c>
      <c r="D363" s="20">
        <v>361</v>
      </c>
    </row>
    <row r="364" spans="2:4" x14ac:dyDescent="0.35">
      <c r="B364">
        <f t="shared" si="5"/>
        <v>362</v>
      </c>
      <c r="C364" s="19" t="s">
        <v>210</v>
      </c>
      <c r="D364" s="20">
        <v>362</v>
      </c>
    </row>
    <row r="365" spans="2:4" x14ac:dyDescent="0.35">
      <c r="B365">
        <f t="shared" si="5"/>
        <v>363</v>
      </c>
      <c r="C365" s="19" t="s">
        <v>211</v>
      </c>
      <c r="D365" s="20">
        <v>363</v>
      </c>
    </row>
    <row r="366" spans="2:4" x14ac:dyDescent="0.35">
      <c r="B366">
        <f t="shared" si="5"/>
        <v>364</v>
      </c>
      <c r="C366" s="19" t="s">
        <v>543</v>
      </c>
      <c r="D366" s="20">
        <v>364</v>
      </c>
    </row>
    <row r="367" spans="2:4" x14ac:dyDescent="0.35">
      <c r="B367">
        <f t="shared" si="5"/>
        <v>365</v>
      </c>
      <c r="C367" s="19" t="s">
        <v>212</v>
      </c>
      <c r="D367" s="20">
        <v>365</v>
      </c>
    </row>
    <row r="368" spans="2:4" x14ac:dyDescent="0.35">
      <c r="B368">
        <f t="shared" si="5"/>
        <v>366</v>
      </c>
      <c r="C368" s="19" t="s">
        <v>213</v>
      </c>
      <c r="D368" s="20">
        <v>366</v>
      </c>
    </row>
    <row r="369" spans="2:4" x14ac:dyDescent="0.35">
      <c r="B369">
        <f t="shared" si="5"/>
        <v>367</v>
      </c>
      <c r="C369" s="19" t="s">
        <v>214</v>
      </c>
      <c r="D369" s="20">
        <v>367</v>
      </c>
    </row>
    <row r="370" spans="2:4" x14ac:dyDescent="0.35">
      <c r="B370">
        <f t="shared" si="5"/>
        <v>368</v>
      </c>
      <c r="C370" s="19" t="s">
        <v>215</v>
      </c>
      <c r="D370" s="20">
        <v>368</v>
      </c>
    </row>
    <row r="371" spans="2:4" x14ac:dyDescent="0.35">
      <c r="B371">
        <f t="shared" si="5"/>
        <v>369</v>
      </c>
      <c r="C371" s="19" t="s">
        <v>216</v>
      </c>
      <c r="D371" s="20">
        <v>369</v>
      </c>
    </row>
    <row r="372" spans="2:4" x14ac:dyDescent="0.35">
      <c r="B372">
        <f t="shared" si="5"/>
        <v>370</v>
      </c>
      <c r="C372" s="19" t="s">
        <v>544</v>
      </c>
      <c r="D372" s="20">
        <v>370</v>
      </c>
    </row>
    <row r="373" spans="2:4" x14ac:dyDescent="0.35">
      <c r="B373">
        <f t="shared" si="5"/>
        <v>371</v>
      </c>
      <c r="C373" s="19" t="s">
        <v>545</v>
      </c>
      <c r="D373" s="20">
        <v>371</v>
      </c>
    </row>
    <row r="374" spans="2:4" x14ac:dyDescent="0.35">
      <c r="B374">
        <f t="shared" si="5"/>
        <v>372</v>
      </c>
      <c r="C374" s="19" t="s">
        <v>546</v>
      </c>
      <c r="D374" s="20">
        <v>372</v>
      </c>
    </row>
    <row r="375" spans="2:4" x14ac:dyDescent="0.35">
      <c r="B375">
        <f t="shared" si="5"/>
        <v>373</v>
      </c>
      <c r="C375" s="19" t="s">
        <v>547</v>
      </c>
      <c r="D375" s="20">
        <v>373</v>
      </c>
    </row>
    <row r="376" spans="2:4" x14ac:dyDescent="0.35">
      <c r="B376">
        <f t="shared" si="5"/>
        <v>374</v>
      </c>
      <c r="C376" s="19" t="s">
        <v>548</v>
      </c>
      <c r="D376" s="20">
        <v>374</v>
      </c>
    </row>
    <row r="377" spans="2:4" x14ac:dyDescent="0.35">
      <c r="B377">
        <f t="shared" si="5"/>
        <v>375</v>
      </c>
      <c r="C377" s="19" t="s">
        <v>217</v>
      </c>
      <c r="D377" s="20">
        <v>375</v>
      </c>
    </row>
    <row r="378" spans="2:4" x14ac:dyDescent="0.35">
      <c r="B378">
        <f t="shared" si="5"/>
        <v>376</v>
      </c>
      <c r="C378" s="19" t="s">
        <v>46</v>
      </c>
      <c r="D378" s="20">
        <v>376</v>
      </c>
    </row>
    <row r="379" spans="2:4" x14ac:dyDescent="0.35">
      <c r="B379">
        <f t="shared" si="5"/>
        <v>377</v>
      </c>
      <c r="C379" s="19" t="s">
        <v>218</v>
      </c>
      <c r="D379" s="20">
        <v>377</v>
      </c>
    </row>
    <row r="380" spans="2:4" x14ac:dyDescent="0.35">
      <c r="B380">
        <f t="shared" si="5"/>
        <v>378</v>
      </c>
      <c r="C380" s="19" t="s">
        <v>549</v>
      </c>
      <c r="D380" s="20">
        <v>378</v>
      </c>
    </row>
    <row r="381" spans="2:4" x14ac:dyDescent="0.35">
      <c r="B381">
        <f t="shared" si="5"/>
        <v>379</v>
      </c>
      <c r="C381" s="19" t="s">
        <v>550</v>
      </c>
      <c r="D381" s="20">
        <v>379</v>
      </c>
    </row>
    <row r="382" spans="2:4" x14ac:dyDescent="0.35">
      <c r="B382">
        <f t="shared" si="5"/>
        <v>380</v>
      </c>
      <c r="C382" s="19" t="s">
        <v>219</v>
      </c>
      <c r="D382" s="20">
        <v>380</v>
      </c>
    </row>
    <row r="383" spans="2:4" x14ac:dyDescent="0.35">
      <c r="B383">
        <f t="shared" si="5"/>
        <v>381</v>
      </c>
      <c r="C383" s="19" t="s">
        <v>220</v>
      </c>
      <c r="D383" s="20">
        <v>381</v>
      </c>
    </row>
    <row r="384" spans="2:4" x14ac:dyDescent="0.35">
      <c r="B384">
        <f t="shared" si="5"/>
        <v>382</v>
      </c>
      <c r="C384" s="19" t="s">
        <v>551</v>
      </c>
      <c r="D384" s="20">
        <v>382</v>
      </c>
    </row>
    <row r="385" spans="2:4" x14ac:dyDescent="0.35">
      <c r="B385">
        <f t="shared" si="5"/>
        <v>383</v>
      </c>
      <c r="C385" s="19" t="s">
        <v>552</v>
      </c>
      <c r="D385" s="20">
        <v>383</v>
      </c>
    </row>
    <row r="386" spans="2:4" x14ac:dyDescent="0.35">
      <c r="B386">
        <f t="shared" si="5"/>
        <v>384</v>
      </c>
      <c r="C386" s="19" t="s">
        <v>553</v>
      </c>
      <c r="D386" s="20">
        <v>384</v>
      </c>
    </row>
    <row r="387" spans="2:4" x14ac:dyDescent="0.35">
      <c r="B387">
        <f t="shared" si="5"/>
        <v>385</v>
      </c>
      <c r="C387" s="19" t="s">
        <v>221</v>
      </c>
      <c r="D387" s="20">
        <v>385</v>
      </c>
    </row>
    <row r="388" spans="2:4" x14ac:dyDescent="0.35">
      <c r="B388">
        <f t="shared" si="5"/>
        <v>386</v>
      </c>
      <c r="C388" s="19" t="s">
        <v>47</v>
      </c>
      <c r="D388" s="20">
        <v>386</v>
      </c>
    </row>
    <row r="389" spans="2:4" x14ac:dyDescent="0.35">
      <c r="B389">
        <f t="shared" ref="B389:B452" si="6">1+B388</f>
        <v>387</v>
      </c>
      <c r="C389" s="19" t="s">
        <v>222</v>
      </c>
      <c r="D389" s="20">
        <v>387</v>
      </c>
    </row>
    <row r="390" spans="2:4" x14ac:dyDescent="0.35">
      <c r="B390">
        <f t="shared" si="6"/>
        <v>388</v>
      </c>
      <c r="C390" s="19" t="s">
        <v>554</v>
      </c>
      <c r="D390" s="20">
        <v>388</v>
      </c>
    </row>
    <row r="391" spans="2:4" x14ac:dyDescent="0.35">
      <c r="B391">
        <f t="shared" si="6"/>
        <v>389</v>
      </c>
      <c r="C391" s="19" t="s">
        <v>223</v>
      </c>
      <c r="D391" s="20">
        <v>389</v>
      </c>
    </row>
    <row r="392" spans="2:4" x14ac:dyDescent="0.35">
      <c r="B392">
        <f t="shared" si="6"/>
        <v>390</v>
      </c>
      <c r="C392" s="19" t="s">
        <v>224</v>
      </c>
      <c r="D392" s="20">
        <v>390</v>
      </c>
    </row>
    <row r="393" spans="2:4" x14ac:dyDescent="0.35">
      <c r="B393">
        <f t="shared" si="6"/>
        <v>391</v>
      </c>
      <c r="C393" s="19" t="s">
        <v>555</v>
      </c>
      <c r="D393" s="20">
        <v>391</v>
      </c>
    </row>
    <row r="394" spans="2:4" x14ac:dyDescent="0.35">
      <c r="B394">
        <f t="shared" si="6"/>
        <v>392</v>
      </c>
      <c r="C394" s="19" t="s">
        <v>556</v>
      </c>
      <c r="D394" s="20">
        <v>392</v>
      </c>
    </row>
    <row r="395" spans="2:4" x14ac:dyDescent="0.35">
      <c r="B395">
        <f t="shared" si="6"/>
        <v>393</v>
      </c>
      <c r="C395" s="19" t="s">
        <v>48</v>
      </c>
      <c r="D395" s="20">
        <v>393</v>
      </c>
    </row>
    <row r="396" spans="2:4" x14ac:dyDescent="0.35">
      <c r="B396">
        <f t="shared" si="6"/>
        <v>394</v>
      </c>
      <c r="C396" s="19" t="s">
        <v>49</v>
      </c>
      <c r="D396" s="20">
        <v>394</v>
      </c>
    </row>
    <row r="397" spans="2:4" x14ac:dyDescent="0.35">
      <c r="B397">
        <f t="shared" si="6"/>
        <v>395</v>
      </c>
      <c r="C397" s="19" t="s">
        <v>225</v>
      </c>
      <c r="D397" s="20">
        <v>395</v>
      </c>
    </row>
    <row r="398" spans="2:4" x14ac:dyDescent="0.35">
      <c r="B398">
        <f t="shared" si="6"/>
        <v>396</v>
      </c>
      <c r="C398" s="19" t="s">
        <v>557</v>
      </c>
      <c r="D398" s="20">
        <v>396</v>
      </c>
    </row>
    <row r="399" spans="2:4" x14ac:dyDescent="0.35">
      <c r="B399">
        <f t="shared" si="6"/>
        <v>397</v>
      </c>
      <c r="C399" s="19" t="s">
        <v>50</v>
      </c>
      <c r="D399" s="20">
        <v>397</v>
      </c>
    </row>
    <row r="400" spans="2:4" x14ac:dyDescent="0.35">
      <c r="B400">
        <f t="shared" si="6"/>
        <v>398</v>
      </c>
      <c r="C400" s="19" t="s">
        <v>558</v>
      </c>
      <c r="D400" s="20">
        <v>398</v>
      </c>
    </row>
    <row r="401" spans="2:4" x14ac:dyDescent="0.35">
      <c r="B401">
        <f t="shared" si="6"/>
        <v>399</v>
      </c>
      <c r="C401" s="19" t="s">
        <v>559</v>
      </c>
      <c r="D401" s="20">
        <v>399</v>
      </c>
    </row>
    <row r="402" spans="2:4" x14ac:dyDescent="0.35">
      <c r="B402">
        <f t="shared" si="6"/>
        <v>400</v>
      </c>
      <c r="C402" s="19" t="s">
        <v>226</v>
      </c>
      <c r="D402" s="20">
        <v>400</v>
      </c>
    </row>
    <row r="403" spans="2:4" x14ac:dyDescent="0.35">
      <c r="B403">
        <f t="shared" si="6"/>
        <v>401</v>
      </c>
      <c r="C403" s="19" t="s">
        <v>560</v>
      </c>
      <c r="D403" s="20">
        <v>401</v>
      </c>
    </row>
    <row r="404" spans="2:4" x14ac:dyDescent="0.35">
      <c r="B404">
        <f t="shared" si="6"/>
        <v>402</v>
      </c>
      <c r="C404" s="19" t="s">
        <v>561</v>
      </c>
      <c r="D404" s="20">
        <v>402</v>
      </c>
    </row>
    <row r="405" spans="2:4" x14ac:dyDescent="0.35">
      <c r="B405">
        <f t="shared" si="6"/>
        <v>403</v>
      </c>
      <c r="C405" s="19" t="s">
        <v>562</v>
      </c>
      <c r="D405" s="20">
        <v>403</v>
      </c>
    </row>
    <row r="406" spans="2:4" x14ac:dyDescent="0.35">
      <c r="B406">
        <f t="shared" si="6"/>
        <v>404</v>
      </c>
      <c r="C406" s="19" t="s">
        <v>563</v>
      </c>
      <c r="D406" s="20">
        <v>404</v>
      </c>
    </row>
    <row r="407" spans="2:4" x14ac:dyDescent="0.35">
      <c r="B407">
        <f t="shared" si="6"/>
        <v>405</v>
      </c>
      <c r="C407" s="19" t="s">
        <v>51</v>
      </c>
      <c r="D407" s="20">
        <v>405</v>
      </c>
    </row>
    <row r="408" spans="2:4" x14ac:dyDescent="0.35">
      <c r="B408">
        <f t="shared" si="6"/>
        <v>406</v>
      </c>
      <c r="C408" s="19" t="s">
        <v>564</v>
      </c>
      <c r="D408" s="20">
        <v>406</v>
      </c>
    </row>
    <row r="409" spans="2:4" x14ac:dyDescent="0.35">
      <c r="B409">
        <f t="shared" si="6"/>
        <v>407</v>
      </c>
      <c r="C409" s="19" t="s">
        <v>52</v>
      </c>
      <c r="D409" s="20">
        <v>407</v>
      </c>
    </row>
    <row r="410" spans="2:4" x14ac:dyDescent="0.35">
      <c r="B410">
        <f t="shared" si="6"/>
        <v>408</v>
      </c>
      <c r="C410" s="19" t="s">
        <v>227</v>
      </c>
      <c r="D410" s="20">
        <v>408</v>
      </c>
    </row>
    <row r="411" spans="2:4" x14ac:dyDescent="0.35">
      <c r="B411">
        <f t="shared" si="6"/>
        <v>409</v>
      </c>
      <c r="C411" s="19" t="s">
        <v>228</v>
      </c>
      <c r="D411" s="20">
        <v>409</v>
      </c>
    </row>
    <row r="412" spans="2:4" x14ac:dyDescent="0.35">
      <c r="B412">
        <f t="shared" si="6"/>
        <v>410</v>
      </c>
      <c r="C412" s="19" t="s">
        <v>565</v>
      </c>
      <c r="D412" s="20">
        <v>410</v>
      </c>
    </row>
    <row r="413" spans="2:4" x14ac:dyDescent="0.35">
      <c r="B413">
        <f t="shared" si="6"/>
        <v>411</v>
      </c>
      <c r="C413" s="19" t="s">
        <v>566</v>
      </c>
      <c r="D413" s="20">
        <v>411</v>
      </c>
    </row>
    <row r="414" spans="2:4" x14ac:dyDescent="0.35">
      <c r="B414">
        <f t="shared" si="6"/>
        <v>412</v>
      </c>
      <c r="C414" s="19" t="s">
        <v>229</v>
      </c>
      <c r="D414" s="20">
        <v>412</v>
      </c>
    </row>
    <row r="415" spans="2:4" x14ac:dyDescent="0.35">
      <c r="B415">
        <f t="shared" si="6"/>
        <v>413</v>
      </c>
      <c r="C415" s="19" t="s">
        <v>230</v>
      </c>
      <c r="D415" s="20">
        <v>413</v>
      </c>
    </row>
    <row r="416" spans="2:4" x14ac:dyDescent="0.35">
      <c r="B416">
        <f t="shared" si="6"/>
        <v>414</v>
      </c>
      <c r="C416" s="19" t="s">
        <v>231</v>
      </c>
      <c r="D416" s="20">
        <v>414</v>
      </c>
    </row>
    <row r="417" spans="2:4" x14ac:dyDescent="0.35">
      <c r="B417">
        <f t="shared" si="6"/>
        <v>415</v>
      </c>
      <c r="C417" s="19" t="s">
        <v>567</v>
      </c>
      <c r="D417" s="20">
        <v>415</v>
      </c>
    </row>
    <row r="418" spans="2:4" x14ac:dyDescent="0.35">
      <c r="B418">
        <f t="shared" si="6"/>
        <v>416</v>
      </c>
      <c r="C418" s="19" t="s">
        <v>568</v>
      </c>
      <c r="D418" s="20">
        <v>416</v>
      </c>
    </row>
    <row r="419" spans="2:4" x14ac:dyDescent="0.35">
      <c r="B419">
        <f t="shared" si="6"/>
        <v>417</v>
      </c>
      <c r="C419" s="19" t="s">
        <v>569</v>
      </c>
      <c r="D419" s="20">
        <v>417</v>
      </c>
    </row>
    <row r="420" spans="2:4" x14ac:dyDescent="0.35">
      <c r="B420">
        <f t="shared" si="6"/>
        <v>418</v>
      </c>
      <c r="C420" s="19" t="s">
        <v>233</v>
      </c>
      <c r="D420" s="20">
        <v>418</v>
      </c>
    </row>
    <row r="421" spans="2:4" x14ac:dyDescent="0.35">
      <c r="B421">
        <f t="shared" si="6"/>
        <v>419</v>
      </c>
      <c r="C421" s="19" t="s">
        <v>53</v>
      </c>
      <c r="D421" s="20">
        <v>419</v>
      </c>
    </row>
    <row r="422" spans="2:4" x14ac:dyDescent="0.35">
      <c r="B422">
        <f t="shared" si="6"/>
        <v>420</v>
      </c>
      <c r="C422" s="19" t="s">
        <v>570</v>
      </c>
      <c r="D422" s="20">
        <v>420</v>
      </c>
    </row>
    <row r="423" spans="2:4" x14ac:dyDescent="0.35">
      <c r="B423">
        <f t="shared" si="6"/>
        <v>421</v>
      </c>
      <c r="C423" s="19" t="s">
        <v>571</v>
      </c>
      <c r="D423" s="20">
        <v>421</v>
      </c>
    </row>
    <row r="424" spans="2:4" x14ac:dyDescent="0.35">
      <c r="B424">
        <f t="shared" si="6"/>
        <v>422</v>
      </c>
      <c r="C424" s="19" t="s">
        <v>572</v>
      </c>
      <c r="D424" s="20">
        <v>422</v>
      </c>
    </row>
    <row r="425" spans="2:4" x14ac:dyDescent="0.35">
      <c r="B425">
        <f t="shared" si="6"/>
        <v>423</v>
      </c>
      <c r="C425" s="19" t="s">
        <v>65</v>
      </c>
      <c r="D425" s="20">
        <v>423</v>
      </c>
    </row>
    <row r="426" spans="2:4" x14ac:dyDescent="0.35">
      <c r="B426">
        <f t="shared" si="6"/>
        <v>424</v>
      </c>
      <c r="C426" s="19" t="s">
        <v>235</v>
      </c>
      <c r="D426" s="20">
        <v>424</v>
      </c>
    </row>
    <row r="427" spans="2:4" x14ac:dyDescent="0.35">
      <c r="B427">
        <f t="shared" si="6"/>
        <v>425</v>
      </c>
      <c r="C427" s="19" t="s">
        <v>573</v>
      </c>
      <c r="D427" s="20">
        <v>425</v>
      </c>
    </row>
    <row r="428" spans="2:4" x14ac:dyDescent="0.35">
      <c r="B428">
        <f t="shared" si="6"/>
        <v>426</v>
      </c>
      <c r="C428" s="19" t="s">
        <v>86</v>
      </c>
      <c r="D428" s="20">
        <v>426</v>
      </c>
    </row>
    <row r="429" spans="2:4" x14ac:dyDescent="0.35">
      <c r="B429">
        <f t="shared" si="6"/>
        <v>427</v>
      </c>
      <c r="C429" s="19" t="s">
        <v>574</v>
      </c>
      <c r="D429" s="20">
        <v>427</v>
      </c>
    </row>
    <row r="430" spans="2:4" x14ac:dyDescent="0.35">
      <c r="B430">
        <f t="shared" si="6"/>
        <v>428</v>
      </c>
      <c r="C430" s="19" t="s">
        <v>575</v>
      </c>
      <c r="D430" s="20">
        <v>428</v>
      </c>
    </row>
    <row r="431" spans="2:4" x14ac:dyDescent="0.35">
      <c r="B431">
        <f t="shared" si="6"/>
        <v>429</v>
      </c>
      <c r="C431" s="19" t="s">
        <v>576</v>
      </c>
      <c r="D431" s="20">
        <v>429</v>
      </c>
    </row>
    <row r="432" spans="2:4" x14ac:dyDescent="0.35">
      <c r="B432">
        <f t="shared" si="6"/>
        <v>430</v>
      </c>
      <c r="C432" s="19" t="s">
        <v>54</v>
      </c>
      <c r="D432" s="20">
        <v>430</v>
      </c>
    </row>
    <row r="433" spans="2:4" x14ac:dyDescent="0.35">
      <c r="B433">
        <f t="shared" si="6"/>
        <v>431</v>
      </c>
      <c r="C433" s="19" t="s">
        <v>577</v>
      </c>
      <c r="D433" s="20">
        <v>431</v>
      </c>
    </row>
    <row r="434" spans="2:4" x14ac:dyDescent="0.35">
      <c r="B434">
        <f t="shared" si="6"/>
        <v>432</v>
      </c>
      <c r="C434" s="19" t="s">
        <v>237</v>
      </c>
      <c r="D434" s="20">
        <v>432</v>
      </c>
    </row>
    <row r="435" spans="2:4" x14ac:dyDescent="0.35">
      <c r="B435">
        <f t="shared" si="6"/>
        <v>433</v>
      </c>
      <c r="C435" s="19" t="s">
        <v>238</v>
      </c>
      <c r="D435" s="20">
        <v>433</v>
      </c>
    </row>
    <row r="436" spans="2:4" x14ac:dyDescent="0.35">
      <c r="B436">
        <f t="shared" si="6"/>
        <v>434</v>
      </c>
      <c r="C436" s="19" t="s">
        <v>578</v>
      </c>
      <c r="D436" s="20">
        <v>434</v>
      </c>
    </row>
    <row r="437" spans="2:4" x14ac:dyDescent="0.35">
      <c r="B437">
        <f t="shared" si="6"/>
        <v>435</v>
      </c>
      <c r="C437" s="19" t="s">
        <v>579</v>
      </c>
      <c r="D437" s="20">
        <v>435</v>
      </c>
    </row>
    <row r="438" spans="2:4" x14ac:dyDescent="0.35">
      <c r="B438">
        <f t="shared" si="6"/>
        <v>436</v>
      </c>
      <c r="C438" s="19" t="s">
        <v>580</v>
      </c>
      <c r="D438" s="20">
        <v>436</v>
      </c>
    </row>
    <row r="439" spans="2:4" x14ac:dyDescent="0.35">
      <c r="B439">
        <f t="shared" si="6"/>
        <v>437</v>
      </c>
      <c r="C439" s="19" t="s">
        <v>239</v>
      </c>
      <c r="D439" s="20">
        <v>437</v>
      </c>
    </row>
    <row r="440" spans="2:4" x14ac:dyDescent="0.35">
      <c r="B440">
        <f t="shared" si="6"/>
        <v>438</v>
      </c>
      <c r="C440" s="19" t="s">
        <v>67</v>
      </c>
      <c r="D440" s="20">
        <v>438</v>
      </c>
    </row>
    <row r="441" spans="2:4" x14ac:dyDescent="0.35">
      <c r="B441">
        <f t="shared" si="6"/>
        <v>439</v>
      </c>
      <c r="C441" s="19" t="s">
        <v>581</v>
      </c>
      <c r="D441" s="20">
        <v>439</v>
      </c>
    </row>
    <row r="442" spans="2:4" x14ac:dyDescent="0.35">
      <c r="B442">
        <f t="shared" si="6"/>
        <v>440</v>
      </c>
      <c r="C442" s="19" t="s">
        <v>241</v>
      </c>
      <c r="D442" s="20">
        <v>440</v>
      </c>
    </row>
    <row r="443" spans="2:4" x14ac:dyDescent="0.35">
      <c r="B443">
        <f t="shared" si="6"/>
        <v>441</v>
      </c>
      <c r="C443" s="19" t="s">
        <v>582</v>
      </c>
      <c r="D443" s="20">
        <v>441</v>
      </c>
    </row>
    <row r="444" spans="2:4" x14ac:dyDescent="0.35">
      <c r="B444">
        <f t="shared" si="6"/>
        <v>442</v>
      </c>
      <c r="C444" s="19" t="s">
        <v>583</v>
      </c>
      <c r="D444" s="20">
        <v>442</v>
      </c>
    </row>
    <row r="445" spans="2:4" x14ac:dyDescent="0.35">
      <c r="B445">
        <f t="shared" si="6"/>
        <v>443</v>
      </c>
      <c r="C445" s="19" t="s">
        <v>242</v>
      </c>
      <c r="D445" s="20">
        <v>443</v>
      </c>
    </row>
    <row r="446" spans="2:4" x14ac:dyDescent="0.35">
      <c r="B446">
        <f t="shared" si="6"/>
        <v>444</v>
      </c>
      <c r="C446" s="19" t="s">
        <v>584</v>
      </c>
      <c r="D446" s="20">
        <v>444</v>
      </c>
    </row>
    <row r="447" spans="2:4" x14ac:dyDescent="0.35">
      <c r="B447">
        <f t="shared" si="6"/>
        <v>445</v>
      </c>
      <c r="C447" s="19" t="s">
        <v>585</v>
      </c>
      <c r="D447" s="20">
        <v>445</v>
      </c>
    </row>
    <row r="448" spans="2:4" x14ac:dyDescent="0.35">
      <c r="B448">
        <f t="shared" si="6"/>
        <v>446</v>
      </c>
      <c r="C448" s="19" t="s">
        <v>244</v>
      </c>
      <c r="D448" s="20">
        <v>446</v>
      </c>
    </row>
    <row r="449" spans="2:4" x14ac:dyDescent="0.35">
      <c r="B449">
        <f t="shared" si="6"/>
        <v>447</v>
      </c>
      <c r="C449" s="19" t="s">
        <v>586</v>
      </c>
      <c r="D449" s="20">
        <v>447</v>
      </c>
    </row>
    <row r="450" spans="2:4" x14ac:dyDescent="0.35">
      <c r="B450">
        <f t="shared" si="6"/>
        <v>448</v>
      </c>
      <c r="C450" s="19" t="s">
        <v>587</v>
      </c>
      <c r="D450" s="20">
        <v>448</v>
      </c>
    </row>
    <row r="451" spans="2:4" x14ac:dyDescent="0.35">
      <c r="B451">
        <f t="shared" si="6"/>
        <v>449</v>
      </c>
      <c r="C451" s="19" t="s">
        <v>588</v>
      </c>
      <c r="D451" s="20">
        <v>449</v>
      </c>
    </row>
    <row r="452" spans="2:4" x14ac:dyDescent="0.35">
      <c r="B452">
        <f t="shared" si="6"/>
        <v>450</v>
      </c>
      <c r="C452" s="19" t="s">
        <v>589</v>
      </c>
      <c r="D452" s="20">
        <v>450</v>
      </c>
    </row>
    <row r="453" spans="2:4" x14ac:dyDescent="0.35">
      <c r="B453">
        <f t="shared" ref="B453:B502" si="7">1+B452</f>
        <v>451</v>
      </c>
      <c r="C453" s="19" t="s">
        <v>590</v>
      </c>
      <c r="D453" s="20">
        <v>451</v>
      </c>
    </row>
    <row r="454" spans="2:4" x14ac:dyDescent="0.35">
      <c r="B454">
        <f t="shared" si="7"/>
        <v>452</v>
      </c>
      <c r="C454" s="19" t="s">
        <v>591</v>
      </c>
      <c r="D454" s="20">
        <v>452</v>
      </c>
    </row>
    <row r="455" spans="2:4" x14ac:dyDescent="0.35">
      <c r="B455">
        <f t="shared" si="7"/>
        <v>453</v>
      </c>
      <c r="C455" s="19" t="s">
        <v>592</v>
      </c>
      <c r="D455" s="20">
        <v>453</v>
      </c>
    </row>
    <row r="456" spans="2:4" x14ac:dyDescent="0.35">
      <c r="B456">
        <f t="shared" si="7"/>
        <v>454</v>
      </c>
      <c r="C456" s="19" t="s">
        <v>593</v>
      </c>
      <c r="D456" s="20">
        <v>454</v>
      </c>
    </row>
    <row r="457" spans="2:4" x14ac:dyDescent="0.35">
      <c r="B457">
        <f t="shared" si="7"/>
        <v>455</v>
      </c>
      <c r="C457" s="19" t="s">
        <v>594</v>
      </c>
      <c r="D457" s="20">
        <v>455</v>
      </c>
    </row>
    <row r="458" spans="2:4" x14ac:dyDescent="0.35">
      <c r="B458">
        <f t="shared" si="7"/>
        <v>456</v>
      </c>
      <c r="C458" s="19" t="s">
        <v>595</v>
      </c>
      <c r="D458" s="20">
        <v>456</v>
      </c>
    </row>
    <row r="459" spans="2:4" x14ac:dyDescent="0.35">
      <c r="B459">
        <f t="shared" si="7"/>
        <v>457</v>
      </c>
      <c r="C459" s="19" t="s">
        <v>596</v>
      </c>
      <c r="D459" s="20">
        <v>457</v>
      </c>
    </row>
    <row r="460" spans="2:4" x14ac:dyDescent="0.35">
      <c r="B460">
        <f t="shared" si="7"/>
        <v>458</v>
      </c>
      <c r="C460" s="19" t="s">
        <v>597</v>
      </c>
      <c r="D460" s="20">
        <v>458</v>
      </c>
    </row>
    <row r="461" spans="2:4" x14ac:dyDescent="0.35">
      <c r="B461">
        <f t="shared" si="7"/>
        <v>459</v>
      </c>
      <c r="C461" s="19" t="s">
        <v>644</v>
      </c>
      <c r="D461" s="20">
        <v>459</v>
      </c>
    </row>
    <row r="462" spans="2:4" x14ac:dyDescent="0.35">
      <c r="B462">
        <f t="shared" si="7"/>
        <v>460</v>
      </c>
      <c r="C462" s="19" t="s">
        <v>645</v>
      </c>
      <c r="D462" s="20">
        <v>460</v>
      </c>
    </row>
    <row r="463" spans="2:4" x14ac:dyDescent="0.35">
      <c r="B463">
        <f t="shared" si="7"/>
        <v>461</v>
      </c>
      <c r="C463" t="s">
        <v>646</v>
      </c>
      <c r="D463" s="20">
        <v>461</v>
      </c>
    </row>
    <row r="464" spans="2:4" x14ac:dyDescent="0.35">
      <c r="B464">
        <f t="shared" si="7"/>
        <v>462</v>
      </c>
      <c r="C464" s="19" t="s">
        <v>598</v>
      </c>
      <c r="D464" s="20">
        <v>462</v>
      </c>
    </row>
    <row r="465" spans="2:4" x14ac:dyDescent="0.35">
      <c r="B465">
        <f t="shared" si="7"/>
        <v>463</v>
      </c>
      <c r="C465" s="19" t="s">
        <v>599</v>
      </c>
      <c r="D465" s="20">
        <v>463</v>
      </c>
    </row>
    <row r="466" spans="2:4" x14ac:dyDescent="0.35">
      <c r="B466">
        <f t="shared" si="7"/>
        <v>464</v>
      </c>
      <c r="C466" s="19" t="s">
        <v>600</v>
      </c>
      <c r="D466" s="20">
        <v>464</v>
      </c>
    </row>
    <row r="467" spans="2:4" x14ac:dyDescent="0.35">
      <c r="B467">
        <f t="shared" si="7"/>
        <v>465</v>
      </c>
      <c r="C467" s="19" t="s">
        <v>601</v>
      </c>
      <c r="D467" s="20">
        <v>465</v>
      </c>
    </row>
    <row r="468" spans="2:4" x14ac:dyDescent="0.35">
      <c r="B468">
        <f t="shared" si="7"/>
        <v>466</v>
      </c>
      <c r="C468" s="19" t="s">
        <v>602</v>
      </c>
      <c r="D468" s="20">
        <v>466</v>
      </c>
    </row>
    <row r="469" spans="2:4" x14ac:dyDescent="0.35">
      <c r="B469">
        <f t="shared" si="7"/>
        <v>467</v>
      </c>
      <c r="C469" s="19" t="s">
        <v>603</v>
      </c>
      <c r="D469" s="20">
        <v>467</v>
      </c>
    </row>
    <row r="470" spans="2:4" x14ac:dyDescent="0.35">
      <c r="B470">
        <f t="shared" si="7"/>
        <v>468</v>
      </c>
      <c r="C470" s="19" t="s">
        <v>604</v>
      </c>
      <c r="D470" s="20">
        <v>468</v>
      </c>
    </row>
    <row r="471" spans="2:4" x14ac:dyDescent="0.35">
      <c r="B471">
        <f t="shared" si="7"/>
        <v>469</v>
      </c>
      <c r="C471" s="19" t="s">
        <v>605</v>
      </c>
      <c r="D471" s="20">
        <v>469</v>
      </c>
    </row>
    <row r="472" spans="2:4" x14ac:dyDescent="0.35">
      <c r="B472">
        <f t="shared" si="7"/>
        <v>470</v>
      </c>
      <c r="C472" s="19" t="s">
        <v>606</v>
      </c>
      <c r="D472" s="20">
        <v>470</v>
      </c>
    </row>
    <row r="473" spans="2:4" x14ac:dyDescent="0.35">
      <c r="B473">
        <f t="shared" si="7"/>
        <v>471</v>
      </c>
      <c r="C473" s="19" t="s">
        <v>607</v>
      </c>
      <c r="D473" s="20">
        <v>471</v>
      </c>
    </row>
    <row r="474" spans="2:4" x14ac:dyDescent="0.35">
      <c r="B474">
        <f t="shared" si="7"/>
        <v>472</v>
      </c>
      <c r="C474" s="19" t="s">
        <v>608</v>
      </c>
      <c r="D474" s="20">
        <v>472</v>
      </c>
    </row>
    <row r="475" spans="2:4" x14ac:dyDescent="0.35">
      <c r="B475">
        <f t="shared" si="7"/>
        <v>473</v>
      </c>
      <c r="C475" s="19" t="s">
        <v>609</v>
      </c>
      <c r="D475" s="20">
        <v>473</v>
      </c>
    </row>
    <row r="476" spans="2:4" x14ac:dyDescent="0.35">
      <c r="B476">
        <f t="shared" si="7"/>
        <v>474</v>
      </c>
      <c r="C476" s="19" t="s">
        <v>610</v>
      </c>
      <c r="D476" s="20">
        <v>474</v>
      </c>
    </row>
    <row r="477" spans="2:4" x14ac:dyDescent="0.35">
      <c r="B477">
        <f t="shared" si="7"/>
        <v>475</v>
      </c>
      <c r="C477" s="19" t="s">
        <v>611</v>
      </c>
      <c r="D477" s="20">
        <v>475</v>
      </c>
    </row>
    <row r="478" spans="2:4" x14ac:dyDescent="0.35">
      <c r="B478">
        <f t="shared" si="7"/>
        <v>476</v>
      </c>
      <c r="C478" s="19" t="s">
        <v>612</v>
      </c>
      <c r="D478" s="20">
        <v>476</v>
      </c>
    </row>
    <row r="479" spans="2:4" x14ac:dyDescent="0.35">
      <c r="B479">
        <f t="shared" si="7"/>
        <v>477</v>
      </c>
      <c r="C479" s="19" t="s">
        <v>613</v>
      </c>
      <c r="D479" s="20">
        <v>477</v>
      </c>
    </row>
    <row r="480" spans="2:4" x14ac:dyDescent="0.35">
      <c r="B480">
        <f t="shared" si="7"/>
        <v>478</v>
      </c>
      <c r="C480" s="19" t="s">
        <v>614</v>
      </c>
      <c r="D480" s="20">
        <v>478</v>
      </c>
    </row>
    <row r="481" spans="2:4" x14ac:dyDescent="0.35">
      <c r="B481">
        <f t="shared" si="7"/>
        <v>479</v>
      </c>
      <c r="C481" s="19" t="s">
        <v>615</v>
      </c>
      <c r="D481" s="20">
        <v>479</v>
      </c>
    </row>
    <row r="482" spans="2:4" x14ac:dyDescent="0.35">
      <c r="B482">
        <f t="shared" si="7"/>
        <v>480</v>
      </c>
      <c r="C482" s="19" t="s">
        <v>616</v>
      </c>
      <c r="D482" s="20">
        <v>480</v>
      </c>
    </row>
    <row r="483" spans="2:4" x14ac:dyDescent="0.35">
      <c r="B483">
        <f t="shared" si="7"/>
        <v>481</v>
      </c>
      <c r="C483" s="19" t="s">
        <v>617</v>
      </c>
      <c r="D483" s="20">
        <v>481</v>
      </c>
    </row>
    <row r="484" spans="2:4" x14ac:dyDescent="0.35">
      <c r="B484">
        <f t="shared" si="7"/>
        <v>482</v>
      </c>
      <c r="C484" s="19" t="s">
        <v>618</v>
      </c>
      <c r="D484" s="20">
        <v>482</v>
      </c>
    </row>
    <row r="485" spans="2:4" x14ac:dyDescent="0.35">
      <c r="B485">
        <f t="shared" si="7"/>
        <v>483</v>
      </c>
      <c r="C485" s="19" t="s">
        <v>619</v>
      </c>
      <c r="D485" s="20">
        <v>483</v>
      </c>
    </row>
    <row r="486" spans="2:4" x14ac:dyDescent="0.35">
      <c r="B486">
        <f t="shared" si="7"/>
        <v>484</v>
      </c>
      <c r="C486" s="19" t="s">
        <v>620</v>
      </c>
      <c r="D486" s="20">
        <v>484</v>
      </c>
    </row>
    <row r="487" spans="2:4" x14ac:dyDescent="0.35">
      <c r="B487">
        <f t="shared" si="7"/>
        <v>485</v>
      </c>
      <c r="C487" s="19" t="s">
        <v>621</v>
      </c>
      <c r="D487" s="20">
        <v>485</v>
      </c>
    </row>
    <row r="488" spans="2:4" x14ac:dyDescent="0.35">
      <c r="B488">
        <f t="shared" si="7"/>
        <v>486</v>
      </c>
      <c r="C488" s="19" t="s">
        <v>622</v>
      </c>
      <c r="D488" s="20">
        <v>486</v>
      </c>
    </row>
    <row r="489" spans="2:4" x14ac:dyDescent="0.35">
      <c r="B489">
        <f t="shared" si="7"/>
        <v>487</v>
      </c>
      <c r="C489" s="19" t="s">
        <v>623</v>
      </c>
      <c r="D489" s="20">
        <v>487</v>
      </c>
    </row>
    <row r="490" spans="2:4" x14ac:dyDescent="0.35">
      <c r="B490">
        <f t="shared" si="7"/>
        <v>488</v>
      </c>
      <c r="C490" s="19" t="s">
        <v>624</v>
      </c>
      <c r="D490" s="20">
        <v>488</v>
      </c>
    </row>
    <row r="491" spans="2:4" x14ac:dyDescent="0.35">
      <c r="B491">
        <f t="shared" si="7"/>
        <v>489</v>
      </c>
      <c r="C491" s="19" t="s">
        <v>625</v>
      </c>
      <c r="D491" s="20">
        <v>489</v>
      </c>
    </row>
    <row r="492" spans="2:4" x14ac:dyDescent="0.35">
      <c r="B492">
        <f t="shared" si="7"/>
        <v>490</v>
      </c>
      <c r="C492" s="19" t="s">
        <v>626</v>
      </c>
      <c r="D492" s="20">
        <v>490</v>
      </c>
    </row>
    <row r="493" spans="2:4" x14ac:dyDescent="0.35">
      <c r="B493">
        <f t="shared" si="7"/>
        <v>491</v>
      </c>
      <c r="C493" s="19" t="s">
        <v>627</v>
      </c>
      <c r="D493" s="20">
        <v>491</v>
      </c>
    </row>
    <row r="494" spans="2:4" x14ac:dyDescent="0.35">
      <c r="B494">
        <f t="shared" si="7"/>
        <v>492</v>
      </c>
      <c r="C494" s="19" t="s">
        <v>628</v>
      </c>
      <c r="D494" s="20">
        <v>492</v>
      </c>
    </row>
    <row r="495" spans="2:4" x14ac:dyDescent="0.35">
      <c r="B495">
        <f t="shared" si="7"/>
        <v>493</v>
      </c>
      <c r="C495" s="19" t="s">
        <v>629</v>
      </c>
      <c r="D495" s="20">
        <v>493</v>
      </c>
    </row>
    <row r="496" spans="2:4" x14ac:dyDescent="0.35">
      <c r="B496">
        <f t="shared" si="7"/>
        <v>494</v>
      </c>
      <c r="C496" s="19" t="s">
        <v>630</v>
      </c>
      <c r="D496" s="20">
        <v>494</v>
      </c>
    </row>
    <row r="497" spans="2:4" x14ac:dyDescent="0.35">
      <c r="B497">
        <f t="shared" si="7"/>
        <v>495</v>
      </c>
      <c r="C497" s="19" t="s">
        <v>631</v>
      </c>
      <c r="D497" s="20">
        <v>495</v>
      </c>
    </row>
    <row r="498" spans="2:4" x14ac:dyDescent="0.35">
      <c r="B498">
        <f t="shared" si="7"/>
        <v>496</v>
      </c>
      <c r="C498" s="19" t="s">
        <v>632</v>
      </c>
      <c r="D498" s="20">
        <v>496</v>
      </c>
    </row>
    <row r="499" spans="2:4" x14ac:dyDescent="0.35">
      <c r="B499">
        <f t="shared" si="7"/>
        <v>497</v>
      </c>
      <c r="C499" s="19" t="s">
        <v>633</v>
      </c>
      <c r="D499" s="20">
        <v>497</v>
      </c>
    </row>
    <row r="500" spans="2:4" x14ac:dyDescent="0.35">
      <c r="B500">
        <f t="shared" si="7"/>
        <v>498</v>
      </c>
      <c r="C500" s="19" t="s">
        <v>634</v>
      </c>
      <c r="D500" s="20">
        <v>498</v>
      </c>
    </row>
    <row r="501" spans="2:4" x14ac:dyDescent="0.35">
      <c r="B501">
        <f t="shared" si="7"/>
        <v>499</v>
      </c>
      <c r="C501" s="19" t="s">
        <v>635</v>
      </c>
      <c r="D501" s="20">
        <v>499</v>
      </c>
    </row>
    <row r="502" spans="2:4" x14ac:dyDescent="0.35">
      <c r="B502">
        <f t="shared" si="7"/>
        <v>500</v>
      </c>
      <c r="C502" s="19" t="s">
        <v>636</v>
      </c>
      <c r="D502" s="20">
        <v>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773F0-F076-4BC1-960E-43028BB3095F}">
  <sheetPr codeName="Hoja2"/>
  <dimension ref="A1:Q501"/>
  <sheetViews>
    <sheetView showGridLines="0" zoomScale="70" zoomScaleNormal="70" workbookViewId="0">
      <selection activeCell="B2" sqref="B2:N501"/>
    </sheetView>
  </sheetViews>
  <sheetFormatPr baseColWidth="10" defaultRowHeight="14.5" x14ac:dyDescent="0.35"/>
  <cols>
    <col min="1" max="1" width="39.7265625" bestFit="1" customWidth="1"/>
    <col min="2" max="10" width="12.26953125" customWidth="1"/>
    <col min="11" max="11" width="17.453125" bestFit="1" customWidth="1"/>
    <col min="12" max="12" width="18.26953125" bestFit="1" customWidth="1"/>
    <col min="13" max="13" width="17.1796875" bestFit="1" customWidth="1"/>
    <col min="14" max="14" width="17.453125" style="39" bestFit="1" customWidth="1"/>
    <col min="15" max="15" width="14.26953125" bestFit="1" customWidth="1"/>
    <col min="17" max="17" width="13" bestFit="1" customWidth="1"/>
  </cols>
  <sheetData>
    <row r="1" spans="1:17" ht="23.5" x14ac:dyDescent="0.35">
      <c r="A1" s="1">
        <v>2</v>
      </c>
      <c r="B1" s="12">
        <v>44197</v>
      </c>
      <c r="C1" s="12">
        <v>44228</v>
      </c>
      <c r="D1" s="12">
        <v>44256</v>
      </c>
      <c r="E1" s="12">
        <v>44287</v>
      </c>
      <c r="F1" s="12">
        <v>44317</v>
      </c>
      <c r="G1" s="12">
        <v>44348</v>
      </c>
      <c r="H1" s="12">
        <v>44378</v>
      </c>
      <c r="I1" s="12">
        <v>44409</v>
      </c>
      <c r="J1" s="12">
        <v>44440</v>
      </c>
      <c r="K1" s="12">
        <v>44470</v>
      </c>
      <c r="L1" s="12">
        <v>44501</v>
      </c>
      <c r="M1" s="12">
        <v>44531</v>
      </c>
      <c r="N1" s="2" t="s">
        <v>0</v>
      </c>
      <c r="P1">
        <f>+SUM(P2:P87)</f>
        <v>11</v>
      </c>
    </row>
    <row r="2" spans="1:17" x14ac:dyDescent="0.35">
      <c r="A2" s="3" t="s">
        <v>55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-19327.299999999988</v>
      </c>
      <c r="L2" s="4">
        <v>-18944.990000000005</v>
      </c>
      <c r="M2" s="4">
        <v>-18785.370000000003</v>
      </c>
      <c r="N2" s="5">
        <v>-19019.219999999998</v>
      </c>
      <c r="O2" s="6">
        <f>+MIN(B2:M2)</f>
        <v>-19327.299999999988</v>
      </c>
      <c r="P2">
        <f>+IF(O2&lt;0,1,0)</f>
        <v>1</v>
      </c>
      <c r="Q2" s="6"/>
    </row>
    <row r="3" spans="1:17" x14ac:dyDescent="0.35">
      <c r="A3" s="3" t="s">
        <v>68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-7736.9400000000078</v>
      </c>
      <c r="L3" s="4">
        <v>-11640.610000000002</v>
      </c>
      <c r="M3" s="4">
        <v>-8550.8800000000028</v>
      </c>
      <c r="N3" s="5">
        <v>-9309.476666666671</v>
      </c>
      <c r="O3" s="6">
        <f t="shared" ref="O3:O66" si="0">+MIN(B3:M3)</f>
        <v>-11640.610000000002</v>
      </c>
      <c r="P3">
        <f t="shared" ref="P3:P66" si="1">+IF(O3&lt;0,1,0)</f>
        <v>1</v>
      </c>
      <c r="Q3" s="6"/>
    </row>
    <row r="4" spans="1:17" x14ac:dyDescent="0.35">
      <c r="A4" s="3" t="s">
        <v>91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1185.2599999999995</v>
      </c>
      <c r="L4" s="4">
        <v>1328.4399999999991</v>
      </c>
      <c r="M4" s="4">
        <v>1598.8499999999985</v>
      </c>
      <c r="N4" s="5">
        <v>1370.8499999999992</v>
      </c>
      <c r="O4" s="6">
        <f t="shared" si="0"/>
        <v>0</v>
      </c>
      <c r="P4">
        <f t="shared" si="1"/>
        <v>0</v>
      </c>
      <c r="Q4" s="6"/>
    </row>
    <row r="5" spans="1:17" x14ac:dyDescent="0.35">
      <c r="A5" s="3" t="s">
        <v>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1034714.4600000002</v>
      </c>
      <c r="L5" s="4">
        <v>2420089.700000002</v>
      </c>
      <c r="M5" s="4">
        <v>3601755.9899999984</v>
      </c>
      <c r="N5" s="5">
        <v>2352186.7166666668</v>
      </c>
      <c r="O5" s="6">
        <f t="shared" si="0"/>
        <v>0</v>
      </c>
      <c r="P5">
        <f t="shared" si="1"/>
        <v>0</v>
      </c>
      <c r="Q5" s="6"/>
    </row>
    <row r="6" spans="1:17" x14ac:dyDescent="0.35">
      <c r="A6" s="3" t="s">
        <v>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1437963.4799999995</v>
      </c>
      <c r="L6" s="4">
        <v>878322.83999999939</v>
      </c>
      <c r="M6" s="4">
        <v>-507611.7900000005</v>
      </c>
      <c r="N6" s="5">
        <v>602891.50999999943</v>
      </c>
      <c r="O6" s="6">
        <f t="shared" si="0"/>
        <v>-507611.7900000005</v>
      </c>
      <c r="P6">
        <f t="shared" si="1"/>
        <v>1</v>
      </c>
      <c r="Q6" s="6"/>
    </row>
    <row r="7" spans="1:17" x14ac:dyDescent="0.35">
      <c r="A7" s="3" t="s">
        <v>643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-15638155.930000013</v>
      </c>
      <c r="L7" s="4">
        <v>-15136294.880000001</v>
      </c>
      <c r="M7" s="4">
        <v>-21413689.029999971</v>
      </c>
      <c r="N7" s="5">
        <v>-17396046.61333333</v>
      </c>
      <c r="O7" s="6">
        <f t="shared" si="0"/>
        <v>-21413689.029999971</v>
      </c>
      <c r="P7">
        <f t="shared" si="1"/>
        <v>1</v>
      </c>
      <c r="Q7" s="6"/>
    </row>
    <row r="8" spans="1:17" x14ac:dyDescent="0.35">
      <c r="A8" s="3" t="s">
        <v>364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0</v>
      </c>
      <c r="O8" s="6">
        <f t="shared" si="0"/>
        <v>0</v>
      </c>
      <c r="P8">
        <f t="shared" si="1"/>
        <v>0</v>
      </c>
      <c r="Q8" s="6"/>
    </row>
    <row r="9" spans="1:17" x14ac:dyDescent="0.35">
      <c r="A9" s="3" t="s">
        <v>365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0</v>
      </c>
      <c r="O9" s="6">
        <f t="shared" si="0"/>
        <v>0</v>
      </c>
      <c r="P9">
        <f t="shared" si="1"/>
        <v>0</v>
      </c>
      <c r="Q9" s="6"/>
    </row>
    <row r="10" spans="1:17" x14ac:dyDescent="0.35">
      <c r="A10" s="3" t="s">
        <v>366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v>0</v>
      </c>
      <c r="O10" s="6">
        <f t="shared" si="0"/>
        <v>0</v>
      </c>
      <c r="P10">
        <f t="shared" si="1"/>
        <v>0</v>
      </c>
      <c r="Q10" s="6"/>
    </row>
    <row r="11" spans="1:17" x14ac:dyDescent="0.35">
      <c r="A11" s="3" t="s">
        <v>367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40418.909999999945</v>
      </c>
      <c r="L11" s="4">
        <v>40731.580000000009</v>
      </c>
      <c r="M11" s="4">
        <v>35131.390000000014</v>
      </c>
      <c r="N11" s="5">
        <v>38760.626666666656</v>
      </c>
      <c r="O11" s="6">
        <f t="shared" si="0"/>
        <v>0</v>
      </c>
      <c r="P11">
        <f t="shared" si="1"/>
        <v>0</v>
      </c>
      <c r="Q11" s="6"/>
    </row>
    <row r="12" spans="1:17" x14ac:dyDescent="0.35">
      <c r="A12" s="3" t="s">
        <v>368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40418.909999999945</v>
      </c>
      <c r="L12" s="4">
        <v>40731.580000000009</v>
      </c>
      <c r="M12" s="4">
        <v>35131.390000000014</v>
      </c>
      <c r="N12" s="5">
        <v>38760.626666666656</v>
      </c>
      <c r="O12" s="6">
        <f t="shared" si="0"/>
        <v>0</v>
      </c>
      <c r="P12">
        <f t="shared" si="1"/>
        <v>0</v>
      </c>
      <c r="Q12" s="6"/>
    </row>
    <row r="13" spans="1:17" x14ac:dyDescent="0.35">
      <c r="A13" s="3" t="s">
        <v>56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13975.280000000008</v>
      </c>
      <c r="L13" s="4">
        <v>-3448.1300000000024</v>
      </c>
      <c r="M13" s="4">
        <v>11292.029999999995</v>
      </c>
      <c r="N13" s="5">
        <v>7273.06</v>
      </c>
      <c r="O13" s="6">
        <f t="shared" si="0"/>
        <v>-3448.1300000000024</v>
      </c>
      <c r="P13">
        <f t="shared" si="1"/>
        <v>1</v>
      </c>
      <c r="Q13" s="6"/>
    </row>
    <row r="14" spans="1:17" x14ac:dyDescent="0.35">
      <c r="A14" s="3" t="s">
        <v>93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1068692.33</v>
      </c>
      <c r="L14" s="4">
        <v>1010178.1799999976</v>
      </c>
      <c r="M14" s="4">
        <v>601405.64999999909</v>
      </c>
      <c r="N14" s="5">
        <v>893425.38666666567</v>
      </c>
      <c r="O14" s="6">
        <f t="shared" si="0"/>
        <v>0</v>
      </c>
      <c r="P14">
        <f t="shared" si="1"/>
        <v>0</v>
      </c>
      <c r="Q14" s="6"/>
    </row>
    <row r="15" spans="1:17" x14ac:dyDescent="0.35">
      <c r="A15" s="3" t="s">
        <v>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679365.26000000047</v>
      </c>
      <c r="L15" s="4">
        <v>448886.81999999989</v>
      </c>
      <c r="M15" s="4">
        <v>220166.54999999996</v>
      </c>
      <c r="N15" s="5">
        <v>449472.87666666677</v>
      </c>
      <c r="O15" s="6">
        <f t="shared" si="0"/>
        <v>0</v>
      </c>
      <c r="P15">
        <f t="shared" si="1"/>
        <v>0</v>
      </c>
      <c r="Q15" s="6"/>
    </row>
    <row r="16" spans="1:17" x14ac:dyDescent="0.35">
      <c r="A16" s="3" t="s">
        <v>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-114176.12000000013</v>
      </c>
      <c r="L16" s="4">
        <v>-102075.90999999999</v>
      </c>
      <c r="M16" s="4">
        <v>-101275.95</v>
      </c>
      <c r="N16" s="5">
        <v>-105842.66000000003</v>
      </c>
      <c r="O16" s="6">
        <f t="shared" si="0"/>
        <v>-114176.12000000013</v>
      </c>
      <c r="P16">
        <f t="shared" si="1"/>
        <v>1</v>
      </c>
      <c r="Q16" s="6"/>
    </row>
    <row r="17" spans="1:17" x14ac:dyDescent="0.35">
      <c r="A17" s="3" t="s">
        <v>369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v>0</v>
      </c>
      <c r="O17" s="6">
        <f t="shared" si="0"/>
        <v>0</v>
      </c>
      <c r="P17">
        <f t="shared" si="1"/>
        <v>0</v>
      </c>
      <c r="Q17" s="6"/>
    </row>
    <row r="18" spans="1:17" x14ac:dyDescent="0.35">
      <c r="A18" s="3" t="s">
        <v>370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0</v>
      </c>
      <c r="O18" s="6">
        <f t="shared" si="0"/>
        <v>0</v>
      </c>
      <c r="P18">
        <f t="shared" si="1"/>
        <v>0</v>
      </c>
      <c r="Q18" s="6"/>
    </row>
    <row r="19" spans="1:17" x14ac:dyDescent="0.35">
      <c r="A19" s="3" t="s">
        <v>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23520.030000000032</v>
      </c>
      <c r="L19" s="4">
        <v>21279.089999999993</v>
      </c>
      <c r="M19" s="4">
        <v>22986.620000000024</v>
      </c>
      <c r="N19" s="5">
        <v>22595.246666666684</v>
      </c>
      <c r="O19" s="6">
        <f t="shared" si="0"/>
        <v>0</v>
      </c>
      <c r="P19">
        <f t="shared" si="1"/>
        <v>0</v>
      </c>
      <c r="Q19" s="6"/>
    </row>
    <row r="20" spans="1:17" x14ac:dyDescent="0.35">
      <c r="A20" s="3" t="s">
        <v>95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1012850.9800000011</v>
      </c>
      <c r="L20" s="4">
        <v>1096841.5099999988</v>
      </c>
      <c r="M20" s="4">
        <v>1202799.5300000012</v>
      </c>
      <c r="N20" s="5">
        <v>1104164.0066666671</v>
      </c>
      <c r="O20" s="6">
        <f t="shared" si="0"/>
        <v>0</v>
      </c>
      <c r="P20">
        <f t="shared" si="1"/>
        <v>0</v>
      </c>
      <c r="Q20" s="6"/>
    </row>
    <row r="21" spans="1:17" x14ac:dyDescent="0.35">
      <c r="A21" s="3" t="s">
        <v>96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44634.670000000064</v>
      </c>
      <c r="L21" s="4">
        <v>48722.310000000027</v>
      </c>
      <c r="M21" s="4">
        <v>42923.379999999946</v>
      </c>
      <c r="N21" s="5">
        <v>45426.786666666681</v>
      </c>
      <c r="O21" s="6">
        <f t="shared" si="0"/>
        <v>0</v>
      </c>
      <c r="P21">
        <f t="shared" si="1"/>
        <v>0</v>
      </c>
      <c r="Q21" s="6"/>
    </row>
    <row r="22" spans="1:17" x14ac:dyDescent="0.35">
      <c r="A22" s="3" t="s">
        <v>97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v>0</v>
      </c>
      <c r="O22" s="6">
        <f t="shared" si="0"/>
        <v>0</v>
      </c>
      <c r="P22">
        <f t="shared" si="1"/>
        <v>0</v>
      </c>
      <c r="Q22" s="6"/>
    </row>
    <row r="23" spans="1:17" x14ac:dyDescent="0.35">
      <c r="A23" s="3" t="s">
        <v>69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632119.77000000037</v>
      </c>
      <c r="L23" s="4">
        <v>77959.869999999835</v>
      </c>
      <c r="M23" s="4">
        <v>-1885285.1700000006</v>
      </c>
      <c r="N23" s="5">
        <v>-391735.17666666675</v>
      </c>
      <c r="O23" s="6">
        <f t="shared" si="0"/>
        <v>-1885285.1700000006</v>
      </c>
      <c r="P23">
        <f t="shared" si="1"/>
        <v>1</v>
      </c>
      <c r="Q23" s="6"/>
    </row>
    <row r="24" spans="1:17" x14ac:dyDescent="0.35">
      <c r="A24" s="3" t="s">
        <v>70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20863898.41000003</v>
      </c>
      <c r="L24" s="4">
        <v>22179823.390000008</v>
      </c>
      <c r="M24" s="4">
        <v>21644630.85000005</v>
      </c>
      <c r="N24" s="5">
        <v>21562784.216666698</v>
      </c>
      <c r="O24" s="6">
        <f t="shared" si="0"/>
        <v>0</v>
      </c>
      <c r="P24">
        <f t="shared" si="1"/>
        <v>0</v>
      </c>
      <c r="Q24" s="6"/>
    </row>
    <row r="25" spans="1:17" x14ac:dyDescent="0.35">
      <c r="A25" s="3" t="s">
        <v>98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50396.139999999948</v>
      </c>
      <c r="L25" s="4">
        <v>54147.020000000011</v>
      </c>
      <c r="M25" s="4">
        <v>38300.619999999966</v>
      </c>
      <c r="N25" s="5">
        <v>47614.593333333301</v>
      </c>
      <c r="O25" s="6">
        <f t="shared" si="0"/>
        <v>0</v>
      </c>
      <c r="P25">
        <f t="shared" si="1"/>
        <v>0</v>
      </c>
      <c r="Q25" s="6"/>
    </row>
    <row r="26" spans="1:17" x14ac:dyDescent="0.35">
      <c r="A26" s="3" t="s">
        <v>99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0</v>
      </c>
      <c r="O26" s="6">
        <f t="shared" si="0"/>
        <v>0</v>
      </c>
      <c r="P26">
        <f t="shared" si="1"/>
        <v>0</v>
      </c>
      <c r="Q26" s="6"/>
    </row>
    <row r="27" spans="1:17" x14ac:dyDescent="0.35">
      <c r="A27" s="3" t="s">
        <v>100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111426.35999999994</v>
      </c>
      <c r="L27" s="4">
        <v>115462.72000000002</v>
      </c>
      <c r="M27" s="4">
        <v>126537.11999999994</v>
      </c>
      <c r="N27" s="5">
        <v>117808.73333333329</v>
      </c>
      <c r="O27" s="6">
        <f t="shared" si="0"/>
        <v>0</v>
      </c>
      <c r="P27">
        <f t="shared" si="1"/>
        <v>0</v>
      </c>
      <c r="Q27" s="6"/>
    </row>
    <row r="28" spans="1:17" x14ac:dyDescent="0.35">
      <c r="A28" s="3" t="s">
        <v>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871402.37000000046</v>
      </c>
      <c r="L28" s="4">
        <v>983163.75000000012</v>
      </c>
      <c r="M28" s="4">
        <v>1943826.3199999987</v>
      </c>
      <c r="N28" s="5">
        <v>1266130.8133333332</v>
      </c>
      <c r="O28" s="6">
        <f t="shared" si="0"/>
        <v>0</v>
      </c>
      <c r="P28">
        <f t="shared" si="1"/>
        <v>0</v>
      </c>
      <c r="Q28" s="6"/>
    </row>
    <row r="29" spans="1:17" x14ac:dyDescent="0.35">
      <c r="A29" s="3" t="s">
        <v>71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2175015.1100000003</v>
      </c>
      <c r="L29" s="4">
        <v>1700197.8100000052</v>
      </c>
      <c r="M29" s="4">
        <v>1465410.8200000008</v>
      </c>
      <c r="N29" s="5">
        <v>1780207.9133333352</v>
      </c>
      <c r="O29" s="6">
        <f t="shared" si="0"/>
        <v>0</v>
      </c>
      <c r="P29">
        <f t="shared" si="1"/>
        <v>0</v>
      </c>
      <c r="Q29" s="6"/>
    </row>
    <row r="30" spans="1:17" x14ac:dyDescent="0.35">
      <c r="A30" s="3" t="s">
        <v>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-864061.54999999853</v>
      </c>
      <c r="L30" s="4">
        <v>-838107.80999999994</v>
      </c>
      <c r="M30" s="4">
        <v>-846868.91999999969</v>
      </c>
      <c r="N30" s="5">
        <v>-849679.42666666617</v>
      </c>
      <c r="O30" s="6">
        <f t="shared" si="0"/>
        <v>-864061.54999999853</v>
      </c>
      <c r="P30">
        <f t="shared" si="1"/>
        <v>1</v>
      </c>
      <c r="Q30" s="6"/>
    </row>
    <row r="31" spans="1:17" x14ac:dyDescent="0.35">
      <c r="A31" s="3" t="s">
        <v>101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944564.20000000065</v>
      </c>
      <c r="L31" s="4">
        <v>638115.34</v>
      </c>
      <c r="M31" s="4">
        <v>944835.22</v>
      </c>
      <c r="N31" s="5">
        <v>842504.92000000027</v>
      </c>
      <c r="O31" s="6">
        <f t="shared" si="0"/>
        <v>0</v>
      </c>
      <c r="P31">
        <f t="shared" si="1"/>
        <v>0</v>
      </c>
      <c r="Q31" s="6"/>
    </row>
    <row r="32" spans="1:17" x14ac:dyDescent="0.35">
      <c r="A32" s="3" t="s">
        <v>102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30751.060000000027</v>
      </c>
      <c r="L32" s="4">
        <v>47366.540000000052</v>
      </c>
      <c r="M32" s="4">
        <v>74491.019999999917</v>
      </c>
      <c r="N32" s="5">
        <v>50869.54</v>
      </c>
      <c r="O32" s="6">
        <f t="shared" si="0"/>
        <v>0</v>
      </c>
      <c r="P32">
        <f t="shared" si="1"/>
        <v>0</v>
      </c>
      <c r="Q32" s="6"/>
    </row>
    <row r="33" spans="1:17" x14ac:dyDescent="0.35">
      <c r="A33" s="3" t="s">
        <v>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2215021.7399999988</v>
      </c>
      <c r="L33" s="4">
        <v>2604455.65</v>
      </c>
      <c r="M33" s="4">
        <v>2374357.7999999984</v>
      </c>
      <c r="N33" s="5">
        <v>2397945.0633333325</v>
      </c>
      <c r="O33" s="6">
        <f t="shared" si="0"/>
        <v>0</v>
      </c>
      <c r="P33">
        <f t="shared" si="1"/>
        <v>0</v>
      </c>
      <c r="Q33" s="6"/>
    </row>
    <row r="34" spans="1:17" x14ac:dyDescent="0.35">
      <c r="A34" s="3" t="s">
        <v>103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33118.200000000004</v>
      </c>
      <c r="L34" s="4">
        <v>41023.53</v>
      </c>
      <c r="M34" s="4">
        <v>34920.430000000008</v>
      </c>
      <c r="N34" s="5">
        <v>36354.053333333337</v>
      </c>
      <c r="O34" s="6">
        <f t="shared" si="0"/>
        <v>0</v>
      </c>
      <c r="P34">
        <f t="shared" si="1"/>
        <v>0</v>
      </c>
      <c r="Q34" s="6"/>
    </row>
    <row r="35" spans="1:17" x14ac:dyDescent="0.35">
      <c r="A35" s="3" t="s">
        <v>371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125313.30999999998</v>
      </c>
      <c r="L35" s="4">
        <v>143159.43999999992</v>
      </c>
      <c r="M35" s="4">
        <v>136537.96999999977</v>
      </c>
      <c r="N35" s="5">
        <v>135003.57333333322</v>
      </c>
      <c r="O35" s="6">
        <f t="shared" si="0"/>
        <v>0</v>
      </c>
      <c r="P35">
        <f t="shared" si="1"/>
        <v>0</v>
      </c>
      <c r="Q35" s="6"/>
    </row>
    <row r="36" spans="1:17" x14ac:dyDescent="0.35">
      <c r="A36" s="3" t="s">
        <v>57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600054.62</v>
      </c>
      <c r="L36" s="4">
        <v>1047544.2999999998</v>
      </c>
      <c r="M36" s="4">
        <v>913717.46000000043</v>
      </c>
      <c r="N36" s="5">
        <v>853772.12666666682</v>
      </c>
      <c r="O36" s="6">
        <f t="shared" si="0"/>
        <v>0</v>
      </c>
      <c r="P36">
        <f t="shared" si="1"/>
        <v>0</v>
      </c>
      <c r="Q36" s="6"/>
    </row>
    <row r="37" spans="1:17" x14ac:dyDescent="0.35">
      <c r="A37" s="3" t="s">
        <v>372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95825.750000000044</v>
      </c>
      <c r="L37" s="4">
        <v>96156.909999999989</v>
      </c>
      <c r="M37" s="4">
        <v>95223.190000000075</v>
      </c>
      <c r="N37" s="5">
        <v>95735.283333333369</v>
      </c>
      <c r="O37" s="6">
        <f t="shared" si="0"/>
        <v>0</v>
      </c>
      <c r="P37">
        <f t="shared" si="1"/>
        <v>0</v>
      </c>
      <c r="Q37" s="6"/>
    </row>
    <row r="38" spans="1:17" x14ac:dyDescent="0.35">
      <c r="A38" s="3" t="s">
        <v>373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5">
        <v>0</v>
      </c>
      <c r="O38" s="6">
        <f t="shared" si="0"/>
        <v>0</v>
      </c>
      <c r="P38">
        <f t="shared" si="1"/>
        <v>0</v>
      </c>
      <c r="Q38" s="6"/>
    </row>
    <row r="39" spans="1:17" x14ac:dyDescent="0.35">
      <c r="A39" s="3" t="s">
        <v>104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736148.16000000131</v>
      </c>
      <c r="L39" s="4">
        <v>123325.36999999995</v>
      </c>
      <c r="M39" s="4">
        <v>58482.979999999996</v>
      </c>
      <c r="N39" s="5">
        <v>305985.50333333376</v>
      </c>
      <c r="O39" s="6">
        <f t="shared" si="0"/>
        <v>0</v>
      </c>
      <c r="P39">
        <f t="shared" si="1"/>
        <v>0</v>
      </c>
      <c r="Q39" s="6"/>
    </row>
    <row r="40" spans="1:17" x14ac:dyDescent="0.35">
      <c r="A40" s="3" t="s">
        <v>374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5">
        <v>0</v>
      </c>
      <c r="O40" s="6">
        <f t="shared" si="0"/>
        <v>0</v>
      </c>
      <c r="P40">
        <f t="shared" si="1"/>
        <v>0</v>
      </c>
      <c r="Q40" s="6"/>
    </row>
    <row r="41" spans="1:17" x14ac:dyDescent="0.35">
      <c r="A41" s="3" t="s">
        <v>375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5">
        <v>0</v>
      </c>
      <c r="O41" s="6">
        <f t="shared" si="0"/>
        <v>0</v>
      </c>
      <c r="P41">
        <f t="shared" si="1"/>
        <v>0</v>
      </c>
      <c r="Q41" s="6"/>
    </row>
    <row r="42" spans="1:17" x14ac:dyDescent="0.35">
      <c r="A42" s="3" t="s">
        <v>10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1261513.1100000006</v>
      </c>
      <c r="L42" s="4">
        <v>695886.09000000055</v>
      </c>
      <c r="M42" s="4">
        <v>430359.39000000019</v>
      </c>
      <c r="N42" s="5">
        <v>795919.53000000038</v>
      </c>
      <c r="O42" s="6">
        <f t="shared" si="0"/>
        <v>0</v>
      </c>
      <c r="P42">
        <f t="shared" si="1"/>
        <v>0</v>
      </c>
      <c r="Q42" s="6"/>
    </row>
    <row r="43" spans="1:17" x14ac:dyDescent="0.35">
      <c r="A43" s="3" t="s">
        <v>376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2314819.1599999997</v>
      </c>
      <c r="L43" s="4">
        <v>1490466.9899999988</v>
      </c>
      <c r="M43" s="4">
        <v>1038258.9199999983</v>
      </c>
      <c r="N43" s="5">
        <v>1614515.0233333323</v>
      </c>
      <c r="O43" s="6">
        <f t="shared" si="0"/>
        <v>0</v>
      </c>
      <c r="P43">
        <f t="shared" si="1"/>
        <v>0</v>
      </c>
      <c r="Q43" s="6"/>
    </row>
    <row r="44" spans="1:17" x14ac:dyDescent="0.35">
      <c r="A44" s="3" t="s">
        <v>361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2987941.1899999944</v>
      </c>
      <c r="L44" s="4">
        <v>1980855.0000000007</v>
      </c>
      <c r="M44" s="4">
        <v>1541296.7900000026</v>
      </c>
      <c r="N44" s="5">
        <v>2170030.9933333327</v>
      </c>
      <c r="O44" s="6">
        <f t="shared" si="0"/>
        <v>0</v>
      </c>
      <c r="P44">
        <f t="shared" si="1"/>
        <v>0</v>
      </c>
      <c r="Q44" s="6"/>
    </row>
    <row r="45" spans="1:17" x14ac:dyDescent="0.35">
      <c r="A45" s="3" t="s">
        <v>377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5">
        <v>0</v>
      </c>
      <c r="O45" s="6">
        <f t="shared" si="0"/>
        <v>0</v>
      </c>
      <c r="P45">
        <f t="shared" si="1"/>
        <v>0</v>
      </c>
      <c r="Q45" s="6"/>
    </row>
    <row r="46" spans="1:17" x14ac:dyDescent="0.35">
      <c r="A46" s="3" t="s">
        <v>105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121226.53000000012</v>
      </c>
      <c r="L46" s="4">
        <v>144648.2800000002</v>
      </c>
      <c r="M46" s="4">
        <v>131645.95000000004</v>
      </c>
      <c r="N46" s="5">
        <v>132506.92000000013</v>
      </c>
      <c r="O46" s="6">
        <f t="shared" si="0"/>
        <v>0</v>
      </c>
      <c r="P46">
        <f t="shared" si="1"/>
        <v>0</v>
      </c>
      <c r="Q46" s="6"/>
    </row>
    <row r="47" spans="1:17" x14ac:dyDescent="0.35">
      <c r="A47" s="3" t="s">
        <v>106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45143.749999999971</v>
      </c>
      <c r="L47" s="4">
        <v>53464.740000000034</v>
      </c>
      <c r="M47" s="4">
        <v>50169.420000000006</v>
      </c>
      <c r="N47" s="5">
        <v>49592.636666666665</v>
      </c>
      <c r="O47" s="6">
        <f t="shared" si="0"/>
        <v>0</v>
      </c>
      <c r="P47">
        <f t="shared" si="1"/>
        <v>0</v>
      </c>
      <c r="Q47" s="6"/>
    </row>
    <row r="48" spans="1:17" x14ac:dyDescent="0.35">
      <c r="A48" s="3" t="s">
        <v>378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40418.909999999945</v>
      </c>
      <c r="L48" s="4">
        <v>40731.580000000009</v>
      </c>
      <c r="M48" s="4">
        <v>35131.390000000014</v>
      </c>
      <c r="N48" s="5">
        <v>38760.626666666656</v>
      </c>
      <c r="O48" s="6">
        <f t="shared" si="0"/>
        <v>0</v>
      </c>
      <c r="P48">
        <f t="shared" si="1"/>
        <v>0</v>
      </c>
      <c r="Q48" s="6"/>
    </row>
    <row r="49" spans="1:17" x14ac:dyDescent="0.35">
      <c r="A49" s="3" t="s">
        <v>379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31013.680000000048</v>
      </c>
      <c r="L49" s="4">
        <v>36179.399999999994</v>
      </c>
      <c r="M49" s="4">
        <v>37461.609999999993</v>
      </c>
      <c r="N49" s="5">
        <v>34884.896666666675</v>
      </c>
      <c r="O49" s="6">
        <f t="shared" si="0"/>
        <v>0</v>
      </c>
      <c r="P49">
        <f t="shared" si="1"/>
        <v>0</v>
      </c>
      <c r="Q49" s="6"/>
    </row>
    <row r="50" spans="1:17" x14ac:dyDescent="0.35">
      <c r="A50" s="3" t="s">
        <v>107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39418.989999999889</v>
      </c>
      <c r="L50" s="4">
        <v>48766.48999999994</v>
      </c>
      <c r="M50" s="4">
        <v>46988.01999999999</v>
      </c>
      <c r="N50" s="5">
        <v>45057.833333333278</v>
      </c>
      <c r="O50" s="6">
        <f t="shared" si="0"/>
        <v>0</v>
      </c>
      <c r="P50">
        <f t="shared" si="1"/>
        <v>0</v>
      </c>
      <c r="Q50" s="6"/>
    </row>
    <row r="51" spans="1:17" x14ac:dyDescent="0.35">
      <c r="A51" s="3" t="s">
        <v>108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360633.44000000035</v>
      </c>
      <c r="L51" s="4">
        <v>205337.46999999948</v>
      </c>
      <c r="M51" s="4">
        <v>316654.32999999984</v>
      </c>
      <c r="N51" s="5">
        <v>294208.41333333321</v>
      </c>
      <c r="O51" s="6">
        <f t="shared" si="0"/>
        <v>0</v>
      </c>
      <c r="P51">
        <f t="shared" si="1"/>
        <v>0</v>
      </c>
      <c r="Q51" s="6"/>
    </row>
    <row r="52" spans="1:17" x14ac:dyDescent="0.35">
      <c r="A52" s="3" t="s">
        <v>109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296266.5399999998</v>
      </c>
      <c r="L52" s="4">
        <v>225822.56999999983</v>
      </c>
      <c r="M52" s="4">
        <v>204033.76999999976</v>
      </c>
      <c r="N52" s="5">
        <v>242040.95999999982</v>
      </c>
      <c r="O52" s="6">
        <f t="shared" si="0"/>
        <v>0</v>
      </c>
      <c r="P52">
        <f t="shared" si="1"/>
        <v>0</v>
      </c>
      <c r="Q52" s="6"/>
    </row>
    <row r="53" spans="1:17" x14ac:dyDescent="0.35">
      <c r="A53" s="3" t="s">
        <v>110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1403.0200000000007</v>
      </c>
      <c r="L53" s="4">
        <v>2003.1899999999966</v>
      </c>
      <c r="M53" s="4">
        <v>2236.4000000000005</v>
      </c>
      <c r="N53" s="5">
        <v>1880.8699999999992</v>
      </c>
      <c r="O53" s="6">
        <f t="shared" si="0"/>
        <v>0</v>
      </c>
      <c r="P53">
        <f t="shared" si="1"/>
        <v>0</v>
      </c>
      <c r="Q53" s="6"/>
    </row>
    <row r="54" spans="1:17" x14ac:dyDescent="0.35">
      <c r="A54" s="3" t="s">
        <v>11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157183.25999999995</v>
      </c>
      <c r="L54" s="4">
        <v>801434.3000000004</v>
      </c>
      <c r="M54" s="4">
        <v>700433.98999999929</v>
      </c>
      <c r="N54" s="5">
        <v>553017.18333333323</v>
      </c>
      <c r="O54" s="6">
        <f t="shared" si="0"/>
        <v>0</v>
      </c>
      <c r="P54">
        <f t="shared" si="1"/>
        <v>0</v>
      </c>
      <c r="Q54" s="6"/>
    </row>
    <row r="55" spans="1:17" x14ac:dyDescent="0.35">
      <c r="A55" s="3" t="s">
        <v>111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5">
        <v>0</v>
      </c>
      <c r="O55" s="6">
        <f t="shared" si="0"/>
        <v>0</v>
      </c>
      <c r="P55">
        <f t="shared" si="1"/>
        <v>0</v>
      </c>
      <c r="Q55" s="6"/>
    </row>
    <row r="56" spans="1:17" x14ac:dyDescent="0.35">
      <c r="A56" s="3" t="s">
        <v>380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95803.680000000037</v>
      </c>
      <c r="L56" s="4">
        <v>96541.930000000051</v>
      </c>
      <c r="M56" s="4">
        <v>96185.760000000097</v>
      </c>
      <c r="N56" s="5">
        <v>96177.123333333409</v>
      </c>
      <c r="O56" s="6">
        <f t="shared" si="0"/>
        <v>0</v>
      </c>
      <c r="P56">
        <f t="shared" si="1"/>
        <v>0</v>
      </c>
      <c r="Q56" s="6"/>
    </row>
    <row r="57" spans="1:17" x14ac:dyDescent="0.35">
      <c r="A57" s="3" t="s">
        <v>112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37528.590000000033</v>
      </c>
      <c r="L57" s="4">
        <v>44446.75999999998</v>
      </c>
      <c r="M57" s="4">
        <v>40339.799999999981</v>
      </c>
      <c r="N57" s="5">
        <v>40771.716666666667</v>
      </c>
      <c r="O57" s="6">
        <f t="shared" si="0"/>
        <v>0</v>
      </c>
      <c r="P57">
        <f t="shared" si="1"/>
        <v>0</v>
      </c>
      <c r="Q57" s="6"/>
    </row>
    <row r="58" spans="1:17" x14ac:dyDescent="0.35">
      <c r="A58" s="3" t="s">
        <v>113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5">
        <v>0</v>
      </c>
      <c r="O58" s="6">
        <f t="shared" si="0"/>
        <v>0</v>
      </c>
      <c r="P58">
        <f t="shared" si="1"/>
        <v>0</v>
      </c>
      <c r="Q58" s="6"/>
    </row>
    <row r="59" spans="1:17" x14ac:dyDescent="0.35">
      <c r="A59" s="3" t="s">
        <v>381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154789.67000000001</v>
      </c>
      <c r="L59" s="4">
        <v>213116.77</v>
      </c>
      <c r="M59" s="4">
        <v>210902.71999999991</v>
      </c>
      <c r="N59" s="5">
        <v>192936.38666666663</v>
      </c>
      <c r="O59" s="6">
        <f t="shared" si="0"/>
        <v>0</v>
      </c>
      <c r="P59">
        <f t="shared" si="1"/>
        <v>0</v>
      </c>
      <c r="Q59" s="6"/>
    </row>
    <row r="60" spans="1:17" x14ac:dyDescent="0.35">
      <c r="A60" s="3" t="s">
        <v>382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32346.569999999992</v>
      </c>
      <c r="L60" s="4">
        <v>22590.910000000025</v>
      </c>
      <c r="M60" s="4">
        <v>19839.689999999955</v>
      </c>
      <c r="N60" s="5">
        <v>24925.723333333324</v>
      </c>
      <c r="O60" s="6">
        <f t="shared" si="0"/>
        <v>0</v>
      </c>
      <c r="P60">
        <f t="shared" si="1"/>
        <v>0</v>
      </c>
      <c r="Q60" s="6"/>
    </row>
    <row r="61" spans="1:17" x14ac:dyDescent="0.35">
      <c r="A61" s="3" t="s">
        <v>12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458322.43999999971</v>
      </c>
      <c r="L61" s="4">
        <v>554645.9300000004</v>
      </c>
      <c r="M61" s="4">
        <v>481854.9000000002</v>
      </c>
      <c r="N61" s="5">
        <v>498274.4233333334</v>
      </c>
      <c r="O61" s="6">
        <f t="shared" si="0"/>
        <v>0</v>
      </c>
      <c r="P61">
        <f t="shared" si="1"/>
        <v>0</v>
      </c>
      <c r="Q61" s="6"/>
    </row>
    <row r="62" spans="1:17" x14ac:dyDescent="0.35">
      <c r="A62" s="3" t="s">
        <v>383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5">
        <v>0</v>
      </c>
      <c r="O62" s="6">
        <f t="shared" si="0"/>
        <v>0</v>
      </c>
      <c r="P62">
        <f t="shared" si="1"/>
        <v>0</v>
      </c>
      <c r="Q62" s="6"/>
    </row>
    <row r="63" spans="1:17" x14ac:dyDescent="0.35">
      <c r="A63" s="3" t="s">
        <v>114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3042.4899999999993</v>
      </c>
      <c r="L63" s="4">
        <v>31867.129999999994</v>
      </c>
      <c r="M63" s="4">
        <v>37186.659999999974</v>
      </c>
      <c r="N63" s="5">
        <v>24032.093333333323</v>
      </c>
      <c r="O63" s="6">
        <f t="shared" si="0"/>
        <v>0</v>
      </c>
      <c r="P63">
        <f t="shared" si="1"/>
        <v>0</v>
      </c>
      <c r="Q63" s="6"/>
    </row>
    <row r="64" spans="1:17" x14ac:dyDescent="0.35">
      <c r="A64" s="3" t="s">
        <v>115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31170.430000000004</v>
      </c>
      <c r="L64" s="4">
        <v>409937.00000000058</v>
      </c>
      <c r="M64" s="4">
        <v>360275.0799999992</v>
      </c>
      <c r="N64" s="5">
        <v>267127.50333333324</v>
      </c>
      <c r="O64" s="6">
        <f t="shared" si="0"/>
        <v>0</v>
      </c>
      <c r="P64">
        <f t="shared" si="1"/>
        <v>0</v>
      </c>
      <c r="Q64" s="6"/>
    </row>
    <row r="65" spans="1:17" x14ac:dyDescent="0.35">
      <c r="A65" s="3" t="s">
        <v>384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129802.66999999988</v>
      </c>
      <c r="L65" s="4">
        <v>200409.58999999982</v>
      </c>
      <c r="M65" s="4">
        <v>169958.29999999981</v>
      </c>
      <c r="N65" s="5">
        <v>166723.51999999984</v>
      </c>
      <c r="O65" s="6">
        <f t="shared" si="0"/>
        <v>0</v>
      </c>
      <c r="P65">
        <f t="shared" si="1"/>
        <v>0</v>
      </c>
      <c r="Q65" s="6"/>
    </row>
    <row r="66" spans="1:17" x14ac:dyDescent="0.35">
      <c r="A66" s="3" t="s">
        <v>13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2329974.8599999989</v>
      </c>
      <c r="L66" s="4">
        <v>3537353.4099999983</v>
      </c>
      <c r="M66" s="4">
        <v>3229216.8000000035</v>
      </c>
      <c r="N66" s="5">
        <v>3032181.69</v>
      </c>
      <c r="O66" s="6">
        <f t="shared" si="0"/>
        <v>0</v>
      </c>
      <c r="P66">
        <f t="shared" si="1"/>
        <v>0</v>
      </c>
      <c r="Q66" s="6"/>
    </row>
    <row r="67" spans="1:17" x14ac:dyDescent="0.35">
      <c r="A67" s="3" t="s">
        <v>116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13366.5</v>
      </c>
      <c r="L67" s="4">
        <v>116293.84999999996</v>
      </c>
      <c r="M67" s="4">
        <v>123563.13000000018</v>
      </c>
      <c r="N67" s="5">
        <v>84407.826666666719</v>
      </c>
      <c r="O67" s="6">
        <f t="shared" ref="O67:O87" si="2">+MIN(B67:M67)</f>
        <v>0</v>
      </c>
      <c r="P67">
        <f t="shared" ref="P67:P87" si="3">+IF(O67&lt;0,1,0)</f>
        <v>0</v>
      </c>
      <c r="Q67" s="6"/>
    </row>
    <row r="68" spans="1:17" x14ac:dyDescent="0.35">
      <c r="A68" s="3" t="s">
        <v>385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83722.250000000044</v>
      </c>
      <c r="L68" s="4">
        <v>94004.669999999955</v>
      </c>
      <c r="M68" s="4">
        <v>87718.610000000044</v>
      </c>
      <c r="N68" s="5">
        <v>88481.843333333338</v>
      </c>
      <c r="O68" s="6">
        <f t="shared" si="2"/>
        <v>0</v>
      </c>
      <c r="P68">
        <f t="shared" si="3"/>
        <v>0</v>
      </c>
      <c r="Q68" s="6"/>
    </row>
    <row r="69" spans="1:17" x14ac:dyDescent="0.35">
      <c r="A69" s="3" t="s">
        <v>386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121223.40000000011</v>
      </c>
      <c r="L69" s="4">
        <v>93641.829999999929</v>
      </c>
      <c r="M69" s="4">
        <v>131370.63</v>
      </c>
      <c r="N69" s="5">
        <v>115411.95333333335</v>
      </c>
      <c r="O69" s="6">
        <f t="shared" si="2"/>
        <v>0</v>
      </c>
      <c r="P69">
        <f t="shared" si="3"/>
        <v>0</v>
      </c>
      <c r="Q69" s="6"/>
    </row>
    <row r="70" spans="1:17" x14ac:dyDescent="0.35">
      <c r="A70" s="3" t="s">
        <v>387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44384.319999999985</v>
      </c>
      <c r="L70" s="4">
        <v>47959.489999999991</v>
      </c>
      <c r="M70" s="4">
        <v>46205.650000000009</v>
      </c>
      <c r="N70" s="5">
        <v>46183.153333333321</v>
      </c>
      <c r="O70" s="6">
        <f t="shared" si="2"/>
        <v>0</v>
      </c>
      <c r="P70">
        <f t="shared" si="3"/>
        <v>0</v>
      </c>
      <c r="Q70" s="6"/>
    </row>
    <row r="71" spans="1:17" x14ac:dyDescent="0.35">
      <c r="A71" s="3" t="s">
        <v>388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5">
        <v>0</v>
      </c>
      <c r="O71" s="6">
        <f t="shared" si="2"/>
        <v>0</v>
      </c>
      <c r="P71">
        <f t="shared" si="3"/>
        <v>0</v>
      </c>
      <c r="Q71" s="6"/>
    </row>
    <row r="72" spans="1:17" x14ac:dyDescent="0.35">
      <c r="A72" s="3" t="s">
        <v>389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43493.279999999992</v>
      </c>
      <c r="L72" s="4">
        <v>36171.869999999974</v>
      </c>
      <c r="M72" s="4">
        <v>48923.899999999994</v>
      </c>
      <c r="N72" s="5">
        <v>42863.016666666656</v>
      </c>
      <c r="O72" s="6">
        <f t="shared" si="2"/>
        <v>0</v>
      </c>
      <c r="P72">
        <f t="shared" si="3"/>
        <v>0</v>
      </c>
      <c r="Q72" s="6"/>
    </row>
    <row r="73" spans="1:17" x14ac:dyDescent="0.35">
      <c r="A73" s="3" t="s">
        <v>14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531700.68999999983</v>
      </c>
      <c r="L73" s="4">
        <v>846087.40999999933</v>
      </c>
      <c r="M73" s="4">
        <v>879185.10000000033</v>
      </c>
      <c r="N73" s="5">
        <v>752324.39999999979</v>
      </c>
      <c r="O73" s="6">
        <f t="shared" si="2"/>
        <v>0</v>
      </c>
      <c r="P73">
        <f t="shared" si="3"/>
        <v>0</v>
      </c>
      <c r="Q73" s="6"/>
    </row>
    <row r="74" spans="1:17" x14ac:dyDescent="0.35">
      <c r="A74" s="3" t="s">
        <v>390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98008.520000000077</v>
      </c>
      <c r="L74" s="4">
        <v>105994.07999999983</v>
      </c>
      <c r="M74" s="4">
        <v>109840.46</v>
      </c>
      <c r="N74" s="5">
        <v>104614.35333333332</v>
      </c>
      <c r="O74" s="6">
        <f t="shared" si="2"/>
        <v>0</v>
      </c>
      <c r="P74">
        <f t="shared" si="3"/>
        <v>0</v>
      </c>
      <c r="Q74" s="6"/>
    </row>
    <row r="75" spans="1:17" x14ac:dyDescent="0.35">
      <c r="A75" s="3" t="s">
        <v>391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-1121.7900000000006</v>
      </c>
      <c r="L75" s="4">
        <v>-1046.7700000000011</v>
      </c>
      <c r="M75" s="4">
        <v>-991.13999999999942</v>
      </c>
      <c r="N75" s="5">
        <v>-1053.2333333333338</v>
      </c>
      <c r="O75" s="6">
        <f t="shared" si="2"/>
        <v>-1121.7900000000006</v>
      </c>
      <c r="P75">
        <f t="shared" si="3"/>
        <v>1</v>
      </c>
      <c r="Q75" s="6"/>
    </row>
    <row r="76" spans="1:17" x14ac:dyDescent="0.35">
      <c r="A76" s="3" t="s">
        <v>392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114448.86999999991</v>
      </c>
      <c r="L76" s="4">
        <v>128035.89000000004</v>
      </c>
      <c r="M76" s="4">
        <v>133525.93000000014</v>
      </c>
      <c r="N76" s="5">
        <v>125336.89666666668</v>
      </c>
      <c r="O76" s="6">
        <f t="shared" si="2"/>
        <v>0</v>
      </c>
      <c r="P76">
        <f t="shared" si="3"/>
        <v>0</v>
      </c>
      <c r="Q76" s="6"/>
    </row>
    <row r="77" spans="1:17" x14ac:dyDescent="0.35">
      <c r="A77" s="3" t="s">
        <v>393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5">
        <v>0</v>
      </c>
      <c r="O77" s="6">
        <f t="shared" si="2"/>
        <v>0</v>
      </c>
      <c r="P77">
        <f t="shared" si="3"/>
        <v>0</v>
      </c>
      <c r="Q77" s="6"/>
    </row>
    <row r="78" spans="1:17" x14ac:dyDescent="0.35">
      <c r="A78" s="3" t="s">
        <v>394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5">
        <v>0</v>
      </c>
      <c r="O78" s="6">
        <f t="shared" si="2"/>
        <v>0</v>
      </c>
      <c r="P78">
        <f t="shared" si="3"/>
        <v>0</v>
      </c>
      <c r="Q78" s="6"/>
    </row>
    <row r="79" spans="1:17" x14ac:dyDescent="0.35">
      <c r="A79" s="3" t="s">
        <v>72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4708369.0200000005</v>
      </c>
      <c r="L79" s="4">
        <v>5500383.8900000015</v>
      </c>
      <c r="M79" s="4">
        <v>5261607.1500000004</v>
      </c>
      <c r="N79" s="5">
        <v>5156786.6866666675</v>
      </c>
      <c r="O79" s="6">
        <f t="shared" si="2"/>
        <v>0</v>
      </c>
      <c r="P79">
        <f t="shared" si="3"/>
        <v>0</v>
      </c>
      <c r="Q79" s="6"/>
    </row>
    <row r="80" spans="1:17" x14ac:dyDescent="0.35">
      <c r="A80" s="3" t="s">
        <v>15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4116889.0899999961</v>
      </c>
      <c r="L80" s="4">
        <v>-7742809.5199999949</v>
      </c>
      <c r="M80" s="4">
        <v>15229179.430000003</v>
      </c>
      <c r="N80" s="5">
        <v>3867753.0000000014</v>
      </c>
      <c r="O80" s="6">
        <f t="shared" si="2"/>
        <v>-7742809.5199999949</v>
      </c>
      <c r="P80">
        <f t="shared" si="3"/>
        <v>1</v>
      </c>
      <c r="Q80" s="6"/>
    </row>
    <row r="81" spans="1:17" x14ac:dyDescent="0.35">
      <c r="A81" s="3" t="s">
        <v>117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175871.52000000011</v>
      </c>
      <c r="L81" s="4">
        <v>197181.73999999973</v>
      </c>
      <c r="M81" s="4">
        <v>284459.35999999975</v>
      </c>
      <c r="N81" s="5">
        <v>219170.87333333321</v>
      </c>
      <c r="O81" s="6">
        <f t="shared" si="2"/>
        <v>0</v>
      </c>
      <c r="P81">
        <f t="shared" si="3"/>
        <v>0</v>
      </c>
      <c r="Q81" s="6"/>
    </row>
    <row r="82" spans="1:17" x14ac:dyDescent="0.35">
      <c r="A82" s="3" t="s">
        <v>118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5">
        <v>0</v>
      </c>
      <c r="O82" s="6">
        <f t="shared" si="2"/>
        <v>0</v>
      </c>
      <c r="P82">
        <f t="shared" si="3"/>
        <v>0</v>
      </c>
      <c r="Q82" s="6"/>
    </row>
    <row r="83" spans="1:17" x14ac:dyDescent="0.35">
      <c r="A83" s="3" t="s">
        <v>16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868198.24999999965</v>
      </c>
      <c r="L83" s="4">
        <v>812582.68000000017</v>
      </c>
      <c r="M83" s="4">
        <v>647345.77000000025</v>
      </c>
      <c r="N83" s="5">
        <v>776042.2333333334</v>
      </c>
      <c r="O83" s="6">
        <f t="shared" si="2"/>
        <v>0</v>
      </c>
      <c r="P83">
        <f t="shared" si="3"/>
        <v>0</v>
      </c>
      <c r="Q83" s="6"/>
    </row>
    <row r="84" spans="1:17" x14ac:dyDescent="0.35">
      <c r="A84" s="3" t="s">
        <v>119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20983.699999999993</v>
      </c>
      <c r="L84" s="4">
        <v>25283.750000000004</v>
      </c>
      <c r="M84" s="4">
        <v>25437.029999999984</v>
      </c>
      <c r="N84" s="5">
        <v>23901.493333333328</v>
      </c>
      <c r="O84" s="6">
        <f t="shared" si="2"/>
        <v>0</v>
      </c>
      <c r="P84">
        <f t="shared" si="3"/>
        <v>0</v>
      </c>
      <c r="Q84" s="6"/>
    </row>
    <row r="85" spans="1:17" x14ac:dyDescent="0.35">
      <c r="A85" s="3" t="s">
        <v>395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2864045.52</v>
      </c>
      <c r="L85" s="4">
        <v>3422428.63</v>
      </c>
      <c r="M85" s="4">
        <v>3142482.1399999997</v>
      </c>
      <c r="N85" s="5">
        <v>3142985.4299999997</v>
      </c>
      <c r="O85" s="6">
        <f t="shared" si="2"/>
        <v>0</v>
      </c>
      <c r="P85">
        <f t="shared" si="3"/>
        <v>0</v>
      </c>
      <c r="Q85" s="6"/>
    </row>
    <row r="86" spans="1:17" x14ac:dyDescent="0.35">
      <c r="A86" s="3" t="s">
        <v>73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-50875.700000000019</v>
      </c>
      <c r="L86" s="4">
        <v>83318.450000000041</v>
      </c>
      <c r="M86" s="4">
        <v>214897.76</v>
      </c>
      <c r="N86" s="5">
        <v>82446.836666666684</v>
      </c>
      <c r="O86" s="6">
        <f t="shared" si="2"/>
        <v>-50875.700000000019</v>
      </c>
      <c r="P86">
        <f t="shared" si="3"/>
        <v>1</v>
      </c>
      <c r="Q86" s="6"/>
    </row>
    <row r="87" spans="1:17" x14ac:dyDescent="0.35">
      <c r="A87" s="3" t="s">
        <v>396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5">
        <v>0</v>
      </c>
      <c r="O87" s="6">
        <f t="shared" si="2"/>
        <v>0</v>
      </c>
      <c r="P87">
        <f t="shared" si="3"/>
        <v>0</v>
      </c>
      <c r="Q87" s="6"/>
    </row>
    <row r="88" spans="1:17" x14ac:dyDescent="0.35">
      <c r="A88" s="19" t="s">
        <v>17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1406648.0600000015</v>
      </c>
      <c r="L88" s="4">
        <v>505744.59999999969</v>
      </c>
      <c r="M88" s="4">
        <v>454740.84999999986</v>
      </c>
      <c r="N88" s="5">
        <v>789044.50333333353</v>
      </c>
      <c r="O88" s="6">
        <f t="shared" ref="O88:O151" si="4">+MIN(B88:M88)</f>
        <v>0</v>
      </c>
      <c r="P88">
        <f t="shared" ref="P88:P151" si="5">+IF(O88&lt;0,1,0)</f>
        <v>0</v>
      </c>
      <c r="Q88" s="6"/>
    </row>
    <row r="89" spans="1:17" x14ac:dyDescent="0.35">
      <c r="A89" s="19" t="s">
        <v>121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42796.51</v>
      </c>
      <c r="L89" s="4">
        <v>46926.360000000015</v>
      </c>
      <c r="M89" s="4">
        <v>45991.499999999971</v>
      </c>
      <c r="N89" s="5">
        <v>45238.123333333329</v>
      </c>
      <c r="O89" s="6">
        <f t="shared" si="4"/>
        <v>0</v>
      </c>
      <c r="P89">
        <f t="shared" si="5"/>
        <v>0</v>
      </c>
      <c r="Q89" s="6"/>
    </row>
    <row r="90" spans="1:17" x14ac:dyDescent="0.35">
      <c r="A90" s="19" t="s">
        <v>122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63145.079999999914</v>
      </c>
      <c r="L90" s="4">
        <v>134256.13999999993</v>
      </c>
      <c r="M90" s="4">
        <v>189001.20999999979</v>
      </c>
      <c r="N90" s="5">
        <v>128800.80999999988</v>
      </c>
      <c r="O90" s="6">
        <f t="shared" si="4"/>
        <v>0</v>
      </c>
      <c r="P90">
        <f t="shared" si="5"/>
        <v>0</v>
      </c>
      <c r="Q90" s="6"/>
    </row>
    <row r="91" spans="1:17" x14ac:dyDescent="0.35">
      <c r="A91" s="19" t="s">
        <v>123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145670.84999999966</v>
      </c>
      <c r="L91" s="4">
        <v>190768.58000000025</v>
      </c>
      <c r="M91" s="4">
        <v>163400.79999999978</v>
      </c>
      <c r="N91" s="5">
        <v>166613.40999999992</v>
      </c>
      <c r="O91" s="6">
        <f t="shared" si="4"/>
        <v>0</v>
      </c>
      <c r="P91">
        <f t="shared" si="5"/>
        <v>0</v>
      </c>
      <c r="Q91" s="6"/>
    </row>
    <row r="92" spans="1:17" x14ac:dyDescent="0.35">
      <c r="A92" s="19" t="s">
        <v>124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972.65999999999985</v>
      </c>
      <c r="L92" s="4">
        <v>9456.179999999993</v>
      </c>
      <c r="M92" s="4">
        <v>7995.170000000001</v>
      </c>
      <c r="N92" s="5">
        <v>6141.3366666666652</v>
      </c>
      <c r="O92" s="6">
        <f t="shared" si="4"/>
        <v>0</v>
      </c>
      <c r="P92">
        <f t="shared" si="5"/>
        <v>0</v>
      </c>
      <c r="Q92" s="6"/>
    </row>
    <row r="93" spans="1:17" x14ac:dyDescent="0.35">
      <c r="A93" s="19" t="s">
        <v>125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35068.460000000014</v>
      </c>
      <c r="L93" s="4">
        <v>39641.89</v>
      </c>
      <c r="M93" s="4">
        <v>35100.979999999967</v>
      </c>
      <c r="N93" s="5">
        <v>36603.776666666658</v>
      </c>
      <c r="O93" s="6">
        <f t="shared" si="4"/>
        <v>0</v>
      </c>
      <c r="P93">
        <f t="shared" si="5"/>
        <v>0</v>
      </c>
      <c r="Q93" s="6"/>
    </row>
    <row r="94" spans="1:17" x14ac:dyDescent="0.35">
      <c r="A94" s="19" t="s">
        <v>397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70513.379999999976</v>
      </c>
      <c r="L94" s="4">
        <v>77646.609999999957</v>
      </c>
      <c r="M94" s="4">
        <v>82513.280000000042</v>
      </c>
      <c r="N94" s="5">
        <v>76891.089999999982</v>
      </c>
      <c r="O94" s="6">
        <f t="shared" si="4"/>
        <v>0</v>
      </c>
      <c r="P94">
        <f t="shared" si="5"/>
        <v>0</v>
      </c>
      <c r="Q94" s="6"/>
    </row>
    <row r="95" spans="1:17" x14ac:dyDescent="0.35">
      <c r="A95" s="19" t="s">
        <v>398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5">
        <v>0</v>
      </c>
      <c r="O95" s="6">
        <f t="shared" si="4"/>
        <v>0</v>
      </c>
      <c r="P95">
        <f t="shared" si="5"/>
        <v>0</v>
      </c>
      <c r="Q95" s="6"/>
    </row>
    <row r="96" spans="1:17" x14ac:dyDescent="0.35">
      <c r="A96" s="19" t="s">
        <v>127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135150.74999999985</v>
      </c>
      <c r="L96" s="4">
        <v>132634.96000000002</v>
      </c>
      <c r="M96" s="4">
        <v>117374.60000000022</v>
      </c>
      <c r="N96" s="5">
        <v>128386.77000000002</v>
      </c>
      <c r="O96" s="6">
        <f t="shared" si="4"/>
        <v>0</v>
      </c>
      <c r="P96">
        <f t="shared" si="5"/>
        <v>0</v>
      </c>
      <c r="Q96" s="6"/>
    </row>
    <row r="97" spans="1:17" x14ac:dyDescent="0.35">
      <c r="A97" s="19" t="s">
        <v>128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39831.540000000023</v>
      </c>
      <c r="L97" s="4">
        <v>45807.599999999969</v>
      </c>
      <c r="M97" s="4">
        <v>42638.170000000035</v>
      </c>
      <c r="N97" s="5">
        <v>42759.10333333334</v>
      </c>
      <c r="O97" s="6">
        <f t="shared" si="4"/>
        <v>0</v>
      </c>
      <c r="P97">
        <f t="shared" si="5"/>
        <v>0</v>
      </c>
      <c r="Q97" s="6"/>
    </row>
    <row r="98" spans="1:17" x14ac:dyDescent="0.35">
      <c r="A98" s="19" t="s">
        <v>399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27942.62</v>
      </c>
      <c r="L98" s="4">
        <v>42781.980000000047</v>
      </c>
      <c r="M98" s="4">
        <v>40907.100000000071</v>
      </c>
      <c r="N98" s="5">
        <v>37210.566666666709</v>
      </c>
      <c r="O98" s="6">
        <f t="shared" si="4"/>
        <v>0</v>
      </c>
      <c r="P98">
        <f t="shared" si="5"/>
        <v>0</v>
      </c>
      <c r="Q98" s="6"/>
    </row>
    <row r="99" spans="1:17" x14ac:dyDescent="0.35">
      <c r="A99" s="19" t="s">
        <v>400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5">
        <v>0</v>
      </c>
      <c r="O99" s="6">
        <f t="shared" si="4"/>
        <v>0</v>
      </c>
      <c r="P99">
        <f t="shared" si="5"/>
        <v>0</v>
      </c>
      <c r="Q99" s="6"/>
    </row>
    <row r="100" spans="1:17" x14ac:dyDescent="0.35">
      <c r="A100" s="19" t="s">
        <v>401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5">
        <v>0</v>
      </c>
      <c r="O100" s="6">
        <f t="shared" si="4"/>
        <v>0</v>
      </c>
      <c r="P100">
        <f t="shared" si="5"/>
        <v>0</v>
      </c>
      <c r="Q100" s="6"/>
    </row>
    <row r="101" spans="1:17" x14ac:dyDescent="0.35">
      <c r="A101" s="19" t="s">
        <v>129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151517.32000000012</v>
      </c>
      <c r="L101" s="4">
        <v>123695.44000000003</v>
      </c>
      <c r="M101" s="4">
        <v>413903.41999999993</v>
      </c>
      <c r="N101" s="5">
        <v>229705.39333333334</v>
      </c>
      <c r="O101" s="6">
        <f t="shared" si="4"/>
        <v>0</v>
      </c>
      <c r="P101">
        <f t="shared" si="5"/>
        <v>0</v>
      </c>
      <c r="Q101" s="6"/>
    </row>
    <row r="102" spans="1:17" x14ac:dyDescent="0.35">
      <c r="A102" s="19" t="s">
        <v>131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16218.369999999995</v>
      </c>
      <c r="L102" s="4">
        <v>127169.84999999996</v>
      </c>
      <c r="M102" s="4">
        <v>112791.75000000007</v>
      </c>
      <c r="N102" s="5">
        <v>85393.323333333348</v>
      </c>
      <c r="O102" s="6">
        <f t="shared" si="4"/>
        <v>0</v>
      </c>
      <c r="P102">
        <f t="shared" si="5"/>
        <v>0</v>
      </c>
      <c r="Q102" s="6"/>
    </row>
    <row r="103" spans="1:17" x14ac:dyDescent="0.35">
      <c r="A103" s="19" t="s">
        <v>132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784.38000000000011</v>
      </c>
      <c r="L103" s="4">
        <v>10838.88</v>
      </c>
      <c r="M103" s="4">
        <v>10043.710000000012</v>
      </c>
      <c r="N103" s="5">
        <v>7222.3233333333364</v>
      </c>
      <c r="O103" s="6">
        <f t="shared" si="4"/>
        <v>0</v>
      </c>
      <c r="P103">
        <f t="shared" si="5"/>
        <v>0</v>
      </c>
      <c r="Q103" s="6"/>
    </row>
    <row r="104" spans="1:17" x14ac:dyDescent="0.35">
      <c r="A104" s="19" t="s">
        <v>18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1785333.0800000024</v>
      </c>
      <c r="L104" s="4">
        <v>1557725.7899999998</v>
      </c>
      <c r="M104" s="4">
        <v>752373.10999999987</v>
      </c>
      <c r="N104" s="5">
        <v>1365143.9933333339</v>
      </c>
      <c r="O104" s="6">
        <f t="shared" si="4"/>
        <v>0</v>
      </c>
      <c r="P104">
        <f t="shared" si="5"/>
        <v>0</v>
      </c>
      <c r="Q104" s="6"/>
    </row>
    <row r="105" spans="1:17" x14ac:dyDescent="0.35">
      <c r="A105" s="19" t="s">
        <v>402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5">
        <v>0</v>
      </c>
      <c r="O105" s="6">
        <f t="shared" si="4"/>
        <v>0</v>
      </c>
      <c r="P105">
        <f t="shared" si="5"/>
        <v>0</v>
      </c>
      <c r="Q105" s="6"/>
    </row>
    <row r="106" spans="1:17" x14ac:dyDescent="0.35">
      <c r="A106" s="19" t="s">
        <v>133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6453.56</v>
      </c>
      <c r="L106" s="4">
        <v>7140.0800000000008</v>
      </c>
      <c r="M106" s="4">
        <v>7543.739999999998</v>
      </c>
      <c r="N106" s="5">
        <v>7045.7933333333322</v>
      </c>
      <c r="O106" s="6">
        <f t="shared" si="4"/>
        <v>0</v>
      </c>
      <c r="P106">
        <f t="shared" si="5"/>
        <v>0</v>
      </c>
      <c r="Q106" s="6"/>
    </row>
    <row r="107" spans="1:17" x14ac:dyDescent="0.35">
      <c r="A107" s="19" t="s">
        <v>403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113306.43999999977</v>
      </c>
      <c r="L107" s="4">
        <v>106081.64999999995</v>
      </c>
      <c r="M107" s="4">
        <v>104595.07000000007</v>
      </c>
      <c r="N107" s="5">
        <v>107994.3866666666</v>
      </c>
      <c r="O107" s="6">
        <f t="shared" si="4"/>
        <v>0</v>
      </c>
      <c r="P107">
        <f t="shared" si="5"/>
        <v>0</v>
      </c>
      <c r="Q107" s="6"/>
    </row>
    <row r="108" spans="1:17" x14ac:dyDescent="0.35">
      <c r="A108" s="19" t="s">
        <v>404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11986.929999999997</v>
      </c>
      <c r="L108" s="4">
        <v>13096.240000000007</v>
      </c>
      <c r="M108" s="4">
        <v>10918.200000000006</v>
      </c>
      <c r="N108" s="5">
        <v>12000.456666666671</v>
      </c>
      <c r="O108" s="6">
        <f t="shared" si="4"/>
        <v>0</v>
      </c>
      <c r="P108">
        <f t="shared" si="5"/>
        <v>0</v>
      </c>
      <c r="Q108" s="6"/>
    </row>
    <row r="109" spans="1:17" x14ac:dyDescent="0.35">
      <c r="A109" s="19" t="s">
        <v>405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5">
        <v>0</v>
      </c>
      <c r="O109" s="6">
        <f t="shared" si="4"/>
        <v>0</v>
      </c>
      <c r="P109">
        <f t="shared" si="5"/>
        <v>0</v>
      </c>
      <c r="Q109" s="6"/>
    </row>
    <row r="110" spans="1:17" x14ac:dyDescent="0.35">
      <c r="A110" s="19" t="s">
        <v>406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12774412.24000001</v>
      </c>
      <c r="L110" s="4">
        <v>13307096.610000012</v>
      </c>
      <c r="M110" s="4">
        <v>13782165.740000008</v>
      </c>
      <c r="N110" s="5">
        <v>13287891.530000011</v>
      </c>
      <c r="O110" s="6">
        <f t="shared" si="4"/>
        <v>0</v>
      </c>
      <c r="P110">
        <f t="shared" si="5"/>
        <v>0</v>
      </c>
      <c r="Q110" s="6"/>
    </row>
    <row r="111" spans="1:17" x14ac:dyDescent="0.35">
      <c r="A111" s="19" t="s">
        <v>134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13713.069999999996</v>
      </c>
      <c r="L111" s="4">
        <v>129937.3900000002</v>
      </c>
      <c r="M111" s="4">
        <v>105895.08999999998</v>
      </c>
      <c r="N111" s="5">
        <v>83181.850000000049</v>
      </c>
      <c r="O111" s="6">
        <f t="shared" si="4"/>
        <v>0</v>
      </c>
      <c r="P111">
        <f t="shared" si="5"/>
        <v>0</v>
      </c>
      <c r="Q111" s="6"/>
    </row>
    <row r="112" spans="1:17" x14ac:dyDescent="0.35">
      <c r="A112" s="19" t="s">
        <v>407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5">
        <v>0</v>
      </c>
      <c r="O112" s="6">
        <f t="shared" si="4"/>
        <v>0</v>
      </c>
      <c r="P112">
        <f t="shared" si="5"/>
        <v>0</v>
      </c>
      <c r="Q112" s="6"/>
    </row>
    <row r="113" spans="1:17" x14ac:dyDescent="0.35">
      <c r="A113" s="19" t="s">
        <v>135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66138.78999999995</v>
      </c>
      <c r="L113" s="4">
        <v>79348.400000000081</v>
      </c>
      <c r="M113" s="4">
        <v>92841.859999999942</v>
      </c>
      <c r="N113" s="5">
        <v>79443.016666666663</v>
      </c>
      <c r="O113" s="6">
        <f t="shared" si="4"/>
        <v>0</v>
      </c>
      <c r="P113">
        <f t="shared" si="5"/>
        <v>0</v>
      </c>
      <c r="Q113" s="6"/>
    </row>
    <row r="114" spans="1:17" x14ac:dyDescent="0.35">
      <c r="A114" s="19" t="s">
        <v>136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5">
        <v>0</v>
      </c>
      <c r="O114" s="6">
        <f t="shared" si="4"/>
        <v>0</v>
      </c>
      <c r="P114">
        <f t="shared" si="5"/>
        <v>0</v>
      </c>
      <c r="Q114" s="6"/>
    </row>
    <row r="115" spans="1:17" x14ac:dyDescent="0.35">
      <c r="A115" s="19" t="s">
        <v>137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11451.61</v>
      </c>
      <c r="L115" s="4">
        <v>102936.68000000012</v>
      </c>
      <c r="M115" s="4">
        <v>103237.83999999976</v>
      </c>
      <c r="N115" s="5">
        <v>72542.043333333291</v>
      </c>
      <c r="O115" s="6">
        <f t="shared" si="4"/>
        <v>0</v>
      </c>
      <c r="P115">
        <f t="shared" si="5"/>
        <v>0</v>
      </c>
      <c r="Q115" s="6"/>
    </row>
    <row r="116" spans="1:17" x14ac:dyDescent="0.35">
      <c r="A116" s="19" t="s">
        <v>408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33814.229999999945</v>
      </c>
      <c r="L116" s="4">
        <v>37494.309999999969</v>
      </c>
      <c r="M116" s="4">
        <v>36770.369999999966</v>
      </c>
      <c r="N116" s="5">
        <v>36026.303333333293</v>
      </c>
      <c r="O116" s="6">
        <f t="shared" si="4"/>
        <v>0</v>
      </c>
      <c r="P116">
        <f t="shared" si="5"/>
        <v>0</v>
      </c>
      <c r="Q116" s="6"/>
    </row>
    <row r="117" spans="1:17" x14ac:dyDescent="0.35">
      <c r="A117" s="19" t="s">
        <v>409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41241.520000000004</v>
      </c>
      <c r="L117" s="4">
        <v>47440.069999999942</v>
      </c>
      <c r="M117" s="4">
        <v>47923.119999999988</v>
      </c>
      <c r="N117" s="5">
        <v>45534.903333333314</v>
      </c>
      <c r="O117" s="6">
        <f t="shared" si="4"/>
        <v>0</v>
      </c>
      <c r="P117">
        <f t="shared" si="5"/>
        <v>0</v>
      </c>
      <c r="Q117" s="6"/>
    </row>
    <row r="118" spans="1:17" x14ac:dyDescent="0.35">
      <c r="A118" s="19" t="s">
        <v>138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65192.209999999919</v>
      </c>
      <c r="L118" s="4">
        <v>121412.38000000011</v>
      </c>
      <c r="M118" s="4">
        <v>106794.59999999993</v>
      </c>
      <c r="N118" s="5">
        <v>97799.729999999981</v>
      </c>
      <c r="O118" s="6">
        <f t="shared" si="4"/>
        <v>0</v>
      </c>
      <c r="P118">
        <f t="shared" si="5"/>
        <v>0</v>
      </c>
      <c r="Q118" s="6"/>
    </row>
    <row r="119" spans="1:17" x14ac:dyDescent="0.35">
      <c r="A119" s="19" t="s">
        <v>19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233192.59000000017</v>
      </c>
      <c r="L119" s="4">
        <v>249575.39</v>
      </c>
      <c r="M119" s="4">
        <v>175405.33000000025</v>
      </c>
      <c r="N119" s="5">
        <v>219391.10333333351</v>
      </c>
      <c r="O119" s="6">
        <f t="shared" si="4"/>
        <v>0</v>
      </c>
      <c r="P119">
        <f t="shared" si="5"/>
        <v>0</v>
      </c>
      <c r="Q119" s="6"/>
    </row>
    <row r="120" spans="1:17" x14ac:dyDescent="0.35">
      <c r="A120" s="19" t="s">
        <v>139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109381.34999999996</v>
      </c>
      <c r="L120" s="4">
        <v>120209.62999999995</v>
      </c>
      <c r="M120" s="4">
        <v>135307.32000000009</v>
      </c>
      <c r="N120" s="5">
        <v>121632.76666666668</v>
      </c>
      <c r="O120" s="6">
        <f t="shared" si="4"/>
        <v>0</v>
      </c>
      <c r="P120">
        <f t="shared" si="5"/>
        <v>0</v>
      </c>
      <c r="Q120" s="6"/>
    </row>
    <row r="121" spans="1:17" x14ac:dyDescent="0.35">
      <c r="A121" s="19" t="s">
        <v>58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-408654.26</v>
      </c>
      <c r="L121" s="4">
        <v>-25838.739999999983</v>
      </c>
      <c r="M121" s="4">
        <v>212982.02999999985</v>
      </c>
      <c r="N121" s="5">
        <v>-73836.990000000049</v>
      </c>
      <c r="O121" s="6">
        <f t="shared" si="4"/>
        <v>-408654.26</v>
      </c>
      <c r="P121">
        <f t="shared" si="5"/>
        <v>1</v>
      </c>
      <c r="Q121" s="6"/>
    </row>
    <row r="122" spans="1:17" x14ac:dyDescent="0.35">
      <c r="A122" s="19" t="s">
        <v>140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175176.77</v>
      </c>
      <c r="L122" s="4">
        <v>188028.17999999993</v>
      </c>
      <c r="M122" s="4">
        <v>168198.66000000018</v>
      </c>
      <c r="N122" s="5">
        <v>177134.53666666671</v>
      </c>
      <c r="O122" s="6">
        <f t="shared" si="4"/>
        <v>0</v>
      </c>
      <c r="P122">
        <f t="shared" si="5"/>
        <v>0</v>
      </c>
      <c r="Q122" s="6"/>
    </row>
    <row r="123" spans="1:17" x14ac:dyDescent="0.35">
      <c r="A123" s="19" t="s">
        <v>410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35503.589999999989</v>
      </c>
      <c r="L123" s="4">
        <v>34920.140000000007</v>
      </c>
      <c r="M123" s="4">
        <v>31059.740000000031</v>
      </c>
      <c r="N123" s="5">
        <v>33827.823333333341</v>
      </c>
      <c r="O123" s="6">
        <f t="shared" si="4"/>
        <v>0</v>
      </c>
      <c r="P123">
        <f t="shared" si="5"/>
        <v>0</v>
      </c>
      <c r="Q123" s="6"/>
    </row>
    <row r="124" spans="1:17" x14ac:dyDescent="0.35">
      <c r="A124" s="19" t="s">
        <v>411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5">
        <v>0</v>
      </c>
      <c r="O124" s="6">
        <f t="shared" si="4"/>
        <v>0</v>
      </c>
      <c r="P124">
        <f t="shared" si="5"/>
        <v>0</v>
      </c>
      <c r="Q124" s="6"/>
    </row>
    <row r="125" spans="1:17" x14ac:dyDescent="0.35">
      <c r="A125" s="19" t="s">
        <v>412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5">
        <v>0</v>
      </c>
      <c r="O125" s="6">
        <f t="shared" si="4"/>
        <v>0</v>
      </c>
      <c r="P125">
        <f t="shared" si="5"/>
        <v>0</v>
      </c>
      <c r="Q125" s="6"/>
    </row>
    <row r="126" spans="1:17" x14ac:dyDescent="0.35">
      <c r="A126" s="19" t="s">
        <v>141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57093.21</v>
      </c>
      <c r="L126" s="4">
        <v>0</v>
      </c>
      <c r="M126" s="4">
        <v>0</v>
      </c>
      <c r="N126" s="5">
        <v>19031.07</v>
      </c>
      <c r="O126" s="6">
        <f t="shared" si="4"/>
        <v>0</v>
      </c>
      <c r="P126">
        <f t="shared" si="5"/>
        <v>0</v>
      </c>
      <c r="Q126" s="6"/>
    </row>
    <row r="127" spans="1:17" x14ac:dyDescent="0.35">
      <c r="A127" s="19" t="s">
        <v>59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249714.62000000008</v>
      </c>
      <c r="L127" s="4">
        <v>862782.32999999949</v>
      </c>
      <c r="M127" s="4">
        <v>720130.2999999997</v>
      </c>
      <c r="N127" s="5">
        <v>610875.74999999965</v>
      </c>
      <c r="O127" s="6">
        <f t="shared" si="4"/>
        <v>0</v>
      </c>
      <c r="P127">
        <f t="shared" si="5"/>
        <v>0</v>
      </c>
      <c r="Q127" s="6"/>
    </row>
    <row r="128" spans="1:17" x14ac:dyDescent="0.35">
      <c r="A128" s="19" t="s">
        <v>20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5">
        <v>0</v>
      </c>
      <c r="O128" s="6">
        <f t="shared" si="4"/>
        <v>0</v>
      </c>
      <c r="P128">
        <f t="shared" si="5"/>
        <v>0</v>
      </c>
      <c r="Q128" s="6"/>
    </row>
    <row r="129" spans="1:17" x14ac:dyDescent="0.35">
      <c r="A129" s="19" t="s">
        <v>413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-669211.78999999992</v>
      </c>
      <c r="L129" s="4">
        <v>-647431.70999999985</v>
      </c>
      <c r="M129" s="4">
        <v>-642183.38000000047</v>
      </c>
      <c r="N129" s="5">
        <v>-652942.29333333345</v>
      </c>
      <c r="O129" s="6">
        <f t="shared" si="4"/>
        <v>-669211.78999999992</v>
      </c>
      <c r="P129">
        <f t="shared" si="5"/>
        <v>1</v>
      </c>
      <c r="Q129" s="6"/>
    </row>
    <row r="130" spans="1:17" x14ac:dyDescent="0.35">
      <c r="A130" s="19" t="s">
        <v>21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-80751490.829999968</v>
      </c>
      <c r="L130" s="4">
        <v>-85571239.820000052</v>
      </c>
      <c r="M130" s="4">
        <v>-91053325.930000052</v>
      </c>
      <c r="N130" s="5">
        <v>-85792018.860000029</v>
      </c>
      <c r="O130" s="6">
        <f t="shared" si="4"/>
        <v>-91053325.930000052</v>
      </c>
      <c r="P130">
        <f t="shared" si="5"/>
        <v>1</v>
      </c>
      <c r="Q130" s="6"/>
    </row>
    <row r="131" spans="1:17" x14ac:dyDescent="0.35">
      <c r="A131" s="19" t="s">
        <v>142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212126.43999999992</v>
      </c>
      <c r="L131" s="4">
        <v>266667.26999999979</v>
      </c>
      <c r="M131" s="4">
        <v>180792.21000000011</v>
      </c>
      <c r="N131" s="5">
        <v>219861.97333333327</v>
      </c>
      <c r="O131" s="6">
        <f t="shared" si="4"/>
        <v>0</v>
      </c>
      <c r="P131">
        <f t="shared" si="5"/>
        <v>0</v>
      </c>
      <c r="Q131" s="6"/>
    </row>
    <row r="132" spans="1:17" x14ac:dyDescent="0.35">
      <c r="A132" s="19" t="s">
        <v>414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5">
        <v>0</v>
      </c>
      <c r="O132" s="6">
        <f t="shared" si="4"/>
        <v>0</v>
      </c>
      <c r="P132">
        <f t="shared" si="5"/>
        <v>0</v>
      </c>
      <c r="Q132" s="6"/>
    </row>
    <row r="133" spans="1:17" x14ac:dyDescent="0.35">
      <c r="A133" s="19" t="s">
        <v>60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425815.05000000016</v>
      </c>
      <c r="L133" s="4">
        <v>369970.00999999943</v>
      </c>
      <c r="M133" s="4">
        <v>262401.13999999996</v>
      </c>
      <c r="N133" s="5">
        <v>352728.73333333316</v>
      </c>
      <c r="O133" s="6">
        <f t="shared" si="4"/>
        <v>0</v>
      </c>
      <c r="P133">
        <f t="shared" si="5"/>
        <v>0</v>
      </c>
      <c r="Q133" s="6"/>
    </row>
    <row r="134" spans="1:17" x14ac:dyDescent="0.35">
      <c r="A134" s="19" t="s">
        <v>22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18832.35999999999</v>
      </c>
      <c r="L134" s="4">
        <v>14997.750000000018</v>
      </c>
      <c r="M134" s="4">
        <v>8182.1100000000097</v>
      </c>
      <c r="N134" s="5">
        <v>14004.073333333339</v>
      </c>
      <c r="O134" s="6">
        <f t="shared" si="4"/>
        <v>0</v>
      </c>
      <c r="P134">
        <f t="shared" si="5"/>
        <v>0</v>
      </c>
      <c r="Q134" s="6"/>
    </row>
    <row r="135" spans="1:17" x14ac:dyDescent="0.35">
      <c r="A135" s="19" t="s">
        <v>415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5">
        <v>0</v>
      </c>
      <c r="O135" s="6">
        <f t="shared" si="4"/>
        <v>0</v>
      </c>
      <c r="P135">
        <f t="shared" si="5"/>
        <v>0</v>
      </c>
      <c r="Q135" s="6"/>
    </row>
    <row r="136" spans="1:17" x14ac:dyDescent="0.35">
      <c r="A136" s="19" t="s">
        <v>416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247625.44000000024</v>
      </c>
      <c r="L136" s="4">
        <v>324681.7900000001</v>
      </c>
      <c r="M136" s="4">
        <v>432368.83000000031</v>
      </c>
      <c r="N136" s="5">
        <v>334892.02000000019</v>
      </c>
      <c r="O136" s="6">
        <f t="shared" si="4"/>
        <v>0</v>
      </c>
      <c r="P136">
        <f t="shared" si="5"/>
        <v>0</v>
      </c>
      <c r="Q136" s="6"/>
    </row>
    <row r="137" spans="1:17" x14ac:dyDescent="0.35">
      <c r="A137" s="19" t="s">
        <v>417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535.17000000000007</v>
      </c>
      <c r="L137" s="4">
        <v>629.03000000000065</v>
      </c>
      <c r="M137" s="4">
        <v>584.24999999999864</v>
      </c>
      <c r="N137" s="5">
        <v>582.81666666666649</v>
      </c>
      <c r="O137" s="6">
        <f t="shared" si="4"/>
        <v>0</v>
      </c>
      <c r="P137">
        <f t="shared" si="5"/>
        <v>0</v>
      </c>
      <c r="Q137" s="6"/>
    </row>
    <row r="138" spans="1:17" x14ac:dyDescent="0.35">
      <c r="A138" s="19" t="s">
        <v>418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-5337.8000000000011</v>
      </c>
      <c r="L138" s="4">
        <v>3968.6599999999971</v>
      </c>
      <c r="M138" s="4">
        <v>2853.1099999999988</v>
      </c>
      <c r="N138" s="5">
        <v>494.65666666666493</v>
      </c>
      <c r="O138" s="6">
        <f t="shared" si="4"/>
        <v>-5337.8000000000011</v>
      </c>
      <c r="P138">
        <f t="shared" si="5"/>
        <v>1</v>
      </c>
      <c r="Q138" s="6"/>
    </row>
    <row r="139" spans="1:17" x14ac:dyDescent="0.35">
      <c r="A139" s="19" t="s">
        <v>419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5">
        <v>0</v>
      </c>
      <c r="O139" s="6">
        <f t="shared" si="4"/>
        <v>0</v>
      </c>
      <c r="P139">
        <f t="shared" si="5"/>
        <v>0</v>
      </c>
      <c r="Q139" s="6"/>
    </row>
    <row r="140" spans="1:17" x14ac:dyDescent="0.35">
      <c r="A140" s="19" t="s">
        <v>143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5">
        <v>0</v>
      </c>
      <c r="O140" s="6">
        <f t="shared" si="4"/>
        <v>0</v>
      </c>
      <c r="P140">
        <f t="shared" si="5"/>
        <v>0</v>
      </c>
      <c r="Q140" s="6"/>
    </row>
    <row r="141" spans="1:17" x14ac:dyDescent="0.35">
      <c r="A141" s="19" t="s">
        <v>23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-17376922.009999998</v>
      </c>
      <c r="L141" s="4">
        <v>-16795148.580000013</v>
      </c>
      <c r="M141" s="4">
        <v>-15972409.790000003</v>
      </c>
      <c r="N141" s="5">
        <v>-16714826.793333337</v>
      </c>
      <c r="O141" s="6">
        <f t="shared" si="4"/>
        <v>-17376922.009999998</v>
      </c>
      <c r="P141">
        <f t="shared" si="5"/>
        <v>1</v>
      </c>
      <c r="Q141" s="6"/>
    </row>
    <row r="142" spans="1:17" x14ac:dyDescent="0.35">
      <c r="A142" s="19" t="s">
        <v>420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46440.899999999994</v>
      </c>
      <c r="L142" s="4">
        <v>246158.19999999998</v>
      </c>
      <c r="M142" s="4">
        <v>399505.60000000003</v>
      </c>
      <c r="N142" s="5">
        <v>230701.56666666665</v>
      </c>
      <c r="O142" s="6">
        <f t="shared" si="4"/>
        <v>0</v>
      </c>
      <c r="P142">
        <f t="shared" si="5"/>
        <v>0</v>
      </c>
      <c r="Q142" s="6"/>
    </row>
    <row r="143" spans="1:17" x14ac:dyDescent="0.35">
      <c r="A143" s="19" t="s">
        <v>24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-497238.89999999979</v>
      </c>
      <c r="L143" s="4">
        <v>-452276.61999999976</v>
      </c>
      <c r="M143" s="4">
        <v>-472596.4900000004</v>
      </c>
      <c r="N143" s="5">
        <v>-474037.33666666667</v>
      </c>
      <c r="O143" s="6">
        <f t="shared" si="4"/>
        <v>-497238.89999999979</v>
      </c>
      <c r="P143">
        <f t="shared" si="5"/>
        <v>1</v>
      </c>
      <c r="Q143" s="6"/>
    </row>
    <row r="144" spans="1:17" x14ac:dyDescent="0.35">
      <c r="A144" s="19" t="s">
        <v>25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5">
        <v>0</v>
      </c>
      <c r="O144" s="6">
        <f t="shared" si="4"/>
        <v>0</v>
      </c>
      <c r="P144">
        <f t="shared" si="5"/>
        <v>0</v>
      </c>
      <c r="Q144" s="6"/>
    </row>
    <row r="145" spans="1:17" x14ac:dyDescent="0.35">
      <c r="A145" s="19" t="s">
        <v>27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5">
        <v>0</v>
      </c>
      <c r="O145" s="6">
        <f t="shared" si="4"/>
        <v>0</v>
      </c>
      <c r="P145">
        <f t="shared" si="5"/>
        <v>0</v>
      </c>
      <c r="Q145" s="6"/>
    </row>
    <row r="146" spans="1:17" x14ac:dyDescent="0.35">
      <c r="A146" s="19" t="s">
        <v>145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333095.90999999928</v>
      </c>
      <c r="L146" s="4">
        <v>326495.8000000001</v>
      </c>
      <c r="M146" s="4">
        <v>285913.72000000015</v>
      </c>
      <c r="N146" s="5">
        <v>315168.47666666651</v>
      </c>
      <c r="O146" s="6">
        <f t="shared" si="4"/>
        <v>0</v>
      </c>
      <c r="P146">
        <f t="shared" si="5"/>
        <v>0</v>
      </c>
      <c r="Q146" s="6"/>
    </row>
    <row r="147" spans="1:17" x14ac:dyDescent="0.35">
      <c r="A147" s="19" t="s">
        <v>76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5">
        <v>0</v>
      </c>
      <c r="O147" s="6">
        <f t="shared" si="4"/>
        <v>0</v>
      </c>
      <c r="P147">
        <f t="shared" si="5"/>
        <v>0</v>
      </c>
      <c r="Q147" s="6"/>
    </row>
    <row r="148" spans="1:17" x14ac:dyDescent="0.35">
      <c r="A148" s="19" t="s">
        <v>421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39055.579999999973</v>
      </c>
      <c r="L148" s="4">
        <v>44586.680000000008</v>
      </c>
      <c r="M148" s="4">
        <v>42569.159999999996</v>
      </c>
      <c r="N148" s="5">
        <v>42070.473333333328</v>
      </c>
      <c r="O148" s="6">
        <f t="shared" si="4"/>
        <v>0</v>
      </c>
      <c r="P148">
        <f t="shared" si="5"/>
        <v>0</v>
      </c>
      <c r="Q148" s="6"/>
    </row>
    <row r="149" spans="1:17" x14ac:dyDescent="0.35">
      <c r="A149" s="19" t="s">
        <v>422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1968.7100000000021</v>
      </c>
      <c r="L149" s="4">
        <v>2362.300000000002</v>
      </c>
      <c r="M149" s="4">
        <v>1965.8999999999976</v>
      </c>
      <c r="N149" s="5">
        <v>2098.9700000000007</v>
      </c>
      <c r="O149" s="6">
        <f t="shared" si="4"/>
        <v>0</v>
      </c>
      <c r="P149">
        <f t="shared" si="5"/>
        <v>0</v>
      </c>
      <c r="Q149" s="6"/>
    </row>
    <row r="150" spans="1:17" x14ac:dyDescent="0.35">
      <c r="A150" s="19" t="s">
        <v>423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5">
        <v>0</v>
      </c>
      <c r="O150" s="6">
        <f t="shared" si="4"/>
        <v>0</v>
      </c>
      <c r="P150">
        <f t="shared" si="5"/>
        <v>0</v>
      </c>
      <c r="Q150" s="6"/>
    </row>
    <row r="151" spans="1:17" x14ac:dyDescent="0.35">
      <c r="A151" s="19" t="s">
        <v>424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41541.460000000028</v>
      </c>
      <c r="L151" s="4">
        <v>20410.560000000001</v>
      </c>
      <c r="M151" s="4">
        <v>45491.27000000004</v>
      </c>
      <c r="N151" s="5">
        <v>35814.430000000022</v>
      </c>
      <c r="O151" s="6">
        <f t="shared" si="4"/>
        <v>0</v>
      </c>
      <c r="P151">
        <f t="shared" si="5"/>
        <v>0</v>
      </c>
      <c r="Q151" s="6"/>
    </row>
    <row r="152" spans="1:17" x14ac:dyDescent="0.35">
      <c r="A152" s="19" t="s">
        <v>425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31712.47</v>
      </c>
      <c r="L152" s="4">
        <v>33159.619999999988</v>
      </c>
      <c r="M152" s="4">
        <v>44741.03</v>
      </c>
      <c r="N152" s="5">
        <v>36537.706666666665</v>
      </c>
      <c r="O152" s="6">
        <f t="shared" ref="O152:O215" si="6">+MIN(B152:M152)</f>
        <v>0</v>
      </c>
      <c r="P152">
        <f t="shared" ref="P152:P215" si="7">+IF(O152&lt;0,1,0)</f>
        <v>0</v>
      </c>
      <c r="Q152" s="6"/>
    </row>
    <row r="153" spans="1:17" x14ac:dyDescent="0.35">
      <c r="A153" s="19" t="s">
        <v>426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31372.55000000005</v>
      </c>
      <c r="L153" s="4">
        <v>46861.359999999921</v>
      </c>
      <c r="M153" s="4">
        <v>46164.820000000029</v>
      </c>
      <c r="N153" s="5">
        <v>41466.243333333339</v>
      </c>
      <c r="O153" s="6">
        <f t="shared" si="6"/>
        <v>0</v>
      </c>
      <c r="P153">
        <f t="shared" si="7"/>
        <v>0</v>
      </c>
      <c r="Q153" s="6"/>
    </row>
    <row r="154" spans="1:17" x14ac:dyDescent="0.35">
      <c r="A154" s="19" t="s">
        <v>146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20411.51999999999</v>
      </c>
      <c r="L154" s="4">
        <v>42719.889999999905</v>
      </c>
      <c r="M154" s="4">
        <v>38229.390000000021</v>
      </c>
      <c r="N154" s="5">
        <v>33786.933333333305</v>
      </c>
      <c r="O154" s="6">
        <f t="shared" si="6"/>
        <v>0</v>
      </c>
      <c r="P154">
        <f t="shared" si="7"/>
        <v>0</v>
      </c>
      <c r="Q154" s="6"/>
    </row>
    <row r="155" spans="1:17" x14ac:dyDescent="0.35">
      <c r="A155" s="19" t="s">
        <v>427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25615.399999999998</v>
      </c>
      <c r="L155" s="4">
        <v>28995.899999999965</v>
      </c>
      <c r="M155" s="4">
        <v>33932.090000000033</v>
      </c>
      <c r="N155" s="5">
        <v>29514.46333333333</v>
      </c>
      <c r="O155" s="6">
        <f t="shared" si="6"/>
        <v>0</v>
      </c>
      <c r="P155">
        <f t="shared" si="7"/>
        <v>0</v>
      </c>
      <c r="Q155" s="6"/>
    </row>
    <row r="156" spans="1:17" x14ac:dyDescent="0.35">
      <c r="A156" s="19" t="s">
        <v>428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23063.400000000012</v>
      </c>
      <c r="L156" s="4">
        <v>26084.599999999988</v>
      </c>
      <c r="M156" s="4">
        <v>30517.85999999999</v>
      </c>
      <c r="N156" s="5">
        <v>26555.286666666663</v>
      </c>
      <c r="O156" s="6">
        <f t="shared" si="6"/>
        <v>0</v>
      </c>
      <c r="P156">
        <f t="shared" si="7"/>
        <v>0</v>
      </c>
      <c r="Q156" s="6"/>
    </row>
    <row r="157" spans="1:17" x14ac:dyDescent="0.35">
      <c r="A157" s="19" t="s">
        <v>429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41882.290000000045</v>
      </c>
      <c r="L157" s="4">
        <v>44935.849999999962</v>
      </c>
      <c r="M157" s="4">
        <v>43685.300000000047</v>
      </c>
      <c r="N157" s="5">
        <v>43501.146666666689</v>
      </c>
      <c r="O157" s="6">
        <f t="shared" si="6"/>
        <v>0</v>
      </c>
      <c r="P157">
        <f t="shared" si="7"/>
        <v>0</v>
      </c>
      <c r="Q157" s="6"/>
    </row>
    <row r="158" spans="1:17" x14ac:dyDescent="0.35">
      <c r="A158" s="19" t="s">
        <v>430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41081.099999999984</v>
      </c>
      <c r="L158" s="4">
        <v>27744.609999999946</v>
      </c>
      <c r="M158" s="4">
        <v>26620.37</v>
      </c>
      <c r="N158" s="5">
        <v>31815.359999999975</v>
      </c>
      <c r="O158" s="6">
        <f t="shared" si="6"/>
        <v>0</v>
      </c>
      <c r="P158">
        <f t="shared" si="7"/>
        <v>0</v>
      </c>
      <c r="Q158" s="6"/>
    </row>
    <row r="159" spans="1:17" x14ac:dyDescent="0.35">
      <c r="A159" s="19" t="s">
        <v>147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18746.620000000035</v>
      </c>
      <c r="L159" s="4">
        <v>29140.979999999967</v>
      </c>
      <c r="M159" s="4">
        <v>31339.779999999988</v>
      </c>
      <c r="N159" s="5">
        <v>26409.126666666663</v>
      </c>
      <c r="O159" s="6">
        <f t="shared" si="6"/>
        <v>0</v>
      </c>
      <c r="P159">
        <f t="shared" si="7"/>
        <v>0</v>
      </c>
      <c r="Q159" s="6"/>
    </row>
    <row r="160" spans="1:17" x14ac:dyDescent="0.35">
      <c r="A160" s="19" t="s">
        <v>148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759205.43999999983</v>
      </c>
      <c r="L160" s="4">
        <v>806187.10999999952</v>
      </c>
      <c r="M160" s="4">
        <v>828920.11000000278</v>
      </c>
      <c r="N160" s="5">
        <v>798104.22000000067</v>
      </c>
      <c r="O160" s="6">
        <f t="shared" si="6"/>
        <v>0</v>
      </c>
      <c r="P160">
        <f t="shared" si="7"/>
        <v>0</v>
      </c>
      <c r="Q160" s="6"/>
    </row>
    <row r="161" spans="1:17" x14ac:dyDescent="0.35">
      <c r="A161" s="19" t="s">
        <v>77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-4918.32</v>
      </c>
      <c r="L161" s="4">
        <v>-5156.8999999999951</v>
      </c>
      <c r="M161" s="4">
        <v>-5018.5800000000008</v>
      </c>
      <c r="N161" s="5">
        <v>-5031.2666666666655</v>
      </c>
      <c r="O161" s="6">
        <f t="shared" si="6"/>
        <v>-5156.8999999999951</v>
      </c>
      <c r="P161">
        <f t="shared" si="7"/>
        <v>1</v>
      </c>
      <c r="Q161" s="6"/>
    </row>
    <row r="162" spans="1:17" x14ac:dyDescent="0.35">
      <c r="A162" s="19" t="s">
        <v>149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5">
        <v>0</v>
      </c>
      <c r="O162" s="6">
        <f t="shared" si="6"/>
        <v>0</v>
      </c>
      <c r="P162">
        <f t="shared" si="7"/>
        <v>0</v>
      </c>
      <c r="Q162" s="6"/>
    </row>
    <row r="163" spans="1:17" x14ac:dyDescent="0.35">
      <c r="A163" s="19" t="s">
        <v>431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5">
        <v>0</v>
      </c>
      <c r="O163" s="6">
        <f t="shared" si="6"/>
        <v>0</v>
      </c>
      <c r="P163">
        <f t="shared" si="7"/>
        <v>0</v>
      </c>
      <c r="Q163" s="6"/>
    </row>
    <row r="164" spans="1:17" x14ac:dyDescent="0.35">
      <c r="A164" s="19" t="s">
        <v>150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651.89000000000044</v>
      </c>
      <c r="L164" s="4">
        <v>8562.7300000000032</v>
      </c>
      <c r="M164" s="4">
        <v>9100.6199999999753</v>
      </c>
      <c r="N164" s="5">
        <v>6105.0799999999936</v>
      </c>
      <c r="O164" s="6">
        <f t="shared" si="6"/>
        <v>0</v>
      </c>
      <c r="P164">
        <f t="shared" si="7"/>
        <v>0</v>
      </c>
      <c r="Q164" s="6"/>
    </row>
    <row r="165" spans="1:17" x14ac:dyDescent="0.35">
      <c r="A165" s="19" t="s">
        <v>432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5">
        <v>0</v>
      </c>
      <c r="O165" s="6">
        <f t="shared" si="6"/>
        <v>0</v>
      </c>
      <c r="P165">
        <f t="shared" si="7"/>
        <v>0</v>
      </c>
      <c r="Q165" s="6"/>
    </row>
    <row r="166" spans="1:17" x14ac:dyDescent="0.35">
      <c r="A166" s="19" t="s">
        <v>151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143768.63999999998</v>
      </c>
      <c r="L166" s="4">
        <v>86142.11</v>
      </c>
      <c r="M166" s="4">
        <v>83874.870000000024</v>
      </c>
      <c r="N166" s="5">
        <v>104595.20666666667</v>
      </c>
      <c r="O166" s="6">
        <f t="shared" si="6"/>
        <v>0</v>
      </c>
      <c r="P166">
        <f t="shared" si="7"/>
        <v>0</v>
      </c>
      <c r="Q166" s="6"/>
    </row>
    <row r="167" spans="1:17" x14ac:dyDescent="0.35">
      <c r="A167" s="19" t="s">
        <v>152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74590.659999999974</v>
      </c>
      <c r="L167" s="4">
        <v>85658.889999999956</v>
      </c>
      <c r="M167" s="4">
        <v>96072.239999999962</v>
      </c>
      <c r="N167" s="5">
        <v>85440.596666666635</v>
      </c>
      <c r="O167" s="6">
        <f t="shared" si="6"/>
        <v>0</v>
      </c>
      <c r="P167">
        <f t="shared" si="7"/>
        <v>0</v>
      </c>
      <c r="Q167" s="6"/>
    </row>
    <row r="168" spans="1:17" x14ac:dyDescent="0.35">
      <c r="A168" s="19" t="s">
        <v>153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1015754.3599999996</v>
      </c>
      <c r="L168" s="4">
        <v>1261501.8400000008</v>
      </c>
      <c r="M168" s="4">
        <v>1456884.1399999962</v>
      </c>
      <c r="N168" s="5">
        <v>1244713.4466666654</v>
      </c>
      <c r="O168" s="6">
        <f t="shared" si="6"/>
        <v>0</v>
      </c>
      <c r="P168">
        <f t="shared" si="7"/>
        <v>0</v>
      </c>
      <c r="Q168" s="6"/>
    </row>
    <row r="169" spans="1:17" x14ac:dyDescent="0.35">
      <c r="A169" s="19" t="s">
        <v>154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17691.160000000014</v>
      </c>
      <c r="L169" s="4">
        <v>28219.900000000012</v>
      </c>
      <c r="M169" s="4">
        <v>47168.509999999958</v>
      </c>
      <c r="N169" s="5">
        <v>31026.523333333327</v>
      </c>
      <c r="O169" s="6">
        <f t="shared" si="6"/>
        <v>0</v>
      </c>
      <c r="P169">
        <f t="shared" si="7"/>
        <v>0</v>
      </c>
      <c r="Q169" s="6"/>
    </row>
    <row r="170" spans="1:17" x14ac:dyDescent="0.35">
      <c r="A170" s="19" t="s">
        <v>433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10247.870000000019</v>
      </c>
      <c r="L170" s="4">
        <v>10832.650000000012</v>
      </c>
      <c r="M170" s="4">
        <v>9737.6900000000023</v>
      </c>
      <c r="N170" s="5">
        <v>10272.736666666679</v>
      </c>
      <c r="O170" s="6">
        <f t="shared" si="6"/>
        <v>0</v>
      </c>
      <c r="P170">
        <f t="shared" si="7"/>
        <v>0</v>
      </c>
      <c r="Q170" s="6"/>
    </row>
    <row r="171" spans="1:17" x14ac:dyDescent="0.35">
      <c r="A171" s="19" t="s">
        <v>28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-36303.389999999992</v>
      </c>
      <c r="L171" s="4">
        <v>-22543.800000000036</v>
      </c>
      <c r="M171" s="4">
        <v>-26518.560000000023</v>
      </c>
      <c r="N171" s="5">
        <v>-28455.250000000018</v>
      </c>
      <c r="O171" s="6">
        <f t="shared" si="6"/>
        <v>-36303.389999999992</v>
      </c>
      <c r="P171">
        <f t="shared" si="7"/>
        <v>1</v>
      </c>
      <c r="Q171" s="6"/>
    </row>
    <row r="172" spans="1:17" x14ac:dyDescent="0.35">
      <c r="A172" s="19" t="s">
        <v>155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78981.820000000007</v>
      </c>
      <c r="L172" s="4">
        <v>0</v>
      </c>
      <c r="M172" s="4">
        <v>0</v>
      </c>
      <c r="N172" s="5">
        <v>26327.273333333334</v>
      </c>
      <c r="O172" s="6">
        <f t="shared" si="6"/>
        <v>0</v>
      </c>
      <c r="P172">
        <f t="shared" si="7"/>
        <v>0</v>
      </c>
      <c r="Q172" s="6"/>
    </row>
    <row r="173" spans="1:17" x14ac:dyDescent="0.35">
      <c r="A173" s="19" t="s">
        <v>434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40989.499999999993</v>
      </c>
      <c r="L173" s="4">
        <v>45570.060000000027</v>
      </c>
      <c r="M173" s="4">
        <v>47985.690000000031</v>
      </c>
      <c r="N173" s="5">
        <v>44848.416666666686</v>
      </c>
      <c r="O173" s="6">
        <f t="shared" si="6"/>
        <v>0</v>
      </c>
      <c r="P173">
        <f t="shared" si="7"/>
        <v>0</v>
      </c>
      <c r="Q173" s="6"/>
    </row>
    <row r="174" spans="1:17" x14ac:dyDescent="0.35">
      <c r="A174" s="19" t="s">
        <v>435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51726.949999999961</v>
      </c>
      <c r="L174" s="4">
        <v>52716.750000000022</v>
      </c>
      <c r="M174" s="4">
        <v>106557.30999999998</v>
      </c>
      <c r="N174" s="5">
        <v>70333.669999999984</v>
      </c>
      <c r="O174" s="6">
        <f t="shared" si="6"/>
        <v>0</v>
      </c>
      <c r="P174">
        <f t="shared" si="7"/>
        <v>0</v>
      </c>
      <c r="Q174" s="6"/>
    </row>
    <row r="175" spans="1:17" x14ac:dyDescent="0.35">
      <c r="A175" s="19" t="s">
        <v>436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-167453.53999999989</v>
      </c>
      <c r="L175" s="4">
        <v>-153074.1099999999</v>
      </c>
      <c r="M175" s="4">
        <v>-151437.23000000013</v>
      </c>
      <c r="N175" s="5">
        <v>-157321.62666666662</v>
      </c>
      <c r="O175" s="6">
        <f t="shared" si="6"/>
        <v>-167453.53999999989</v>
      </c>
      <c r="P175">
        <f t="shared" si="7"/>
        <v>1</v>
      </c>
      <c r="Q175" s="6"/>
    </row>
    <row r="176" spans="1:17" x14ac:dyDescent="0.35">
      <c r="A176" s="19" t="s">
        <v>437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39447.1000000001</v>
      </c>
      <c r="L176" s="4">
        <v>40613.499999999964</v>
      </c>
      <c r="M176" s="4">
        <v>90317.290000000154</v>
      </c>
      <c r="N176" s="5">
        <v>56792.63000000007</v>
      </c>
      <c r="O176" s="6">
        <f t="shared" si="6"/>
        <v>0</v>
      </c>
      <c r="P176">
        <f t="shared" si="7"/>
        <v>0</v>
      </c>
      <c r="Q176" s="6"/>
    </row>
    <row r="177" spans="1:17" x14ac:dyDescent="0.35">
      <c r="A177" s="19" t="s">
        <v>438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30059.959999999992</v>
      </c>
      <c r="L177" s="4">
        <v>36376.179999999978</v>
      </c>
      <c r="M177" s="4">
        <v>37266.620000000054</v>
      </c>
      <c r="N177" s="5">
        <v>34567.586666666677</v>
      </c>
      <c r="O177" s="6">
        <f t="shared" si="6"/>
        <v>0</v>
      </c>
      <c r="P177">
        <f t="shared" si="7"/>
        <v>0</v>
      </c>
      <c r="Q177" s="6"/>
    </row>
    <row r="178" spans="1:17" x14ac:dyDescent="0.35">
      <c r="A178" s="19" t="s">
        <v>439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80199.849999999991</v>
      </c>
      <c r="L178" s="4">
        <v>97043.230000000025</v>
      </c>
      <c r="M178" s="4">
        <v>99415.869999999937</v>
      </c>
      <c r="N178" s="5">
        <v>92219.64999999998</v>
      </c>
      <c r="O178" s="6">
        <f t="shared" si="6"/>
        <v>0</v>
      </c>
      <c r="P178">
        <f t="shared" si="7"/>
        <v>0</v>
      </c>
      <c r="Q178" s="6"/>
    </row>
    <row r="179" spans="1:17" x14ac:dyDescent="0.35">
      <c r="A179" s="19" t="s">
        <v>440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74902.920000000013</v>
      </c>
      <c r="L179" s="4">
        <v>83869.400000000198</v>
      </c>
      <c r="M179" s="4">
        <v>76168.450000000041</v>
      </c>
      <c r="N179" s="5">
        <v>78313.590000000084</v>
      </c>
      <c r="O179" s="6">
        <f t="shared" si="6"/>
        <v>0</v>
      </c>
      <c r="P179">
        <f t="shared" si="7"/>
        <v>0</v>
      </c>
      <c r="Q179" s="6"/>
    </row>
    <row r="180" spans="1:17" x14ac:dyDescent="0.35">
      <c r="A180" s="19" t="s">
        <v>441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132674.24999999991</v>
      </c>
      <c r="L180" s="4">
        <v>144982.73999999985</v>
      </c>
      <c r="M180" s="4">
        <v>134466.54000000024</v>
      </c>
      <c r="N180" s="5">
        <v>137374.51</v>
      </c>
      <c r="O180" s="6">
        <f t="shared" si="6"/>
        <v>0</v>
      </c>
      <c r="P180">
        <f t="shared" si="7"/>
        <v>0</v>
      </c>
      <c r="Q180" s="6"/>
    </row>
    <row r="181" spans="1:17" x14ac:dyDescent="0.35">
      <c r="A181" s="19" t="s">
        <v>442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93161.029999999941</v>
      </c>
      <c r="L181" s="4">
        <v>121404.93999999997</v>
      </c>
      <c r="M181" s="4">
        <v>119912.65999999996</v>
      </c>
      <c r="N181" s="5">
        <v>111492.87666666663</v>
      </c>
      <c r="O181" s="6">
        <f t="shared" si="6"/>
        <v>0</v>
      </c>
      <c r="P181">
        <f t="shared" si="7"/>
        <v>0</v>
      </c>
      <c r="Q181" s="6"/>
    </row>
    <row r="182" spans="1:17" x14ac:dyDescent="0.35">
      <c r="A182" s="19" t="s">
        <v>443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25615.399999999998</v>
      </c>
      <c r="L182" s="4">
        <v>28995.899999999965</v>
      </c>
      <c r="M182" s="4">
        <v>33932.090000000033</v>
      </c>
      <c r="N182" s="5">
        <v>29514.46333333333</v>
      </c>
      <c r="O182" s="6">
        <f t="shared" si="6"/>
        <v>0</v>
      </c>
      <c r="P182">
        <f t="shared" si="7"/>
        <v>0</v>
      </c>
      <c r="Q182" s="6"/>
    </row>
    <row r="183" spans="1:17" x14ac:dyDescent="0.35">
      <c r="A183" s="19" t="s">
        <v>444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100650.96000000014</v>
      </c>
      <c r="L183" s="4">
        <v>124446.19999999998</v>
      </c>
      <c r="M183" s="4">
        <v>128760.76000000008</v>
      </c>
      <c r="N183" s="5">
        <v>117952.64000000007</v>
      </c>
      <c r="O183" s="6">
        <f t="shared" si="6"/>
        <v>0</v>
      </c>
      <c r="P183">
        <f t="shared" si="7"/>
        <v>0</v>
      </c>
      <c r="Q183" s="6"/>
    </row>
    <row r="184" spans="1:17" x14ac:dyDescent="0.35">
      <c r="A184" s="19" t="s">
        <v>156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137538.75000000009</v>
      </c>
      <c r="L184" s="4">
        <v>150937.58999999997</v>
      </c>
      <c r="M184" s="4">
        <v>147854.55999999994</v>
      </c>
      <c r="N184" s="5">
        <v>145443.63333333333</v>
      </c>
      <c r="O184" s="6">
        <f t="shared" si="6"/>
        <v>0</v>
      </c>
      <c r="P184">
        <f t="shared" si="7"/>
        <v>0</v>
      </c>
      <c r="Q184" s="6"/>
    </row>
    <row r="185" spans="1:17" x14ac:dyDescent="0.35">
      <c r="A185" s="19" t="s">
        <v>445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33560.339999999982</v>
      </c>
      <c r="L185" s="4">
        <v>30436.080000000005</v>
      </c>
      <c r="M185" s="4">
        <v>32859.200000000019</v>
      </c>
      <c r="N185" s="5">
        <v>32285.206666666665</v>
      </c>
      <c r="O185" s="6">
        <f t="shared" si="6"/>
        <v>0</v>
      </c>
      <c r="P185">
        <f t="shared" si="7"/>
        <v>0</v>
      </c>
      <c r="Q185" s="6"/>
    </row>
    <row r="186" spans="1:17" x14ac:dyDescent="0.35">
      <c r="A186" s="19" t="s">
        <v>446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31013.680000000048</v>
      </c>
      <c r="L186" s="4">
        <v>36179.399999999994</v>
      </c>
      <c r="M186" s="4">
        <v>37461.609999999993</v>
      </c>
      <c r="N186" s="5">
        <v>34884.896666666675</v>
      </c>
      <c r="O186" s="6">
        <f t="shared" si="6"/>
        <v>0</v>
      </c>
      <c r="P186">
        <f t="shared" si="7"/>
        <v>0</v>
      </c>
      <c r="Q186" s="6"/>
    </row>
    <row r="187" spans="1:17" x14ac:dyDescent="0.35">
      <c r="A187" s="19" t="s">
        <v>447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28371.659999999967</v>
      </c>
      <c r="L187" s="4">
        <v>32225.849999999995</v>
      </c>
      <c r="M187" s="4">
        <v>29871.239999999958</v>
      </c>
      <c r="N187" s="5">
        <v>30156.249999999975</v>
      </c>
      <c r="O187" s="6">
        <f t="shared" si="6"/>
        <v>0</v>
      </c>
      <c r="P187">
        <f t="shared" si="7"/>
        <v>0</v>
      </c>
      <c r="Q187" s="6"/>
    </row>
    <row r="188" spans="1:17" x14ac:dyDescent="0.35">
      <c r="A188" s="19" t="s">
        <v>157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65977.840000000069</v>
      </c>
      <c r="L188" s="4">
        <v>54100.980000000054</v>
      </c>
      <c r="M188" s="4">
        <v>57669.13</v>
      </c>
      <c r="N188" s="5">
        <v>59249.316666666709</v>
      </c>
      <c r="O188" s="6">
        <f t="shared" si="6"/>
        <v>0</v>
      </c>
      <c r="P188">
        <f t="shared" si="7"/>
        <v>0</v>
      </c>
      <c r="Q188" s="6"/>
    </row>
    <row r="189" spans="1:17" x14ac:dyDescent="0.35">
      <c r="A189" s="19" t="s">
        <v>158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36220.669999999947</v>
      </c>
      <c r="L189" s="4">
        <v>44490.69</v>
      </c>
      <c r="M189" s="4">
        <v>47120.379999999961</v>
      </c>
      <c r="N189" s="5">
        <v>42610.579999999973</v>
      </c>
      <c r="O189" s="6">
        <f t="shared" si="6"/>
        <v>0</v>
      </c>
      <c r="P189">
        <f t="shared" si="7"/>
        <v>0</v>
      </c>
      <c r="Q189" s="6"/>
    </row>
    <row r="190" spans="1:17" x14ac:dyDescent="0.35">
      <c r="A190" s="19" t="s">
        <v>448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72002.199999999939</v>
      </c>
      <c r="L190" s="4">
        <v>78102.19999999991</v>
      </c>
      <c r="M190" s="4">
        <v>143187.52000000011</v>
      </c>
      <c r="N190" s="5">
        <v>97763.973333333313</v>
      </c>
      <c r="O190" s="6">
        <f t="shared" si="6"/>
        <v>0</v>
      </c>
      <c r="P190">
        <f t="shared" si="7"/>
        <v>0</v>
      </c>
      <c r="Q190" s="6"/>
    </row>
    <row r="191" spans="1:17" x14ac:dyDescent="0.35">
      <c r="A191" s="19" t="s">
        <v>449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69215.120000000068</v>
      </c>
      <c r="L191" s="4">
        <v>69981.119999999923</v>
      </c>
      <c r="M191" s="4">
        <v>67964.979999999981</v>
      </c>
      <c r="N191" s="5">
        <v>69053.739999999991</v>
      </c>
      <c r="O191" s="6">
        <f t="shared" si="6"/>
        <v>0</v>
      </c>
      <c r="P191">
        <f t="shared" si="7"/>
        <v>0</v>
      </c>
      <c r="Q191" s="6"/>
    </row>
    <row r="192" spans="1:17" x14ac:dyDescent="0.35">
      <c r="A192" s="19" t="s">
        <v>159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98899.190000000119</v>
      </c>
      <c r="L192" s="4">
        <v>135770.36000000025</v>
      </c>
      <c r="M192" s="4">
        <v>142824.16999999987</v>
      </c>
      <c r="N192" s="5">
        <v>125831.24000000006</v>
      </c>
      <c r="O192" s="6">
        <f t="shared" si="6"/>
        <v>0</v>
      </c>
      <c r="P192">
        <f t="shared" si="7"/>
        <v>0</v>
      </c>
      <c r="Q192" s="6"/>
    </row>
    <row r="193" spans="1:17" x14ac:dyDescent="0.35">
      <c r="A193" s="19" t="s">
        <v>450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24789.48000000005</v>
      </c>
      <c r="L193" s="4">
        <v>33397.320000000014</v>
      </c>
      <c r="M193" s="4">
        <v>28205.960000000014</v>
      </c>
      <c r="N193" s="5">
        <v>28797.586666666688</v>
      </c>
      <c r="O193" s="6">
        <f t="shared" si="6"/>
        <v>0</v>
      </c>
      <c r="P193">
        <f t="shared" si="7"/>
        <v>0</v>
      </c>
      <c r="Q193" s="6"/>
    </row>
    <row r="194" spans="1:17" x14ac:dyDescent="0.35">
      <c r="A194" s="19" t="s">
        <v>160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102629.65999999986</v>
      </c>
      <c r="L194" s="4">
        <v>118422.95000000004</v>
      </c>
      <c r="M194" s="4">
        <v>113507.34999999969</v>
      </c>
      <c r="N194" s="5">
        <v>111519.98666666653</v>
      </c>
      <c r="O194" s="6">
        <f t="shared" si="6"/>
        <v>0</v>
      </c>
      <c r="P194">
        <f t="shared" si="7"/>
        <v>0</v>
      </c>
      <c r="Q194" s="6"/>
    </row>
    <row r="195" spans="1:17" x14ac:dyDescent="0.35">
      <c r="A195" s="19" t="s">
        <v>451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138908.47999999989</v>
      </c>
      <c r="L195" s="4">
        <v>148376.61000000028</v>
      </c>
      <c r="M195" s="4">
        <v>136885.85000000027</v>
      </c>
      <c r="N195" s="5">
        <v>141390.3133333335</v>
      </c>
      <c r="O195" s="6">
        <f t="shared" si="6"/>
        <v>0</v>
      </c>
      <c r="P195">
        <f t="shared" si="7"/>
        <v>0</v>
      </c>
      <c r="Q195" s="6"/>
    </row>
    <row r="196" spans="1:17" x14ac:dyDescent="0.35">
      <c r="A196" s="19" t="s">
        <v>161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42641.310000000012</v>
      </c>
      <c r="L196" s="4">
        <v>42550.699999999946</v>
      </c>
      <c r="M196" s="4">
        <v>45760.44000000001</v>
      </c>
      <c r="N196" s="5">
        <v>43650.816666666651</v>
      </c>
      <c r="O196" s="6">
        <f t="shared" si="6"/>
        <v>0</v>
      </c>
      <c r="P196">
        <f t="shared" si="7"/>
        <v>0</v>
      </c>
      <c r="Q196" s="6"/>
    </row>
    <row r="197" spans="1:17" x14ac:dyDescent="0.35">
      <c r="A197" s="19" t="s">
        <v>452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100674.12999999977</v>
      </c>
      <c r="L197" s="4">
        <v>91227.280000000057</v>
      </c>
      <c r="M197" s="4">
        <v>98664.549999999945</v>
      </c>
      <c r="N197" s="5">
        <v>96855.319999999934</v>
      </c>
      <c r="O197" s="6">
        <f t="shared" si="6"/>
        <v>0</v>
      </c>
      <c r="P197">
        <f t="shared" si="7"/>
        <v>0</v>
      </c>
      <c r="Q197" s="6"/>
    </row>
    <row r="198" spans="1:17" x14ac:dyDescent="0.35">
      <c r="A198" s="19" t="s">
        <v>453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103066.49000000011</v>
      </c>
      <c r="L198" s="4">
        <v>112235.7099999999</v>
      </c>
      <c r="M198" s="4">
        <v>113610.64999999986</v>
      </c>
      <c r="N198" s="5">
        <v>109637.61666666662</v>
      </c>
      <c r="O198" s="6">
        <f t="shared" si="6"/>
        <v>0</v>
      </c>
      <c r="P198">
        <f t="shared" si="7"/>
        <v>0</v>
      </c>
      <c r="Q198" s="6"/>
    </row>
    <row r="199" spans="1:17" x14ac:dyDescent="0.35">
      <c r="A199" s="19" t="s">
        <v>454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5">
        <v>0</v>
      </c>
      <c r="O199" s="6">
        <f t="shared" si="6"/>
        <v>0</v>
      </c>
      <c r="P199">
        <f t="shared" si="7"/>
        <v>0</v>
      </c>
      <c r="Q199" s="6"/>
    </row>
    <row r="200" spans="1:17" x14ac:dyDescent="0.35">
      <c r="A200" s="19" t="s">
        <v>455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37859.730000000025</v>
      </c>
      <c r="L200" s="4">
        <v>42916.520000000011</v>
      </c>
      <c r="M200" s="4">
        <v>44179.670000000086</v>
      </c>
      <c r="N200" s="5">
        <v>41651.973333333372</v>
      </c>
      <c r="O200" s="6">
        <f t="shared" si="6"/>
        <v>0</v>
      </c>
      <c r="P200">
        <f t="shared" si="7"/>
        <v>0</v>
      </c>
      <c r="Q200" s="6"/>
    </row>
    <row r="201" spans="1:17" x14ac:dyDescent="0.35">
      <c r="A201" s="19" t="s">
        <v>456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30059.959999999992</v>
      </c>
      <c r="L201" s="4">
        <v>36376.179999999978</v>
      </c>
      <c r="M201" s="4">
        <v>37266.620000000054</v>
      </c>
      <c r="N201" s="5">
        <v>34567.586666666677</v>
      </c>
      <c r="O201" s="6">
        <f t="shared" si="6"/>
        <v>0</v>
      </c>
      <c r="P201">
        <f t="shared" si="7"/>
        <v>0</v>
      </c>
      <c r="Q201" s="6"/>
    </row>
    <row r="202" spans="1:17" x14ac:dyDescent="0.35">
      <c r="A202" s="19" t="s">
        <v>457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5">
        <v>0</v>
      </c>
      <c r="O202" s="6">
        <f t="shared" si="6"/>
        <v>0</v>
      </c>
      <c r="P202">
        <f t="shared" si="7"/>
        <v>0</v>
      </c>
      <c r="Q202" s="6"/>
    </row>
    <row r="203" spans="1:17" x14ac:dyDescent="0.35">
      <c r="A203" s="19" t="s">
        <v>29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1710990.7500000005</v>
      </c>
      <c r="L203" s="4">
        <v>6303967.879999998</v>
      </c>
      <c r="M203" s="4">
        <v>7410213.4800000023</v>
      </c>
      <c r="N203" s="5">
        <v>5141724.0366666671</v>
      </c>
      <c r="O203" s="6">
        <f t="shared" si="6"/>
        <v>0</v>
      </c>
      <c r="P203">
        <f t="shared" si="7"/>
        <v>0</v>
      </c>
      <c r="Q203" s="6"/>
    </row>
    <row r="204" spans="1:17" x14ac:dyDescent="0.35">
      <c r="A204" s="19" t="s">
        <v>458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5">
        <v>0</v>
      </c>
      <c r="O204" s="6">
        <f t="shared" si="6"/>
        <v>0</v>
      </c>
      <c r="P204">
        <f t="shared" si="7"/>
        <v>0</v>
      </c>
      <c r="Q204" s="6"/>
    </row>
    <row r="205" spans="1:17" x14ac:dyDescent="0.35">
      <c r="A205" s="19" t="s">
        <v>459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718254.30000000051</v>
      </c>
      <c r="L205" s="4">
        <v>938173.29000000074</v>
      </c>
      <c r="M205" s="4">
        <v>1113520.3600000017</v>
      </c>
      <c r="N205" s="5">
        <v>923315.98333333433</v>
      </c>
      <c r="O205" s="6">
        <f t="shared" si="6"/>
        <v>0</v>
      </c>
      <c r="P205">
        <f t="shared" si="7"/>
        <v>0</v>
      </c>
      <c r="Q205" s="6"/>
    </row>
    <row r="206" spans="1:17" x14ac:dyDescent="0.35">
      <c r="A206" s="19" t="s">
        <v>78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1665392.7000000009</v>
      </c>
      <c r="L206" s="4">
        <v>1816861.6699999983</v>
      </c>
      <c r="M206" s="4">
        <v>1832425.5000000023</v>
      </c>
      <c r="N206" s="5">
        <v>1771559.956666667</v>
      </c>
      <c r="O206" s="6">
        <f t="shared" si="6"/>
        <v>0</v>
      </c>
      <c r="P206">
        <f t="shared" si="7"/>
        <v>0</v>
      </c>
      <c r="Q206" s="6"/>
    </row>
    <row r="207" spans="1:17" x14ac:dyDescent="0.35">
      <c r="A207" s="19" t="s">
        <v>162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5">
        <v>0</v>
      </c>
      <c r="O207" s="6">
        <f t="shared" si="6"/>
        <v>0</v>
      </c>
      <c r="P207">
        <f t="shared" si="7"/>
        <v>0</v>
      </c>
      <c r="Q207" s="6"/>
    </row>
    <row r="208" spans="1:17" x14ac:dyDescent="0.35">
      <c r="A208" s="19" t="s">
        <v>163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679329.23000000021</v>
      </c>
      <c r="L208" s="4">
        <v>478808.06000000064</v>
      </c>
      <c r="M208" s="4">
        <v>258196.64000000033</v>
      </c>
      <c r="N208" s="5">
        <v>472111.31000000046</v>
      </c>
      <c r="O208" s="6">
        <f t="shared" si="6"/>
        <v>0</v>
      </c>
      <c r="P208">
        <f t="shared" si="7"/>
        <v>0</v>
      </c>
      <c r="Q208" s="6"/>
    </row>
    <row r="209" spans="1:17" x14ac:dyDescent="0.35">
      <c r="A209" s="19" t="s">
        <v>164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326493.61999999976</v>
      </c>
      <c r="L209" s="4">
        <v>1040491.5499999991</v>
      </c>
      <c r="M209" s="4">
        <v>1415673.4900000016</v>
      </c>
      <c r="N209" s="5">
        <v>927552.88666666683</v>
      </c>
      <c r="O209" s="6">
        <f t="shared" si="6"/>
        <v>0</v>
      </c>
      <c r="P209">
        <f t="shared" si="7"/>
        <v>0</v>
      </c>
      <c r="Q209" s="6"/>
    </row>
    <row r="210" spans="1:17" x14ac:dyDescent="0.35">
      <c r="A210" s="19" t="s">
        <v>460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5">
        <v>0</v>
      </c>
      <c r="O210" s="6">
        <f t="shared" si="6"/>
        <v>0</v>
      </c>
      <c r="P210">
        <f t="shared" si="7"/>
        <v>0</v>
      </c>
      <c r="Q210" s="6"/>
    </row>
    <row r="211" spans="1:17" x14ac:dyDescent="0.35">
      <c r="A211" s="19" t="s">
        <v>165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505951.48999999953</v>
      </c>
      <c r="L211" s="4">
        <v>672059.48000000056</v>
      </c>
      <c r="M211" s="4">
        <v>649691.76000000013</v>
      </c>
      <c r="N211" s="5">
        <v>609234.24333333352</v>
      </c>
      <c r="O211" s="6">
        <f t="shared" si="6"/>
        <v>0</v>
      </c>
      <c r="P211">
        <f t="shared" si="7"/>
        <v>0</v>
      </c>
      <c r="Q211" s="6"/>
    </row>
    <row r="212" spans="1:17" x14ac:dyDescent="0.35">
      <c r="A212" s="19" t="s">
        <v>30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1505837.42</v>
      </c>
      <c r="L212" s="4">
        <v>637915.93999999925</v>
      </c>
      <c r="M212" s="4">
        <v>583485.77000000014</v>
      </c>
      <c r="N212" s="5">
        <v>909079.70999999985</v>
      </c>
      <c r="O212" s="6">
        <f t="shared" si="6"/>
        <v>0</v>
      </c>
      <c r="P212">
        <f t="shared" si="7"/>
        <v>0</v>
      </c>
      <c r="Q212" s="6"/>
    </row>
    <row r="213" spans="1:17" x14ac:dyDescent="0.35">
      <c r="A213" s="19" t="s">
        <v>461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399925.69000000047</v>
      </c>
      <c r="L213" s="4">
        <v>478937.05999999982</v>
      </c>
      <c r="M213" s="4">
        <v>529121.59999999986</v>
      </c>
      <c r="N213" s="5">
        <v>469328.1166666667</v>
      </c>
      <c r="O213" s="6">
        <f t="shared" si="6"/>
        <v>0</v>
      </c>
      <c r="P213">
        <f t="shared" si="7"/>
        <v>0</v>
      </c>
      <c r="Q213" s="6"/>
    </row>
    <row r="214" spans="1:17" x14ac:dyDescent="0.35">
      <c r="A214" s="19" t="s">
        <v>166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10568.529999999995</v>
      </c>
      <c r="L214" s="4">
        <v>20415.849999999995</v>
      </c>
      <c r="M214" s="4">
        <v>9401.57</v>
      </c>
      <c r="N214" s="5">
        <v>13461.98333333333</v>
      </c>
      <c r="O214" s="6">
        <f t="shared" si="6"/>
        <v>0</v>
      </c>
      <c r="P214">
        <f t="shared" si="7"/>
        <v>0</v>
      </c>
      <c r="Q214" s="6"/>
    </row>
    <row r="215" spans="1:17" x14ac:dyDescent="0.35">
      <c r="A215" s="19" t="s">
        <v>167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5684.4000000000024</v>
      </c>
      <c r="L215" s="4">
        <v>9741.5899999999874</v>
      </c>
      <c r="M215" s="4">
        <v>8535.940000000006</v>
      </c>
      <c r="N215" s="5">
        <v>7987.3099999999986</v>
      </c>
      <c r="O215" s="6">
        <f t="shared" si="6"/>
        <v>0</v>
      </c>
      <c r="P215">
        <f t="shared" si="7"/>
        <v>0</v>
      </c>
      <c r="Q215" s="6"/>
    </row>
    <row r="216" spans="1:17" x14ac:dyDescent="0.35">
      <c r="A216" s="19" t="s">
        <v>168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278359.37000000017</v>
      </c>
      <c r="L216" s="4">
        <v>318002.81999999995</v>
      </c>
      <c r="M216" s="4">
        <v>158996.79000000018</v>
      </c>
      <c r="N216" s="5">
        <v>251786.32666666678</v>
      </c>
      <c r="O216" s="6">
        <f t="shared" ref="O216:O279" si="8">+MIN(B216:M216)</f>
        <v>0</v>
      </c>
      <c r="P216">
        <f t="shared" ref="P216:P279" si="9">+IF(O216&lt;0,1,0)</f>
        <v>0</v>
      </c>
      <c r="Q216" s="6"/>
    </row>
    <row r="217" spans="1:17" x14ac:dyDescent="0.35">
      <c r="A217" s="19" t="s">
        <v>169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7223.649999999996</v>
      </c>
      <c r="L217" s="4">
        <v>0</v>
      </c>
      <c r="M217" s="4">
        <v>0</v>
      </c>
      <c r="N217" s="5">
        <v>2407.8833333333318</v>
      </c>
      <c r="O217" s="6">
        <f t="shared" si="8"/>
        <v>0</v>
      </c>
      <c r="P217">
        <f t="shared" si="9"/>
        <v>0</v>
      </c>
      <c r="Q217" s="6"/>
    </row>
    <row r="218" spans="1:17" x14ac:dyDescent="0.35">
      <c r="A218" s="19" t="s">
        <v>170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25138.320000000011</v>
      </c>
      <c r="L218" s="4">
        <v>24261.549999999992</v>
      </c>
      <c r="M218" s="4">
        <v>26187.949999999975</v>
      </c>
      <c r="N218" s="5">
        <v>25195.939999999991</v>
      </c>
      <c r="O218" s="6">
        <f t="shared" si="8"/>
        <v>0</v>
      </c>
      <c r="P218">
        <f t="shared" si="9"/>
        <v>0</v>
      </c>
      <c r="Q218" s="6"/>
    </row>
    <row r="219" spans="1:17" x14ac:dyDescent="0.35">
      <c r="A219" s="19" t="s">
        <v>79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-3516537.6700000013</v>
      </c>
      <c r="L219" s="4">
        <v>-4333731.1600000048</v>
      </c>
      <c r="M219" s="4">
        <v>-3936875.5799999982</v>
      </c>
      <c r="N219" s="5">
        <v>-3929048.1366666681</v>
      </c>
      <c r="O219" s="6">
        <f t="shared" si="8"/>
        <v>-4333731.1600000048</v>
      </c>
      <c r="P219">
        <f t="shared" si="9"/>
        <v>1</v>
      </c>
      <c r="Q219" s="6"/>
    </row>
    <row r="220" spans="1:17" x14ac:dyDescent="0.35">
      <c r="A220" s="19" t="s">
        <v>31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-99.060000000003512</v>
      </c>
      <c r="L220" s="4">
        <v>8927.190000000006</v>
      </c>
      <c r="M220" s="4">
        <v>19318.490000000009</v>
      </c>
      <c r="N220" s="5">
        <v>9382.2066666666706</v>
      </c>
      <c r="O220" s="6">
        <f t="shared" si="8"/>
        <v>-99.060000000003512</v>
      </c>
      <c r="P220">
        <f t="shared" si="9"/>
        <v>1</v>
      </c>
      <c r="Q220" s="6"/>
    </row>
    <row r="221" spans="1:17" x14ac:dyDescent="0.35">
      <c r="A221" s="19" t="s">
        <v>462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-4214606.129999998</v>
      </c>
      <c r="L221" s="4">
        <v>-2319958.9000000008</v>
      </c>
      <c r="M221" s="4">
        <v>85862.689999999973</v>
      </c>
      <c r="N221" s="5">
        <v>-2149567.4466666663</v>
      </c>
      <c r="O221" s="6">
        <f t="shared" si="8"/>
        <v>-4214606.129999998</v>
      </c>
      <c r="P221">
        <f t="shared" si="9"/>
        <v>1</v>
      </c>
      <c r="Q221" s="6"/>
    </row>
    <row r="222" spans="1:17" x14ac:dyDescent="0.35">
      <c r="A222" s="19" t="s">
        <v>463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39132.050000000025</v>
      </c>
      <c r="L222" s="4">
        <v>46459.779999999955</v>
      </c>
      <c r="M222" s="4">
        <v>44402.490000000013</v>
      </c>
      <c r="N222" s="5">
        <v>43331.44</v>
      </c>
      <c r="O222" s="6">
        <f t="shared" si="8"/>
        <v>0</v>
      </c>
      <c r="P222">
        <f t="shared" si="9"/>
        <v>0</v>
      </c>
      <c r="Q222" s="6"/>
    </row>
    <row r="223" spans="1:17" x14ac:dyDescent="0.35">
      <c r="A223" s="19" t="s">
        <v>32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-2508880.0399999991</v>
      </c>
      <c r="L223" s="4">
        <v>-2439625.859999998</v>
      </c>
      <c r="M223" s="4">
        <v>-2398701.9999999991</v>
      </c>
      <c r="N223" s="5">
        <v>-2449069.2999999984</v>
      </c>
      <c r="O223" s="6">
        <f t="shared" si="8"/>
        <v>-2508880.0399999991</v>
      </c>
      <c r="P223">
        <f t="shared" si="9"/>
        <v>1</v>
      </c>
      <c r="Q223" s="6"/>
    </row>
    <row r="224" spans="1:17" x14ac:dyDescent="0.35">
      <c r="A224" s="19" t="s">
        <v>464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5">
        <v>0</v>
      </c>
      <c r="O224" s="6">
        <f t="shared" si="8"/>
        <v>0</v>
      </c>
      <c r="P224">
        <f t="shared" si="9"/>
        <v>0</v>
      </c>
      <c r="Q224" s="6"/>
    </row>
    <row r="225" spans="1:17" x14ac:dyDescent="0.35">
      <c r="A225" s="19" t="s">
        <v>465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5">
        <v>0</v>
      </c>
      <c r="O225" s="6">
        <f t="shared" si="8"/>
        <v>0</v>
      </c>
      <c r="P225">
        <f t="shared" si="9"/>
        <v>0</v>
      </c>
      <c r="Q225" s="6"/>
    </row>
    <row r="226" spans="1:17" x14ac:dyDescent="0.35">
      <c r="A226" s="19" t="s">
        <v>466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44353.340000000047</v>
      </c>
      <c r="L226" s="4">
        <v>51290.829999999951</v>
      </c>
      <c r="M226" s="4">
        <v>49456.069999999927</v>
      </c>
      <c r="N226" s="5">
        <v>48366.746666666644</v>
      </c>
      <c r="O226" s="6">
        <f t="shared" si="8"/>
        <v>0</v>
      </c>
      <c r="P226">
        <f t="shared" si="9"/>
        <v>0</v>
      </c>
      <c r="Q226" s="6"/>
    </row>
    <row r="227" spans="1:17" x14ac:dyDescent="0.35">
      <c r="A227" s="19" t="s">
        <v>467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5">
        <v>0</v>
      </c>
      <c r="O227" s="6">
        <f t="shared" si="8"/>
        <v>0</v>
      </c>
      <c r="P227">
        <f t="shared" si="9"/>
        <v>0</v>
      </c>
      <c r="Q227" s="6"/>
    </row>
    <row r="228" spans="1:17" x14ac:dyDescent="0.35">
      <c r="A228" s="19" t="s">
        <v>468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669119.87000000081</v>
      </c>
      <c r="L228" s="4">
        <v>744278.05999999947</v>
      </c>
      <c r="M228" s="4">
        <v>705342.89999999967</v>
      </c>
      <c r="N228" s="5">
        <v>706246.94333333336</v>
      </c>
      <c r="O228" s="6">
        <f t="shared" si="8"/>
        <v>0</v>
      </c>
      <c r="P228">
        <f t="shared" si="9"/>
        <v>0</v>
      </c>
      <c r="Q228" s="6"/>
    </row>
    <row r="229" spans="1:17" x14ac:dyDescent="0.35">
      <c r="A229" s="19" t="s">
        <v>469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142502.82000000007</v>
      </c>
      <c r="L229" s="4">
        <v>148456.13000000006</v>
      </c>
      <c r="M229" s="4">
        <v>137496.64000000028</v>
      </c>
      <c r="N229" s="5">
        <v>142818.53000000014</v>
      </c>
      <c r="O229" s="6">
        <f t="shared" si="8"/>
        <v>0</v>
      </c>
      <c r="P229">
        <f t="shared" si="9"/>
        <v>0</v>
      </c>
      <c r="Q229" s="6"/>
    </row>
    <row r="230" spans="1:17" x14ac:dyDescent="0.35">
      <c r="A230" s="19" t="s">
        <v>470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40831.599999999962</v>
      </c>
      <c r="L230" s="4">
        <v>46920.699999999939</v>
      </c>
      <c r="M230" s="4">
        <v>45469.929999999964</v>
      </c>
      <c r="N230" s="5">
        <v>44407.409999999953</v>
      </c>
      <c r="O230" s="6">
        <f t="shared" si="8"/>
        <v>0</v>
      </c>
      <c r="P230">
        <f t="shared" si="9"/>
        <v>0</v>
      </c>
      <c r="Q230" s="6"/>
    </row>
    <row r="231" spans="1:17" x14ac:dyDescent="0.35">
      <c r="A231" s="19" t="s">
        <v>471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42507.85</v>
      </c>
      <c r="L231" s="4">
        <v>44505.730000000069</v>
      </c>
      <c r="M231" s="4">
        <v>40840.750000000015</v>
      </c>
      <c r="N231" s="5">
        <v>42618.11000000003</v>
      </c>
      <c r="O231" s="6">
        <f t="shared" si="8"/>
        <v>0</v>
      </c>
      <c r="P231">
        <f t="shared" si="9"/>
        <v>0</v>
      </c>
      <c r="Q231" s="6"/>
    </row>
    <row r="232" spans="1:17" x14ac:dyDescent="0.35">
      <c r="A232" s="19" t="s">
        <v>171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24934.779999999995</v>
      </c>
      <c r="L232" s="4">
        <v>24930.389999999992</v>
      </c>
      <c r="M232" s="4">
        <v>27621.690000000024</v>
      </c>
      <c r="N232" s="5">
        <v>25828.953333333338</v>
      </c>
      <c r="O232" s="6">
        <f t="shared" si="8"/>
        <v>0</v>
      </c>
      <c r="P232">
        <f t="shared" si="9"/>
        <v>0</v>
      </c>
      <c r="Q232" s="6"/>
    </row>
    <row r="233" spans="1:17" x14ac:dyDescent="0.35">
      <c r="A233" s="19" t="s">
        <v>80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346881.43</v>
      </c>
      <c r="L233" s="4">
        <v>359223.66000000003</v>
      </c>
      <c r="M233" s="4">
        <v>413942.95999999967</v>
      </c>
      <c r="N233" s="5">
        <v>373349.34999999992</v>
      </c>
      <c r="O233" s="6">
        <f t="shared" si="8"/>
        <v>0</v>
      </c>
      <c r="P233">
        <f t="shared" si="9"/>
        <v>0</v>
      </c>
      <c r="Q233" s="6"/>
    </row>
    <row r="234" spans="1:17" x14ac:dyDescent="0.35">
      <c r="A234" s="19" t="s">
        <v>172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47152.469999999994</v>
      </c>
      <c r="L234" s="4">
        <v>52936.169999999969</v>
      </c>
      <c r="M234" s="4">
        <v>46931.229999999981</v>
      </c>
      <c r="N234" s="5">
        <v>49006.623333333315</v>
      </c>
      <c r="O234" s="6">
        <f t="shared" si="8"/>
        <v>0</v>
      </c>
      <c r="P234">
        <f t="shared" si="9"/>
        <v>0</v>
      </c>
      <c r="Q234" s="6"/>
    </row>
    <row r="235" spans="1:17" x14ac:dyDescent="0.35">
      <c r="A235" s="19" t="s">
        <v>61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27551.440000000028</v>
      </c>
      <c r="L235" s="4">
        <v>33629.260000000038</v>
      </c>
      <c r="M235" s="4">
        <v>24501.810000000016</v>
      </c>
      <c r="N235" s="5">
        <v>28560.836666666695</v>
      </c>
      <c r="O235" s="6">
        <f t="shared" si="8"/>
        <v>0</v>
      </c>
      <c r="P235">
        <f t="shared" si="9"/>
        <v>0</v>
      </c>
      <c r="Q235" s="6"/>
    </row>
    <row r="236" spans="1:17" x14ac:dyDescent="0.35">
      <c r="A236" s="19" t="s">
        <v>33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-97382.439999999915</v>
      </c>
      <c r="L236" s="4">
        <v>-14822.390000000009</v>
      </c>
      <c r="M236" s="4">
        <v>-15291.530000000015</v>
      </c>
      <c r="N236" s="5">
        <v>-42498.786666666645</v>
      </c>
      <c r="O236" s="6">
        <f t="shared" si="8"/>
        <v>-97382.439999999915</v>
      </c>
      <c r="P236">
        <f t="shared" si="9"/>
        <v>1</v>
      </c>
      <c r="Q236" s="6"/>
    </row>
    <row r="237" spans="1:17" x14ac:dyDescent="0.35">
      <c r="A237" s="19" t="s">
        <v>34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2484643.0499999947</v>
      </c>
      <c r="L237" s="4">
        <v>158023.33999999976</v>
      </c>
      <c r="M237" s="4">
        <v>192011.63000000021</v>
      </c>
      <c r="N237" s="5">
        <v>944892.67333333159</v>
      </c>
      <c r="O237" s="6">
        <f t="shared" si="8"/>
        <v>0</v>
      </c>
      <c r="P237">
        <f t="shared" si="9"/>
        <v>0</v>
      </c>
      <c r="Q237" s="6"/>
    </row>
    <row r="238" spans="1:17" x14ac:dyDescent="0.35">
      <c r="A238" s="19" t="s">
        <v>35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6828709.999999986</v>
      </c>
      <c r="L238" s="4">
        <v>6942873.9799999958</v>
      </c>
      <c r="M238" s="4">
        <v>6190590.3500000099</v>
      </c>
      <c r="N238" s="5">
        <v>6654058.1099999966</v>
      </c>
      <c r="O238" s="6">
        <f t="shared" si="8"/>
        <v>0</v>
      </c>
      <c r="P238">
        <f t="shared" si="9"/>
        <v>0</v>
      </c>
      <c r="Q238" s="6"/>
    </row>
    <row r="239" spans="1:17" x14ac:dyDescent="0.35">
      <c r="A239" s="19" t="s">
        <v>36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5822588.8899999922</v>
      </c>
      <c r="L239" s="4">
        <v>6594028.6000000006</v>
      </c>
      <c r="M239" s="4">
        <v>5879543.700000002</v>
      </c>
      <c r="N239" s="5">
        <v>6098720.3966666646</v>
      </c>
      <c r="O239" s="6">
        <f t="shared" si="8"/>
        <v>0</v>
      </c>
      <c r="P239">
        <f t="shared" si="9"/>
        <v>0</v>
      </c>
      <c r="Q239" s="6"/>
    </row>
    <row r="240" spans="1:17" x14ac:dyDescent="0.35">
      <c r="A240" s="19" t="s">
        <v>173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58458.340000000062</v>
      </c>
      <c r="L240" s="4">
        <v>122364.83000000006</v>
      </c>
      <c r="M240" s="4">
        <v>109400.87000000004</v>
      </c>
      <c r="N240" s="5">
        <v>96741.346666666723</v>
      </c>
      <c r="O240" s="6">
        <f t="shared" si="8"/>
        <v>0</v>
      </c>
      <c r="P240">
        <f t="shared" si="9"/>
        <v>0</v>
      </c>
      <c r="Q240" s="6"/>
    </row>
    <row r="241" spans="1:17" x14ac:dyDescent="0.35">
      <c r="A241" s="19" t="s">
        <v>472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5">
        <v>0</v>
      </c>
      <c r="O241" s="6">
        <f t="shared" si="8"/>
        <v>0</v>
      </c>
      <c r="P241">
        <f t="shared" si="9"/>
        <v>0</v>
      </c>
      <c r="Q241" s="6"/>
    </row>
    <row r="242" spans="1:17" x14ac:dyDescent="0.35">
      <c r="A242" s="19" t="s">
        <v>473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47406.89</v>
      </c>
      <c r="L242" s="4">
        <v>48052.610000000022</v>
      </c>
      <c r="M242" s="4">
        <v>45019.97</v>
      </c>
      <c r="N242" s="5">
        <v>46826.490000000013</v>
      </c>
      <c r="O242" s="6">
        <f t="shared" si="8"/>
        <v>0</v>
      </c>
      <c r="P242">
        <f t="shared" si="9"/>
        <v>0</v>
      </c>
      <c r="Q242" s="6"/>
    </row>
    <row r="243" spans="1:17" x14ac:dyDescent="0.35">
      <c r="A243" s="19" t="s">
        <v>474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445517.72999999952</v>
      </c>
      <c r="L243" s="4">
        <v>502012.28999999951</v>
      </c>
      <c r="M243" s="4">
        <v>647216.08000000007</v>
      </c>
      <c r="N243" s="5">
        <v>531582.03333333309</v>
      </c>
      <c r="O243" s="6">
        <f t="shared" si="8"/>
        <v>0</v>
      </c>
      <c r="P243">
        <f t="shared" si="9"/>
        <v>0</v>
      </c>
      <c r="Q243" s="6"/>
    </row>
    <row r="244" spans="1:17" x14ac:dyDescent="0.35">
      <c r="A244" s="19" t="s">
        <v>174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260862.16000000032</v>
      </c>
      <c r="L244" s="4">
        <v>202119.63999999978</v>
      </c>
      <c r="M244" s="4">
        <v>237682.47999999981</v>
      </c>
      <c r="N244" s="5">
        <v>233554.75999999998</v>
      </c>
      <c r="O244" s="6">
        <f t="shared" si="8"/>
        <v>0</v>
      </c>
      <c r="P244">
        <f t="shared" si="9"/>
        <v>0</v>
      </c>
      <c r="Q244" s="6"/>
    </row>
    <row r="245" spans="1:17" x14ac:dyDescent="0.35">
      <c r="A245" s="19" t="s">
        <v>475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39132.050000000025</v>
      </c>
      <c r="L245" s="4">
        <v>46459.779999999955</v>
      </c>
      <c r="M245" s="4">
        <v>44402.490000000013</v>
      </c>
      <c r="N245" s="5">
        <v>43331.44</v>
      </c>
      <c r="O245" s="6">
        <f t="shared" si="8"/>
        <v>0</v>
      </c>
      <c r="P245">
        <f t="shared" si="9"/>
        <v>0</v>
      </c>
      <c r="Q245" s="6"/>
    </row>
    <row r="246" spans="1:17" x14ac:dyDescent="0.35">
      <c r="A246" s="19" t="s">
        <v>175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30195.660000000025</v>
      </c>
      <c r="L246" s="4">
        <v>26016.170000000031</v>
      </c>
      <c r="M246" s="4">
        <v>25194.44000000001</v>
      </c>
      <c r="N246" s="5">
        <v>27135.423333333358</v>
      </c>
      <c r="O246" s="6">
        <f t="shared" si="8"/>
        <v>0</v>
      </c>
      <c r="P246">
        <f t="shared" si="9"/>
        <v>0</v>
      </c>
      <c r="Q246" s="6"/>
    </row>
    <row r="247" spans="1:17" x14ac:dyDescent="0.35">
      <c r="A247" s="19" t="s">
        <v>176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113871.30000000016</v>
      </c>
      <c r="L247" s="4">
        <v>125615.90999999986</v>
      </c>
      <c r="M247" s="4">
        <v>111595.68000000009</v>
      </c>
      <c r="N247" s="5">
        <v>117027.63000000005</v>
      </c>
      <c r="O247" s="6">
        <f t="shared" si="8"/>
        <v>0</v>
      </c>
      <c r="P247">
        <f t="shared" si="9"/>
        <v>0</v>
      </c>
      <c r="Q247" s="6"/>
    </row>
    <row r="248" spans="1:17" x14ac:dyDescent="0.35">
      <c r="A248" s="19" t="s">
        <v>177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72571.289999999892</v>
      </c>
      <c r="L248" s="4">
        <v>79556.640000000014</v>
      </c>
      <c r="M248" s="4">
        <v>70677.259999999951</v>
      </c>
      <c r="N248" s="5">
        <v>74268.396666666624</v>
      </c>
      <c r="O248" s="6">
        <f t="shared" si="8"/>
        <v>0</v>
      </c>
      <c r="P248">
        <f t="shared" si="9"/>
        <v>0</v>
      </c>
      <c r="Q248" s="6"/>
    </row>
    <row r="249" spans="1:17" x14ac:dyDescent="0.35">
      <c r="A249" s="19" t="s">
        <v>476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42366.470000000008</v>
      </c>
      <c r="L249" s="4">
        <v>46763.820000000043</v>
      </c>
      <c r="M249" s="4">
        <v>45493.560000000034</v>
      </c>
      <c r="N249" s="5">
        <v>44874.616666666698</v>
      </c>
      <c r="O249" s="6">
        <f t="shared" si="8"/>
        <v>0</v>
      </c>
      <c r="P249">
        <f t="shared" si="9"/>
        <v>0</v>
      </c>
      <c r="Q249" s="6"/>
    </row>
    <row r="250" spans="1:17" x14ac:dyDescent="0.35">
      <c r="A250" s="19" t="s">
        <v>477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35330.319999999963</v>
      </c>
      <c r="L250" s="4">
        <v>40058.860000000008</v>
      </c>
      <c r="M250" s="4">
        <v>41230.710000000014</v>
      </c>
      <c r="N250" s="5">
        <v>38873.296666666662</v>
      </c>
      <c r="O250" s="6">
        <f t="shared" si="8"/>
        <v>0</v>
      </c>
      <c r="P250">
        <f t="shared" si="9"/>
        <v>0</v>
      </c>
      <c r="Q250" s="6"/>
    </row>
    <row r="251" spans="1:17" x14ac:dyDescent="0.35">
      <c r="A251" s="19" t="s">
        <v>478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24789.48000000005</v>
      </c>
      <c r="L251" s="4">
        <v>33397.320000000014</v>
      </c>
      <c r="M251" s="4">
        <v>28205.960000000014</v>
      </c>
      <c r="N251" s="5">
        <v>28797.586666666688</v>
      </c>
      <c r="O251" s="6">
        <f t="shared" si="8"/>
        <v>0</v>
      </c>
      <c r="P251">
        <f t="shared" si="9"/>
        <v>0</v>
      </c>
      <c r="Q251" s="6"/>
    </row>
    <row r="252" spans="1:17" x14ac:dyDescent="0.35">
      <c r="A252" s="19" t="s">
        <v>178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74684.130000000077</v>
      </c>
      <c r="L252" s="4">
        <v>26705.780000000028</v>
      </c>
      <c r="M252" s="4">
        <v>22196.580000000013</v>
      </c>
      <c r="N252" s="5">
        <v>41195.49666666671</v>
      </c>
      <c r="O252" s="6">
        <f t="shared" si="8"/>
        <v>0</v>
      </c>
      <c r="P252">
        <f t="shared" si="9"/>
        <v>0</v>
      </c>
      <c r="Q252" s="6"/>
    </row>
    <row r="253" spans="1:17" x14ac:dyDescent="0.35">
      <c r="A253" s="19" t="s">
        <v>479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5">
        <v>0</v>
      </c>
      <c r="O253" s="6">
        <f t="shared" si="8"/>
        <v>0</v>
      </c>
      <c r="P253">
        <f t="shared" si="9"/>
        <v>0</v>
      </c>
      <c r="Q253" s="6"/>
    </row>
    <row r="254" spans="1:17" x14ac:dyDescent="0.35">
      <c r="A254" s="19" t="s">
        <v>480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121320.25000000009</v>
      </c>
      <c r="L254" s="4">
        <v>131961.39999999976</v>
      </c>
      <c r="M254" s="4">
        <v>133382.69999999984</v>
      </c>
      <c r="N254" s="5">
        <v>128888.11666666657</v>
      </c>
      <c r="O254" s="6">
        <f t="shared" si="8"/>
        <v>0</v>
      </c>
      <c r="P254">
        <f t="shared" si="9"/>
        <v>0</v>
      </c>
      <c r="Q254" s="6"/>
    </row>
    <row r="255" spans="1:17" x14ac:dyDescent="0.35">
      <c r="A255" s="19" t="s">
        <v>481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45814.399999999972</v>
      </c>
      <c r="L255" s="4">
        <v>50243.059999999925</v>
      </c>
      <c r="M255" s="4">
        <v>49266.360000000044</v>
      </c>
      <c r="N255" s="5">
        <v>48441.273333333316</v>
      </c>
      <c r="O255" s="6">
        <f t="shared" si="8"/>
        <v>0</v>
      </c>
      <c r="P255">
        <f t="shared" si="9"/>
        <v>0</v>
      </c>
      <c r="Q255" s="6"/>
    </row>
    <row r="256" spans="1:17" x14ac:dyDescent="0.35">
      <c r="A256" s="19" t="s">
        <v>482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42520.050000000025</v>
      </c>
      <c r="L256" s="4">
        <v>45818.370000000061</v>
      </c>
      <c r="M256" s="4">
        <v>46952.950000000019</v>
      </c>
      <c r="N256" s="5">
        <v>45097.123333333373</v>
      </c>
      <c r="O256" s="6">
        <f t="shared" si="8"/>
        <v>0</v>
      </c>
      <c r="P256">
        <f t="shared" si="9"/>
        <v>0</v>
      </c>
      <c r="Q256" s="6"/>
    </row>
    <row r="257" spans="1:17" x14ac:dyDescent="0.35">
      <c r="A257" s="19" t="s">
        <v>483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97385.179999999978</v>
      </c>
      <c r="L257" s="4">
        <v>110401.75999999988</v>
      </c>
      <c r="M257" s="4">
        <v>107856.08000000016</v>
      </c>
      <c r="N257" s="5">
        <v>105214.34000000001</v>
      </c>
      <c r="O257" s="6">
        <f t="shared" si="8"/>
        <v>0</v>
      </c>
      <c r="P257">
        <f t="shared" si="9"/>
        <v>0</v>
      </c>
      <c r="Q257" s="6"/>
    </row>
    <row r="258" spans="1:17" x14ac:dyDescent="0.35">
      <c r="A258" s="19" t="s">
        <v>484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38145.339999999924</v>
      </c>
      <c r="L258" s="4">
        <v>42644.490000000056</v>
      </c>
      <c r="M258" s="4">
        <v>44521.549999999908</v>
      </c>
      <c r="N258" s="5">
        <v>41770.459999999963</v>
      </c>
      <c r="O258" s="6">
        <f t="shared" si="8"/>
        <v>0</v>
      </c>
      <c r="P258">
        <f t="shared" si="9"/>
        <v>0</v>
      </c>
      <c r="Q258" s="6"/>
    </row>
    <row r="259" spans="1:17" x14ac:dyDescent="0.35">
      <c r="A259" s="19" t="s">
        <v>179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411028.2599999996</v>
      </c>
      <c r="L259" s="4">
        <v>582964.65000000061</v>
      </c>
      <c r="M259" s="4">
        <v>605285.91000000096</v>
      </c>
      <c r="N259" s="5">
        <v>533092.94000000041</v>
      </c>
      <c r="O259" s="6">
        <f t="shared" si="8"/>
        <v>0</v>
      </c>
      <c r="P259">
        <f t="shared" si="9"/>
        <v>0</v>
      </c>
      <c r="Q259" s="6"/>
    </row>
    <row r="260" spans="1:17" x14ac:dyDescent="0.35">
      <c r="A260" s="19" t="s">
        <v>485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114448.86999999991</v>
      </c>
      <c r="L260" s="4">
        <v>128035.89000000004</v>
      </c>
      <c r="M260" s="4">
        <v>133525.93000000014</v>
      </c>
      <c r="N260" s="5">
        <v>125336.89666666668</v>
      </c>
      <c r="O260" s="6">
        <f t="shared" si="8"/>
        <v>0</v>
      </c>
      <c r="P260">
        <f t="shared" si="9"/>
        <v>0</v>
      </c>
      <c r="Q260" s="6"/>
    </row>
    <row r="261" spans="1:17" x14ac:dyDescent="0.35">
      <c r="A261" s="19" t="s">
        <v>486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40880.120000000024</v>
      </c>
      <c r="L261" s="4">
        <v>37115.020000000011</v>
      </c>
      <c r="M261" s="4">
        <v>42958.159999999996</v>
      </c>
      <c r="N261" s="5">
        <v>40317.766666666685</v>
      </c>
      <c r="O261" s="6">
        <f t="shared" si="8"/>
        <v>0</v>
      </c>
      <c r="P261">
        <f t="shared" si="9"/>
        <v>0</v>
      </c>
      <c r="Q261" s="6"/>
    </row>
    <row r="262" spans="1:17" x14ac:dyDescent="0.35">
      <c r="A262" s="19" t="s">
        <v>37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-685983.27999999898</v>
      </c>
      <c r="L262" s="4">
        <v>-653561.56000000017</v>
      </c>
      <c r="M262" s="4">
        <v>-660204.2300000001</v>
      </c>
      <c r="N262" s="5">
        <v>-666583.02333333308</v>
      </c>
      <c r="O262" s="6">
        <f t="shared" si="8"/>
        <v>-685983.27999999898</v>
      </c>
      <c r="P262">
        <f t="shared" si="9"/>
        <v>1</v>
      </c>
      <c r="Q262" s="6"/>
    </row>
    <row r="263" spans="1:17" x14ac:dyDescent="0.35">
      <c r="A263" s="19" t="s">
        <v>487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87152.389999999898</v>
      </c>
      <c r="L263" s="4">
        <v>104303.25000000004</v>
      </c>
      <c r="M263" s="4">
        <v>87934.080000000002</v>
      </c>
      <c r="N263" s="5">
        <v>93129.906666666662</v>
      </c>
      <c r="O263" s="6">
        <f t="shared" si="8"/>
        <v>0</v>
      </c>
      <c r="P263">
        <f t="shared" si="9"/>
        <v>0</v>
      </c>
      <c r="Q263" s="6"/>
    </row>
    <row r="264" spans="1:17" x14ac:dyDescent="0.35">
      <c r="A264" s="19" t="s">
        <v>488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5">
        <v>0</v>
      </c>
      <c r="O264" s="6">
        <f t="shared" si="8"/>
        <v>0</v>
      </c>
      <c r="P264">
        <f t="shared" si="9"/>
        <v>0</v>
      </c>
      <c r="Q264" s="6"/>
    </row>
    <row r="265" spans="1:17" x14ac:dyDescent="0.35">
      <c r="A265" s="19" t="s">
        <v>180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115430.45000000016</v>
      </c>
      <c r="L265" s="4">
        <v>139851.93000000005</v>
      </c>
      <c r="M265" s="4">
        <v>127269.34000000017</v>
      </c>
      <c r="N265" s="5">
        <v>127517.24000000012</v>
      </c>
      <c r="O265" s="6">
        <f t="shared" si="8"/>
        <v>0</v>
      </c>
      <c r="P265">
        <f t="shared" si="9"/>
        <v>0</v>
      </c>
      <c r="Q265" s="6"/>
    </row>
    <row r="266" spans="1:17" x14ac:dyDescent="0.35">
      <c r="A266" s="19" t="s">
        <v>181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29025.36999999993</v>
      </c>
      <c r="L266" s="4">
        <v>29313.660000000033</v>
      </c>
      <c r="M266" s="4">
        <v>25246.68</v>
      </c>
      <c r="N266" s="5">
        <v>27861.903333333321</v>
      </c>
      <c r="O266" s="6">
        <f t="shared" si="8"/>
        <v>0</v>
      </c>
      <c r="P266">
        <f t="shared" si="9"/>
        <v>0</v>
      </c>
      <c r="Q266" s="6"/>
    </row>
    <row r="267" spans="1:17" x14ac:dyDescent="0.35">
      <c r="A267" s="19" t="s">
        <v>182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50627.519999999997</v>
      </c>
      <c r="L267" s="4">
        <v>114390.31000000019</v>
      </c>
      <c r="M267" s="4">
        <v>102944.50000000003</v>
      </c>
      <c r="N267" s="5">
        <v>89320.77666666673</v>
      </c>
      <c r="O267" s="6">
        <f t="shared" si="8"/>
        <v>0</v>
      </c>
      <c r="P267">
        <f t="shared" si="9"/>
        <v>0</v>
      </c>
      <c r="Q267" s="6"/>
    </row>
    <row r="268" spans="1:17" x14ac:dyDescent="0.35">
      <c r="A268" s="19" t="s">
        <v>81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1573108.2200000011</v>
      </c>
      <c r="L268" s="4">
        <v>1413019.8300000005</v>
      </c>
      <c r="M268" s="4">
        <v>1111050.8299999998</v>
      </c>
      <c r="N268" s="5">
        <v>1365726.2933333339</v>
      </c>
      <c r="O268" s="6">
        <f t="shared" si="8"/>
        <v>0</v>
      </c>
      <c r="P268">
        <f t="shared" si="9"/>
        <v>0</v>
      </c>
      <c r="Q268" s="6"/>
    </row>
    <row r="269" spans="1:17" x14ac:dyDescent="0.35">
      <c r="A269" s="19" t="s">
        <v>183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5">
        <v>0</v>
      </c>
      <c r="O269" s="6">
        <f t="shared" si="8"/>
        <v>0</v>
      </c>
      <c r="P269">
        <f t="shared" si="9"/>
        <v>0</v>
      </c>
      <c r="Q269" s="6"/>
    </row>
    <row r="270" spans="1:17" x14ac:dyDescent="0.35">
      <c r="A270" s="19" t="s">
        <v>489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27751.43</v>
      </c>
      <c r="L270" s="4">
        <v>31465.009999999984</v>
      </c>
      <c r="M270" s="4">
        <v>32404.699999999975</v>
      </c>
      <c r="N270" s="5">
        <v>30540.379999999986</v>
      </c>
      <c r="O270" s="6">
        <f t="shared" si="8"/>
        <v>0</v>
      </c>
      <c r="P270">
        <f t="shared" si="9"/>
        <v>0</v>
      </c>
      <c r="Q270" s="6"/>
    </row>
    <row r="271" spans="1:17" x14ac:dyDescent="0.35">
      <c r="A271" s="19" t="s">
        <v>184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236870.42000000016</v>
      </c>
      <c r="L271" s="4">
        <v>235323.05999999959</v>
      </c>
      <c r="M271" s="4">
        <v>229354.79000000012</v>
      </c>
      <c r="N271" s="5">
        <v>233849.42333333331</v>
      </c>
      <c r="O271" s="6">
        <f t="shared" si="8"/>
        <v>0</v>
      </c>
      <c r="P271">
        <f t="shared" si="9"/>
        <v>0</v>
      </c>
      <c r="Q271" s="6"/>
    </row>
    <row r="272" spans="1:17" x14ac:dyDescent="0.35">
      <c r="A272" s="19" t="s">
        <v>185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63422.350000000122</v>
      </c>
      <c r="L272" s="4">
        <v>23226.110000000022</v>
      </c>
      <c r="M272" s="4">
        <v>58018.849999999962</v>
      </c>
      <c r="N272" s="5">
        <v>48222.436666666705</v>
      </c>
      <c r="O272" s="6">
        <f t="shared" si="8"/>
        <v>0</v>
      </c>
      <c r="P272">
        <f t="shared" si="9"/>
        <v>0</v>
      </c>
      <c r="Q272" s="6"/>
    </row>
    <row r="273" spans="1:17" x14ac:dyDescent="0.35">
      <c r="A273" s="19" t="s">
        <v>490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5">
        <v>0</v>
      </c>
      <c r="O273" s="6">
        <f t="shared" si="8"/>
        <v>0</v>
      </c>
      <c r="P273">
        <f t="shared" si="9"/>
        <v>0</v>
      </c>
      <c r="Q273" s="6"/>
    </row>
    <row r="274" spans="1:17" x14ac:dyDescent="0.35">
      <c r="A274" s="19" t="s">
        <v>491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5">
        <v>0</v>
      </c>
      <c r="O274" s="6">
        <f t="shared" si="8"/>
        <v>0</v>
      </c>
      <c r="P274">
        <f t="shared" si="9"/>
        <v>0</v>
      </c>
      <c r="Q274" s="6"/>
    </row>
    <row r="275" spans="1:17" x14ac:dyDescent="0.35">
      <c r="A275" s="19" t="s">
        <v>186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28445.749999999996</v>
      </c>
      <c r="L275" s="4">
        <v>20693.41</v>
      </c>
      <c r="M275" s="4">
        <v>30827.759999999991</v>
      </c>
      <c r="N275" s="5">
        <v>26655.639999999996</v>
      </c>
      <c r="O275" s="6">
        <f t="shared" si="8"/>
        <v>0</v>
      </c>
      <c r="P275">
        <f t="shared" si="9"/>
        <v>0</v>
      </c>
      <c r="Q275" s="6"/>
    </row>
    <row r="276" spans="1:17" x14ac:dyDescent="0.35">
      <c r="A276" s="19" t="s">
        <v>492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33900.100000000028</v>
      </c>
      <c r="L276" s="4">
        <v>40561.639999999985</v>
      </c>
      <c r="M276" s="4">
        <v>34169.770000000019</v>
      </c>
      <c r="N276" s="5">
        <v>36210.503333333349</v>
      </c>
      <c r="O276" s="6">
        <f t="shared" si="8"/>
        <v>0</v>
      </c>
      <c r="P276">
        <f t="shared" si="9"/>
        <v>0</v>
      </c>
      <c r="Q276" s="6"/>
    </row>
    <row r="277" spans="1:17" x14ac:dyDescent="0.35">
      <c r="A277" s="19" t="s">
        <v>493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36197.62999999999</v>
      </c>
      <c r="L277" s="4">
        <v>39449.140000000029</v>
      </c>
      <c r="M277" s="4">
        <v>35137.150000000067</v>
      </c>
      <c r="N277" s="5">
        <v>36927.973333333364</v>
      </c>
      <c r="O277" s="6">
        <f t="shared" si="8"/>
        <v>0</v>
      </c>
      <c r="P277">
        <f t="shared" si="9"/>
        <v>0</v>
      </c>
      <c r="Q277" s="6"/>
    </row>
    <row r="278" spans="1:17" x14ac:dyDescent="0.35">
      <c r="A278" s="19" t="s">
        <v>494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5">
        <v>0</v>
      </c>
      <c r="O278" s="6">
        <f t="shared" si="8"/>
        <v>0</v>
      </c>
      <c r="P278">
        <f t="shared" si="9"/>
        <v>0</v>
      </c>
      <c r="Q278" s="6"/>
    </row>
    <row r="279" spans="1:17" x14ac:dyDescent="0.35">
      <c r="A279" s="19" t="s">
        <v>38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695527.14999999991</v>
      </c>
      <c r="L279" s="4">
        <v>897245.51000000047</v>
      </c>
      <c r="M279" s="4">
        <v>1065285.2399999991</v>
      </c>
      <c r="N279" s="5">
        <v>886019.29999999981</v>
      </c>
      <c r="O279" s="6">
        <f t="shared" si="8"/>
        <v>0</v>
      </c>
      <c r="P279">
        <f t="shared" si="9"/>
        <v>0</v>
      </c>
      <c r="Q279" s="6"/>
    </row>
    <row r="280" spans="1:17" x14ac:dyDescent="0.35">
      <c r="A280" s="19" t="s">
        <v>187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13395.700000000013</v>
      </c>
      <c r="L280" s="4">
        <v>14152.83999999998</v>
      </c>
      <c r="M280" s="4">
        <v>12412.459999999994</v>
      </c>
      <c r="N280" s="5">
        <v>13320.333333333328</v>
      </c>
      <c r="O280" s="6">
        <f t="shared" ref="O280:O343" si="10">+MIN(B280:M280)</f>
        <v>0</v>
      </c>
      <c r="P280">
        <f t="shared" ref="P280:P343" si="11">+IF(O280&lt;0,1,0)</f>
        <v>0</v>
      </c>
      <c r="Q280" s="6"/>
    </row>
    <row r="281" spans="1:17" x14ac:dyDescent="0.35">
      <c r="A281" s="19" t="s">
        <v>188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138680.10000000038</v>
      </c>
      <c r="L281" s="4">
        <v>152210.85000000009</v>
      </c>
      <c r="M281" s="4">
        <v>137974.37999999983</v>
      </c>
      <c r="N281" s="5">
        <v>142955.1100000001</v>
      </c>
      <c r="O281" s="6">
        <f t="shared" si="10"/>
        <v>0</v>
      </c>
      <c r="P281">
        <f t="shared" si="11"/>
        <v>0</v>
      </c>
      <c r="Q281" s="6"/>
    </row>
    <row r="282" spans="1:17" x14ac:dyDescent="0.35">
      <c r="A282" s="19" t="s">
        <v>495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5">
        <v>0</v>
      </c>
      <c r="O282" s="6">
        <f t="shared" si="10"/>
        <v>0</v>
      </c>
      <c r="P282">
        <f t="shared" si="11"/>
        <v>0</v>
      </c>
      <c r="Q282" s="6"/>
    </row>
    <row r="283" spans="1:17" x14ac:dyDescent="0.35">
      <c r="A283" s="19" t="s">
        <v>496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39009.629999999961</v>
      </c>
      <c r="L283" s="4">
        <v>40941.169999999947</v>
      </c>
      <c r="M283" s="4">
        <v>42350.859999999993</v>
      </c>
      <c r="N283" s="5">
        <v>40767.219999999965</v>
      </c>
      <c r="O283" s="6">
        <f t="shared" si="10"/>
        <v>0</v>
      </c>
      <c r="P283">
        <f t="shared" si="11"/>
        <v>0</v>
      </c>
      <c r="Q283" s="6"/>
    </row>
    <row r="284" spans="1:17" x14ac:dyDescent="0.35">
      <c r="A284" s="19" t="s">
        <v>189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789100.38999999908</v>
      </c>
      <c r="L284" s="4">
        <v>669176.98999999929</v>
      </c>
      <c r="M284" s="4">
        <v>824265.45000000054</v>
      </c>
      <c r="N284" s="5">
        <v>760847.60999999975</v>
      </c>
      <c r="O284" s="6">
        <f t="shared" si="10"/>
        <v>0</v>
      </c>
      <c r="P284">
        <f t="shared" si="11"/>
        <v>0</v>
      </c>
      <c r="Q284" s="6"/>
    </row>
    <row r="285" spans="1:17" x14ac:dyDescent="0.35">
      <c r="A285" s="19" t="s">
        <v>497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381617.0799999999</v>
      </c>
      <c r="L285" s="4">
        <v>84401.349999999991</v>
      </c>
      <c r="M285" s="4">
        <v>529454.57999999996</v>
      </c>
      <c r="N285" s="5">
        <v>331824.33666666661</v>
      </c>
      <c r="O285" s="6">
        <f t="shared" si="10"/>
        <v>0</v>
      </c>
      <c r="P285">
        <f t="shared" si="11"/>
        <v>0</v>
      </c>
      <c r="Q285" s="6"/>
    </row>
    <row r="286" spans="1:17" x14ac:dyDescent="0.35">
      <c r="A286" s="19" t="s">
        <v>498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83721.5</v>
      </c>
      <c r="L286" s="4">
        <v>95662.41999999994</v>
      </c>
      <c r="M286" s="4">
        <v>91243.530000000173</v>
      </c>
      <c r="N286" s="5">
        <v>90209.150000000023</v>
      </c>
      <c r="O286" s="6">
        <f t="shared" si="10"/>
        <v>0</v>
      </c>
      <c r="P286">
        <f t="shared" si="11"/>
        <v>0</v>
      </c>
      <c r="Q286" s="6"/>
    </row>
    <row r="287" spans="1:17" x14ac:dyDescent="0.35">
      <c r="A287" s="19" t="s">
        <v>499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3193.3599999999988</v>
      </c>
      <c r="L287" s="4">
        <v>3356.1599999999994</v>
      </c>
      <c r="M287" s="4">
        <v>3491.7700000000027</v>
      </c>
      <c r="N287" s="5">
        <v>3347.0966666666668</v>
      </c>
      <c r="O287" s="6">
        <f t="shared" si="10"/>
        <v>0</v>
      </c>
      <c r="P287">
        <f t="shared" si="11"/>
        <v>0</v>
      </c>
      <c r="Q287" s="6"/>
    </row>
    <row r="288" spans="1:17" x14ac:dyDescent="0.35">
      <c r="A288" s="19" t="s">
        <v>500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5">
        <v>0</v>
      </c>
      <c r="O288" s="6">
        <f t="shared" si="10"/>
        <v>0</v>
      </c>
      <c r="P288">
        <f t="shared" si="11"/>
        <v>0</v>
      </c>
      <c r="Q288" s="6"/>
    </row>
    <row r="289" spans="1:17" x14ac:dyDescent="0.35">
      <c r="A289" s="19" t="s">
        <v>190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38257.849999999984</v>
      </c>
      <c r="L289" s="4">
        <v>127092.12999999993</v>
      </c>
      <c r="M289" s="4">
        <v>96650.360000000132</v>
      </c>
      <c r="N289" s="5">
        <v>87333.446666666685</v>
      </c>
      <c r="O289" s="6">
        <f t="shared" si="10"/>
        <v>0</v>
      </c>
      <c r="P289">
        <f t="shared" si="11"/>
        <v>0</v>
      </c>
      <c r="Q289" s="6"/>
    </row>
    <row r="290" spans="1:17" x14ac:dyDescent="0.35">
      <c r="A290" s="19" t="s">
        <v>501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43238.310000000107</v>
      </c>
      <c r="L290" s="4">
        <v>45100.129999999925</v>
      </c>
      <c r="M290" s="4">
        <v>40333.890000000087</v>
      </c>
      <c r="N290" s="5">
        <v>42890.776666666708</v>
      </c>
      <c r="O290" s="6">
        <f t="shared" si="10"/>
        <v>0</v>
      </c>
      <c r="P290">
        <f t="shared" si="11"/>
        <v>0</v>
      </c>
      <c r="Q290" s="6"/>
    </row>
    <row r="291" spans="1:17" x14ac:dyDescent="0.35">
      <c r="A291" s="19" t="s">
        <v>39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-371216.74000000017</v>
      </c>
      <c r="L291" s="4">
        <v>-342460.56000000035</v>
      </c>
      <c r="M291" s="4">
        <v>-392914.6100000001</v>
      </c>
      <c r="N291" s="5">
        <v>-368863.9700000002</v>
      </c>
      <c r="O291" s="6">
        <f t="shared" si="10"/>
        <v>-392914.6100000001</v>
      </c>
      <c r="P291">
        <f t="shared" si="11"/>
        <v>1</v>
      </c>
      <c r="Q291" s="6"/>
    </row>
    <row r="292" spans="1:17" x14ac:dyDescent="0.35">
      <c r="A292" s="19" t="s">
        <v>40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-196504.24999999988</v>
      </c>
      <c r="L292" s="4">
        <v>9829.3199999999924</v>
      </c>
      <c r="M292" s="4">
        <v>-37476.630000000019</v>
      </c>
      <c r="N292" s="5">
        <v>-74717.186666666632</v>
      </c>
      <c r="O292" s="6">
        <f t="shared" si="10"/>
        <v>-196504.24999999988</v>
      </c>
      <c r="P292">
        <f t="shared" si="11"/>
        <v>1</v>
      </c>
      <c r="Q292" s="6"/>
    </row>
    <row r="293" spans="1:17" x14ac:dyDescent="0.35">
      <c r="A293" s="19" t="s">
        <v>82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967382.42000000016</v>
      </c>
      <c r="L293" s="4">
        <v>882674.21000000043</v>
      </c>
      <c r="M293" s="4">
        <v>845399.03000000026</v>
      </c>
      <c r="N293" s="5">
        <v>898485.22000000032</v>
      </c>
      <c r="O293" s="6">
        <f t="shared" si="10"/>
        <v>0</v>
      </c>
      <c r="P293">
        <f t="shared" si="11"/>
        <v>0</v>
      </c>
      <c r="Q293" s="6"/>
    </row>
    <row r="294" spans="1:17" x14ac:dyDescent="0.35">
      <c r="A294" s="19" t="s">
        <v>41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141483.31</v>
      </c>
      <c r="L294" s="4">
        <v>130038.78999999995</v>
      </c>
      <c r="M294" s="4">
        <v>65879.890000000029</v>
      </c>
      <c r="N294" s="5">
        <v>112467.33</v>
      </c>
      <c r="O294" s="6">
        <f t="shared" si="10"/>
        <v>0</v>
      </c>
      <c r="P294">
        <f t="shared" si="11"/>
        <v>0</v>
      </c>
      <c r="Q294" s="6"/>
    </row>
    <row r="295" spans="1:17" x14ac:dyDescent="0.35">
      <c r="A295" s="19" t="s">
        <v>502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5">
        <v>0</v>
      </c>
      <c r="O295" s="6">
        <f t="shared" si="10"/>
        <v>0</v>
      </c>
      <c r="P295">
        <f t="shared" si="11"/>
        <v>0</v>
      </c>
      <c r="Q295" s="6"/>
    </row>
    <row r="296" spans="1:17" x14ac:dyDescent="0.35">
      <c r="A296" s="19" t="s">
        <v>42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240629.31000000011</v>
      </c>
      <c r="L296" s="4">
        <v>189092.21000000008</v>
      </c>
      <c r="M296" s="4">
        <v>-222299.94999999995</v>
      </c>
      <c r="N296" s="5">
        <v>69140.523333333418</v>
      </c>
      <c r="O296" s="6">
        <f t="shared" si="10"/>
        <v>-222299.94999999995</v>
      </c>
      <c r="P296">
        <f t="shared" si="11"/>
        <v>1</v>
      </c>
      <c r="Q296" s="6"/>
    </row>
    <row r="297" spans="1:17" x14ac:dyDescent="0.35">
      <c r="A297" s="19" t="s">
        <v>503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1121597.580000001</v>
      </c>
      <c r="L297" s="4">
        <v>520137.20000000007</v>
      </c>
      <c r="M297" s="4">
        <v>1301183.9100000001</v>
      </c>
      <c r="N297" s="5">
        <v>980972.89666666707</v>
      </c>
      <c r="O297" s="6">
        <f t="shared" si="10"/>
        <v>0</v>
      </c>
      <c r="P297">
        <f t="shared" si="11"/>
        <v>0</v>
      </c>
      <c r="Q297" s="6"/>
    </row>
    <row r="298" spans="1:17" x14ac:dyDescent="0.35">
      <c r="A298" s="19" t="s">
        <v>191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109170.18999999974</v>
      </c>
      <c r="L298" s="4">
        <v>114130.98000000008</v>
      </c>
      <c r="M298" s="4">
        <v>125532.73999999992</v>
      </c>
      <c r="N298" s="5">
        <v>116277.96999999991</v>
      </c>
      <c r="O298" s="6">
        <f t="shared" si="10"/>
        <v>0</v>
      </c>
      <c r="P298">
        <f t="shared" si="11"/>
        <v>0</v>
      </c>
      <c r="Q298" s="6"/>
    </row>
    <row r="299" spans="1:17" x14ac:dyDescent="0.35">
      <c r="A299" s="19" t="s">
        <v>83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-125475.17999999996</v>
      </c>
      <c r="L299" s="4">
        <v>-124848.24999999997</v>
      </c>
      <c r="M299" s="4">
        <v>-120504.18999999992</v>
      </c>
      <c r="N299" s="5">
        <v>-123609.20666666662</v>
      </c>
      <c r="O299" s="6">
        <f t="shared" si="10"/>
        <v>-125475.17999999996</v>
      </c>
      <c r="P299">
        <f t="shared" si="11"/>
        <v>1</v>
      </c>
      <c r="Q299" s="6"/>
    </row>
    <row r="300" spans="1:17" x14ac:dyDescent="0.35">
      <c r="A300" s="19" t="s">
        <v>504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173987.19000000003</v>
      </c>
      <c r="L300" s="4">
        <v>175277.05000000002</v>
      </c>
      <c r="M300" s="4">
        <v>490.56999999999232</v>
      </c>
      <c r="N300" s="5">
        <v>116584.93666666669</v>
      </c>
      <c r="O300" s="6">
        <f t="shared" si="10"/>
        <v>0</v>
      </c>
      <c r="P300">
        <f t="shared" si="11"/>
        <v>0</v>
      </c>
      <c r="Q300" s="6"/>
    </row>
    <row r="301" spans="1:17" x14ac:dyDescent="0.35">
      <c r="A301" s="19" t="s">
        <v>505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5">
        <v>0</v>
      </c>
      <c r="O301" s="6">
        <f t="shared" si="10"/>
        <v>0</v>
      </c>
      <c r="P301">
        <f t="shared" si="11"/>
        <v>0</v>
      </c>
      <c r="Q301" s="6"/>
    </row>
    <row r="302" spans="1:17" x14ac:dyDescent="0.35">
      <c r="A302" s="19" t="s">
        <v>506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5">
        <v>0</v>
      </c>
      <c r="O302" s="6">
        <f t="shared" si="10"/>
        <v>0</v>
      </c>
      <c r="P302">
        <f t="shared" si="11"/>
        <v>0</v>
      </c>
      <c r="Q302" s="6"/>
    </row>
    <row r="303" spans="1:17" x14ac:dyDescent="0.35">
      <c r="A303" s="19" t="s">
        <v>507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41874.769999999946</v>
      </c>
      <c r="L303" s="4">
        <v>47801.289999999979</v>
      </c>
      <c r="M303" s="4">
        <v>45614.160000000069</v>
      </c>
      <c r="N303" s="5">
        <v>45096.74</v>
      </c>
      <c r="O303" s="6">
        <f t="shared" si="10"/>
        <v>0</v>
      </c>
      <c r="P303">
        <f t="shared" si="11"/>
        <v>0</v>
      </c>
      <c r="Q303" s="6"/>
    </row>
    <row r="304" spans="1:17" x14ac:dyDescent="0.35">
      <c r="A304" s="19" t="s">
        <v>508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109004.11000000007</v>
      </c>
      <c r="L304" s="4">
        <v>126391.70999999998</v>
      </c>
      <c r="M304" s="4">
        <v>115464.82999999986</v>
      </c>
      <c r="N304" s="5">
        <v>116953.54999999997</v>
      </c>
      <c r="O304" s="6">
        <f t="shared" si="10"/>
        <v>0</v>
      </c>
      <c r="P304">
        <f t="shared" si="11"/>
        <v>0</v>
      </c>
      <c r="Q304" s="6"/>
    </row>
    <row r="305" spans="1:17" x14ac:dyDescent="0.35">
      <c r="A305" s="19" t="s">
        <v>62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504719.26000000007</v>
      </c>
      <c r="L305" s="4">
        <v>234943.61999999973</v>
      </c>
      <c r="M305" s="4">
        <v>426060.68000000034</v>
      </c>
      <c r="N305" s="5">
        <v>388574.52</v>
      </c>
      <c r="O305" s="6">
        <f t="shared" si="10"/>
        <v>0</v>
      </c>
      <c r="P305">
        <f t="shared" si="11"/>
        <v>0</v>
      </c>
      <c r="Q305" s="6"/>
    </row>
    <row r="306" spans="1:17" x14ac:dyDescent="0.35">
      <c r="A306" s="19" t="s">
        <v>509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124445.73999999995</v>
      </c>
      <c r="L306" s="4">
        <v>133969.57000000007</v>
      </c>
      <c r="M306" s="4">
        <v>135954.6100000001</v>
      </c>
      <c r="N306" s="5">
        <v>131456.64000000004</v>
      </c>
      <c r="O306" s="6">
        <f t="shared" si="10"/>
        <v>0</v>
      </c>
      <c r="P306">
        <f t="shared" si="11"/>
        <v>0</v>
      </c>
      <c r="Q306" s="6"/>
    </row>
    <row r="307" spans="1:17" x14ac:dyDescent="0.35">
      <c r="A307" s="19" t="s">
        <v>192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16302.279999999999</v>
      </c>
      <c r="L307" s="4">
        <v>128017.73999999996</v>
      </c>
      <c r="M307" s="4">
        <v>113543.59999999992</v>
      </c>
      <c r="N307" s="5">
        <v>85954.539999999964</v>
      </c>
      <c r="O307" s="6">
        <f t="shared" si="10"/>
        <v>0</v>
      </c>
      <c r="P307">
        <f t="shared" si="11"/>
        <v>0</v>
      </c>
      <c r="Q307" s="6"/>
    </row>
    <row r="308" spans="1:17" x14ac:dyDescent="0.35">
      <c r="A308" s="19" t="s">
        <v>193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21972.169999999991</v>
      </c>
      <c r="L308" s="4">
        <v>18049.360000000004</v>
      </c>
      <c r="M308" s="4">
        <v>19197.009999999995</v>
      </c>
      <c r="N308" s="5">
        <v>19739.513333333332</v>
      </c>
      <c r="O308" s="6">
        <f t="shared" si="10"/>
        <v>0</v>
      </c>
      <c r="P308">
        <f t="shared" si="11"/>
        <v>0</v>
      </c>
      <c r="Q308" s="6"/>
    </row>
    <row r="309" spans="1:17" x14ac:dyDescent="0.35">
      <c r="A309" s="19" t="s">
        <v>510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40606.340000000047</v>
      </c>
      <c r="L309" s="4">
        <v>33765.480000000025</v>
      </c>
      <c r="M309" s="4">
        <v>45665.26999999999</v>
      </c>
      <c r="N309" s="5">
        <v>40012.363333333349</v>
      </c>
      <c r="O309" s="6">
        <f t="shared" si="10"/>
        <v>0</v>
      </c>
      <c r="P309">
        <f t="shared" si="11"/>
        <v>0</v>
      </c>
      <c r="Q309" s="6"/>
    </row>
    <row r="310" spans="1:17" x14ac:dyDescent="0.35">
      <c r="A310" s="19" t="s">
        <v>511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5">
        <v>0</v>
      </c>
      <c r="O310" s="6">
        <f t="shared" si="10"/>
        <v>0</v>
      </c>
      <c r="P310">
        <f t="shared" si="11"/>
        <v>0</v>
      </c>
      <c r="Q310" s="6"/>
    </row>
    <row r="311" spans="1:17" x14ac:dyDescent="0.35">
      <c r="A311" s="19" t="s">
        <v>512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5">
        <v>0</v>
      </c>
      <c r="O311" s="6">
        <f t="shared" si="10"/>
        <v>0</v>
      </c>
      <c r="P311">
        <f t="shared" si="11"/>
        <v>0</v>
      </c>
      <c r="Q311" s="6"/>
    </row>
    <row r="312" spans="1:17" x14ac:dyDescent="0.35">
      <c r="A312" s="19" t="s">
        <v>513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127849.45999999979</v>
      </c>
      <c r="L312" s="4">
        <v>129430.98000000017</v>
      </c>
      <c r="M312" s="4">
        <v>130369.53000000013</v>
      </c>
      <c r="N312" s="5">
        <v>129216.65666666669</v>
      </c>
      <c r="O312" s="6">
        <f t="shared" si="10"/>
        <v>0</v>
      </c>
      <c r="P312">
        <f t="shared" si="11"/>
        <v>0</v>
      </c>
      <c r="Q312" s="6"/>
    </row>
    <row r="313" spans="1:17" x14ac:dyDescent="0.35">
      <c r="A313" s="19" t="s">
        <v>514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120674.64000000001</v>
      </c>
      <c r="L313" s="4">
        <v>128275.48000000019</v>
      </c>
      <c r="M313" s="4">
        <v>97592.120000000068</v>
      </c>
      <c r="N313" s="5">
        <v>115514.08000000009</v>
      </c>
      <c r="O313" s="6">
        <f t="shared" si="10"/>
        <v>0</v>
      </c>
      <c r="P313">
        <f t="shared" si="11"/>
        <v>0</v>
      </c>
      <c r="Q313" s="6"/>
    </row>
    <row r="314" spans="1:17" x14ac:dyDescent="0.35">
      <c r="A314" s="19" t="s">
        <v>515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38064.270000000091</v>
      </c>
      <c r="L314" s="4">
        <v>34879.19000000001</v>
      </c>
      <c r="M314" s="4">
        <v>30439.299999999977</v>
      </c>
      <c r="N314" s="5">
        <v>34460.920000000027</v>
      </c>
      <c r="O314" s="6">
        <f t="shared" si="10"/>
        <v>0</v>
      </c>
      <c r="P314">
        <f t="shared" si="11"/>
        <v>0</v>
      </c>
      <c r="Q314" s="6"/>
    </row>
    <row r="315" spans="1:17" x14ac:dyDescent="0.35">
      <c r="A315" s="19" t="s">
        <v>44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116538.69999999992</v>
      </c>
      <c r="L315" s="4">
        <v>110640.66999999997</v>
      </c>
      <c r="M315" s="4">
        <v>82925.450000000012</v>
      </c>
      <c r="N315" s="5">
        <v>103368.2733333333</v>
      </c>
      <c r="O315" s="6">
        <f t="shared" si="10"/>
        <v>0</v>
      </c>
      <c r="P315">
        <f t="shared" si="11"/>
        <v>0</v>
      </c>
      <c r="Q315" s="6"/>
    </row>
    <row r="316" spans="1:17" x14ac:dyDescent="0.35">
      <c r="A316" s="19" t="s">
        <v>194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21502.240000000009</v>
      </c>
      <c r="L316" s="4">
        <v>26748.270000000033</v>
      </c>
      <c r="M316" s="4">
        <v>28845.489999999994</v>
      </c>
      <c r="N316" s="5">
        <v>25698.666666666675</v>
      </c>
      <c r="O316" s="6">
        <f t="shared" si="10"/>
        <v>0</v>
      </c>
      <c r="P316">
        <f t="shared" si="11"/>
        <v>0</v>
      </c>
      <c r="Q316" s="6"/>
    </row>
    <row r="317" spans="1:17" x14ac:dyDescent="0.35">
      <c r="A317" s="19" t="s">
        <v>516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33863.99000000002</v>
      </c>
      <c r="L317" s="4">
        <v>37943.490000000013</v>
      </c>
      <c r="M317" s="4">
        <v>34087.069999999992</v>
      </c>
      <c r="N317" s="5">
        <v>35298.183333333342</v>
      </c>
      <c r="O317" s="6">
        <f t="shared" si="10"/>
        <v>0</v>
      </c>
      <c r="P317">
        <f t="shared" si="11"/>
        <v>0</v>
      </c>
      <c r="Q317" s="6"/>
    </row>
    <row r="318" spans="1:17" x14ac:dyDescent="0.35">
      <c r="A318" s="19" t="s">
        <v>517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33420.880000000034</v>
      </c>
      <c r="L318" s="4">
        <v>33140.300000000017</v>
      </c>
      <c r="M318" s="4">
        <v>30540.350000000028</v>
      </c>
      <c r="N318" s="5">
        <v>32367.176666666695</v>
      </c>
      <c r="O318" s="6">
        <f t="shared" si="10"/>
        <v>0</v>
      </c>
      <c r="P318">
        <f t="shared" si="11"/>
        <v>0</v>
      </c>
      <c r="Q318" s="6"/>
    </row>
    <row r="319" spans="1:17" x14ac:dyDescent="0.35">
      <c r="A319" s="19" t="s">
        <v>518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32588.979999999981</v>
      </c>
      <c r="L319" s="4">
        <v>38698.790000000008</v>
      </c>
      <c r="M319" s="4">
        <v>36954.630000000005</v>
      </c>
      <c r="N319" s="5">
        <v>36080.799999999996</v>
      </c>
      <c r="O319" s="6">
        <f t="shared" si="10"/>
        <v>0</v>
      </c>
      <c r="P319">
        <f t="shared" si="11"/>
        <v>0</v>
      </c>
      <c r="Q319" s="6"/>
    </row>
    <row r="320" spans="1:17" x14ac:dyDescent="0.35">
      <c r="A320" s="19" t="s">
        <v>519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49384.349999999911</v>
      </c>
      <c r="L320" s="4">
        <v>51362.399999999994</v>
      </c>
      <c r="M320" s="4">
        <v>46527.370000000039</v>
      </c>
      <c r="N320" s="5">
        <v>49091.373333333315</v>
      </c>
      <c r="O320" s="6">
        <f t="shared" si="10"/>
        <v>0</v>
      </c>
      <c r="P320">
        <f t="shared" si="11"/>
        <v>0</v>
      </c>
      <c r="Q320" s="6"/>
    </row>
    <row r="321" spans="1:17" x14ac:dyDescent="0.35">
      <c r="A321" s="19" t="s">
        <v>196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41977.279999999948</v>
      </c>
      <c r="L321" s="4">
        <v>49671.069999999978</v>
      </c>
      <c r="M321" s="4">
        <v>45937.330000000045</v>
      </c>
      <c r="N321" s="5">
        <v>45861.893333333319</v>
      </c>
      <c r="O321" s="6">
        <f t="shared" si="10"/>
        <v>0</v>
      </c>
      <c r="P321">
        <f t="shared" si="11"/>
        <v>0</v>
      </c>
      <c r="Q321" s="6"/>
    </row>
    <row r="322" spans="1:17" x14ac:dyDescent="0.35">
      <c r="A322" s="19" t="s">
        <v>197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152615.58000000016</v>
      </c>
      <c r="L322" s="4">
        <v>127770.31000000019</v>
      </c>
      <c r="M322" s="4">
        <v>95202.660000000018</v>
      </c>
      <c r="N322" s="5">
        <v>125196.18333333347</v>
      </c>
      <c r="O322" s="6">
        <f t="shared" si="10"/>
        <v>0</v>
      </c>
      <c r="P322">
        <f t="shared" si="11"/>
        <v>0</v>
      </c>
      <c r="Q322" s="6"/>
    </row>
    <row r="323" spans="1:17" x14ac:dyDescent="0.35">
      <c r="A323" s="19" t="s">
        <v>63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16905057.11999999</v>
      </c>
      <c r="L323" s="4">
        <v>16249938.77999999</v>
      </c>
      <c r="M323" s="4">
        <v>11780840.220000003</v>
      </c>
      <c r="N323" s="5">
        <v>14978612.039999994</v>
      </c>
      <c r="O323" s="6">
        <f t="shared" si="10"/>
        <v>0</v>
      </c>
      <c r="P323">
        <f t="shared" si="11"/>
        <v>0</v>
      </c>
      <c r="Q323" s="6"/>
    </row>
    <row r="324" spans="1:17" x14ac:dyDescent="0.35">
      <c r="A324" s="19" t="s">
        <v>198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30114.420000000035</v>
      </c>
      <c r="L324" s="4">
        <v>37945.369999999981</v>
      </c>
      <c r="M324" s="4">
        <v>33734.260000000038</v>
      </c>
      <c r="N324" s="5">
        <v>33931.350000000013</v>
      </c>
      <c r="O324" s="6">
        <f t="shared" si="10"/>
        <v>0</v>
      </c>
      <c r="P324">
        <f t="shared" si="11"/>
        <v>0</v>
      </c>
      <c r="Q324" s="6"/>
    </row>
    <row r="325" spans="1:17" x14ac:dyDescent="0.35">
      <c r="A325" s="19" t="s">
        <v>520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137538.75000000009</v>
      </c>
      <c r="L325" s="4">
        <v>150937.58999999997</v>
      </c>
      <c r="M325" s="4">
        <v>147854.55999999994</v>
      </c>
      <c r="N325" s="5">
        <v>145443.63333333333</v>
      </c>
      <c r="O325" s="6">
        <f t="shared" si="10"/>
        <v>0</v>
      </c>
      <c r="P325">
        <f t="shared" si="11"/>
        <v>0</v>
      </c>
      <c r="Q325" s="6"/>
    </row>
    <row r="326" spans="1:17" x14ac:dyDescent="0.35">
      <c r="A326" s="19" t="s">
        <v>521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112836.87999999989</v>
      </c>
      <c r="L326" s="4">
        <v>126443.96000000002</v>
      </c>
      <c r="M326" s="4">
        <v>113563.46000000002</v>
      </c>
      <c r="N326" s="5">
        <v>117614.76666666665</v>
      </c>
      <c r="O326" s="6">
        <f t="shared" si="10"/>
        <v>0</v>
      </c>
      <c r="P326">
        <f t="shared" si="11"/>
        <v>0</v>
      </c>
      <c r="Q326" s="6"/>
    </row>
    <row r="327" spans="1:17" x14ac:dyDescent="0.35">
      <c r="A327" s="19" t="s">
        <v>199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33821.949999999997</v>
      </c>
      <c r="L327" s="4">
        <v>36971.889999999956</v>
      </c>
      <c r="M327" s="4">
        <v>31497.680000000029</v>
      </c>
      <c r="N327" s="5">
        <v>34097.173333333332</v>
      </c>
      <c r="O327" s="6">
        <f t="shared" si="10"/>
        <v>0</v>
      </c>
      <c r="P327">
        <f t="shared" si="11"/>
        <v>0</v>
      </c>
      <c r="Q327" s="6"/>
    </row>
    <row r="328" spans="1:17" x14ac:dyDescent="0.35">
      <c r="A328" s="19" t="s">
        <v>200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37854.479999999952</v>
      </c>
      <c r="L328" s="4">
        <v>45090.530000000064</v>
      </c>
      <c r="M328" s="4">
        <v>41283.279999999992</v>
      </c>
      <c r="N328" s="5">
        <v>41409.43</v>
      </c>
      <c r="O328" s="6">
        <f t="shared" si="10"/>
        <v>0</v>
      </c>
      <c r="P328">
        <f t="shared" si="11"/>
        <v>0</v>
      </c>
      <c r="Q328" s="6"/>
    </row>
    <row r="329" spans="1:17" x14ac:dyDescent="0.35">
      <c r="A329" s="19" t="s">
        <v>522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41874.769999999946</v>
      </c>
      <c r="L329" s="4">
        <v>47801.289999999979</v>
      </c>
      <c r="M329" s="4">
        <v>45614.160000000069</v>
      </c>
      <c r="N329" s="5">
        <v>45096.74</v>
      </c>
      <c r="O329" s="6">
        <f t="shared" si="10"/>
        <v>0</v>
      </c>
      <c r="P329">
        <f t="shared" si="11"/>
        <v>0</v>
      </c>
      <c r="Q329" s="6"/>
    </row>
    <row r="330" spans="1:17" x14ac:dyDescent="0.35">
      <c r="A330" s="19" t="s">
        <v>523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39112.989999999969</v>
      </c>
      <c r="L330" s="4">
        <v>32554.859999999993</v>
      </c>
      <c r="M330" s="4">
        <v>44025.280000000028</v>
      </c>
      <c r="N330" s="5">
        <v>38564.376666666663</v>
      </c>
      <c r="O330" s="6">
        <f t="shared" si="10"/>
        <v>0</v>
      </c>
      <c r="P330">
        <f t="shared" si="11"/>
        <v>0</v>
      </c>
      <c r="Q330" s="6"/>
    </row>
    <row r="331" spans="1:17" x14ac:dyDescent="0.35">
      <c r="A331" s="19" t="s">
        <v>524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18122.030000000032</v>
      </c>
      <c r="L331" s="4">
        <v>19727.259999999998</v>
      </c>
      <c r="M331" s="4">
        <v>19961.020000000004</v>
      </c>
      <c r="N331" s="5">
        <v>19270.103333333343</v>
      </c>
      <c r="O331" s="6">
        <f t="shared" si="10"/>
        <v>0</v>
      </c>
      <c r="P331">
        <f t="shared" si="11"/>
        <v>0</v>
      </c>
      <c r="Q331" s="6"/>
    </row>
    <row r="332" spans="1:17" x14ac:dyDescent="0.35">
      <c r="A332" s="19" t="s">
        <v>525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41874.769999999946</v>
      </c>
      <c r="L332" s="4">
        <v>47801.289999999979</v>
      </c>
      <c r="M332" s="4">
        <v>45614.160000000069</v>
      </c>
      <c r="N332" s="5">
        <v>45096.74</v>
      </c>
      <c r="O332" s="6">
        <f t="shared" si="10"/>
        <v>0</v>
      </c>
      <c r="P332">
        <f t="shared" si="11"/>
        <v>0</v>
      </c>
      <c r="Q332" s="6"/>
    </row>
    <row r="333" spans="1:17" x14ac:dyDescent="0.35">
      <c r="A333" s="19" t="s">
        <v>526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51650.970000000067</v>
      </c>
      <c r="L333" s="4">
        <v>57764.590000000077</v>
      </c>
      <c r="M333" s="4">
        <v>56788.070000000007</v>
      </c>
      <c r="N333" s="5">
        <v>55401.21000000005</v>
      </c>
      <c r="O333" s="6">
        <f t="shared" si="10"/>
        <v>0</v>
      </c>
      <c r="P333">
        <f t="shared" si="11"/>
        <v>0</v>
      </c>
      <c r="Q333" s="6"/>
    </row>
    <row r="334" spans="1:17" x14ac:dyDescent="0.35">
      <c r="A334" s="19" t="s">
        <v>201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44509.879999999983</v>
      </c>
      <c r="L334" s="4">
        <v>52057.469999999994</v>
      </c>
      <c r="M334" s="4">
        <v>49974.430000000058</v>
      </c>
      <c r="N334" s="5">
        <v>48847.260000000009</v>
      </c>
      <c r="O334" s="6">
        <f t="shared" si="10"/>
        <v>0</v>
      </c>
      <c r="P334">
        <f t="shared" si="11"/>
        <v>0</v>
      </c>
      <c r="Q334" s="6"/>
    </row>
    <row r="335" spans="1:17" x14ac:dyDescent="0.35">
      <c r="A335" s="19" t="s">
        <v>527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33560.339999999982</v>
      </c>
      <c r="L335" s="4">
        <v>30436.080000000005</v>
      </c>
      <c r="M335" s="4">
        <v>32859.200000000019</v>
      </c>
      <c r="N335" s="5">
        <v>32285.206666666665</v>
      </c>
      <c r="O335" s="6">
        <f t="shared" si="10"/>
        <v>0</v>
      </c>
      <c r="P335">
        <f t="shared" si="11"/>
        <v>0</v>
      </c>
      <c r="Q335" s="6"/>
    </row>
    <row r="336" spans="1:17" x14ac:dyDescent="0.35">
      <c r="A336" s="19" t="s">
        <v>528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1080661.9499999993</v>
      </c>
      <c r="L336" s="4">
        <v>762156.48999999824</v>
      </c>
      <c r="M336" s="4">
        <v>1126510.0200000016</v>
      </c>
      <c r="N336" s="5">
        <v>989776.15333333297</v>
      </c>
      <c r="O336" s="6">
        <f t="shared" si="10"/>
        <v>0</v>
      </c>
      <c r="P336">
        <f t="shared" si="11"/>
        <v>0</v>
      </c>
      <c r="Q336" s="6"/>
    </row>
    <row r="337" spans="1:17" x14ac:dyDescent="0.35">
      <c r="A337" s="19" t="s">
        <v>529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5">
        <v>0</v>
      </c>
      <c r="O337" s="6">
        <f t="shared" si="10"/>
        <v>0</v>
      </c>
      <c r="P337">
        <f t="shared" si="11"/>
        <v>0</v>
      </c>
      <c r="Q337" s="6"/>
    </row>
    <row r="338" spans="1:17" x14ac:dyDescent="0.35">
      <c r="A338" s="19" t="s">
        <v>530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45937.160000000076</v>
      </c>
      <c r="L338" s="4">
        <v>51538.87999999999</v>
      </c>
      <c r="M338" s="4">
        <v>50067.889999999898</v>
      </c>
      <c r="N338" s="5">
        <v>49181.30999999999</v>
      </c>
      <c r="O338" s="6">
        <f t="shared" si="10"/>
        <v>0</v>
      </c>
      <c r="P338">
        <f t="shared" si="11"/>
        <v>0</v>
      </c>
      <c r="Q338" s="6"/>
    </row>
    <row r="339" spans="1:17" x14ac:dyDescent="0.35">
      <c r="A339" s="19" t="s">
        <v>531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41874.769999999946</v>
      </c>
      <c r="L339" s="4">
        <v>47801.289999999979</v>
      </c>
      <c r="M339" s="4">
        <v>45614.160000000069</v>
      </c>
      <c r="N339" s="5">
        <v>45096.74</v>
      </c>
      <c r="O339" s="6">
        <f t="shared" si="10"/>
        <v>0</v>
      </c>
      <c r="P339">
        <f t="shared" si="11"/>
        <v>0</v>
      </c>
      <c r="Q339" s="6"/>
    </row>
    <row r="340" spans="1:17" x14ac:dyDescent="0.35">
      <c r="A340" s="19" t="s">
        <v>532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37660.62999999999</v>
      </c>
      <c r="L340" s="4">
        <v>43055.8</v>
      </c>
      <c r="M340" s="4">
        <v>41060.649999999972</v>
      </c>
      <c r="N340" s="5">
        <v>40592.359999999986</v>
      </c>
      <c r="O340" s="6">
        <f t="shared" si="10"/>
        <v>0</v>
      </c>
      <c r="P340">
        <f t="shared" si="11"/>
        <v>0</v>
      </c>
      <c r="Q340" s="6"/>
    </row>
    <row r="341" spans="1:17" x14ac:dyDescent="0.35">
      <c r="A341" s="19" t="s">
        <v>202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1700082.1000000008</v>
      </c>
      <c r="L341" s="4">
        <v>1423844.1300000022</v>
      </c>
      <c r="M341" s="4">
        <v>1294946.8200000012</v>
      </c>
      <c r="N341" s="5">
        <v>1472957.6833333347</v>
      </c>
      <c r="O341" s="6">
        <f t="shared" si="10"/>
        <v>0</v>
      </c>
      <c r="P341">
        <f t="shared" si="11"/>
        <v>0</v>
      </c>
      <c r="Q341" s="6"/>
    </row>
    <row r="342" spans="1:17" x14ac:dyDescent="0.35">
      <c r="A342" s="19" t="s">
        <v>533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44287.410000000011</v>
      </c>
      <c r="L342" s="4">
        <v>48853.080000000031</v>
      </c>
      <c r="M342" s="4">
        <v>50553.120000000024</v>
      </c>
      <c r="N342" s="5">
        <v>47897.870000000024</v>
      </c>
      <c r="O342" s="6">
        <f t="shared" si="10"/>
        <v>0</v>
      </c>
      <c r="P342">
        <f t="shared" si="11"/>
        <v>0</v>
      </c>
      <c r="Q342" s="6"/>
    </row>
    <row r="343" spans="1:17" x14ac:dyDescent="0.35">
      <c r="A343" s="19" t="s">
        <v>534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39638.539999999957</v>
      </c>
      <c r="L343" s="4">
        <v>45805.599999999948</v>
      </c>
      <c r="M343" s="4">
        <v>45913.949999999968</v>
      </c>
      <c r="N343" s="5">
        <v>43786.029999999948</v>
      </c>
      <c r="O343" s="6">
        <f t="shared" si="10"/>
        <v>0</v>
      </c>
      <c r="P343">
        <f t="shared" si="11"/>
        <v>0</v>
      </c>
      <c r="Q343" s="6"/>
    </row>
    <row r="344" spans="1:17" x14ac:dyDescent="0.35">
      <c r="A344" s="19" t="s">
        <v>535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40880.120000000024</v>
      </c>
      <c r="L344" s="4">
        <v>37115.020000000011</v>
      </c>
      <c r="M344" s="4">
        <v>42958.159999999996</v>
      </c>
      <c r="N344" s="5">
        <v>40317.766666666685</v>
      </c>
      <c r="O344" s="6">
        <f t="shared" ref="O344:O367" si="12">+MIN(B344:M344)</f>
        <v>0</v>
      </c>
      <c r="P344">
        <f t="shared" ref="P344:P367" si="13">+IF(O344&lt;0,1,0)</f>
        <v>0</v>
      </c>
      <c r="Q344" s="6"/>
    </row>
    <row r="345" spans="1:17" x14ac:dyDescent="0.35">
      <c r="A345" s="19" t="s">
        <v>203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38145.339999999924</v>
      </c>
      <c r="L345" s="4">
        <v>42644.490000000056</v>
      </c>
      <c r="M345" s="4">
        <v>44521.549999999908</v>
      </c>
      <c r="N345" s="5">
        <v>41770.459999999963</v>
      </c>
      <c r="O345" s="6">
        <f t="shared" si="12"/>
        <v>0</v>
      </c>
      <c r="P345">
        <f t="shared" si="13"/>
        <v>0</v>
      </c>
      <c r="Q345" s="6"/>
    </row>
    <row r="346" spans="1:17" x14ac:dyDescent="0.35">
      <c r="A346" s="19" t="s">
        <v>536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40880.120000000024</v>
      </c>
      <c r="L346" s="4">
        <v>37115.020000000011</v>
      </c>
      <c r="M346" s="4">
        <v>42958.159999999996</v>
      </c>
      <c r="N346" s="5">
        <v>40317.766666666685</v>
      </c>
      <c r="O346" s="6">
        <f t="shared" si="12"/>
        <v>0</v>
      </c>
      <c r="P346">
        <f t="shared" si="13"/>
        <v>0</v>
      </c>
      <c r="Q346" s="6"/>
    </row>
    <row r="347" spans="1:17" x14ac:dyDescent="0.35">
      <c r="A347" s="19" t="s">
        <v>537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669294.98999999964</v>
      </c>
      <c r="L347" s="4">
        <v>688131.56999999902</v>
      </c>
      <c r="M347" s="4">
        <v>723651.9</v>
      </c>
      <c r="N347" s="5">
        <v>693692.81999999948</v>
      </c>
      <c r="O347" s="6">
        <f t="shared" si="12"/>
        <v>0</v>
      </c>
      <c r="P347">
        <f t="shared" si="13"/>
        <v>0</v>
      </c>
      <c r="Q347" s="6"/>
    </row>
    <row r="348" spans="1:17" x14ac:dyDescent="0.35">
      <c r="A348" s="19" t="s">
        <v>538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86986.470000000045</v>
      </c>
      <c r="L348" s="4">
        <v>72343.539999999964</v>
      </c>
      <c r="M348" s="4">
        <v>97847.639999999956</v>
      </c>
      <c r="N348" s="5">
        <v>85725.883333333317</v>
      </c>
      <c r="O348" s="6">
        <f t="shared" si="12"/>
        <v>0</v>
      </c>
      <c r="P348">
        <f t="shared" si="13"/>
        <v>0</v>
      </c>
      <c r="Q348" s="6"/>
    </row>
    <row r="349" spans="1:17" x14ac:dyDescent="0.35">
      <c r="A349" s="19" t="s">
        <v>539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112836.87999999989</v>
      </c>
      <c r="L349" s="4">
        <v>126443.96000000002</v>
      </c>
      <c r="M349" s="4">
        <v>113563.46000000002</v>
      </c>
      <c r="N349" s="5">
        <v>117614.76666666665</v>
      </c>
      <c r="O349" s="6">
        <f t="shared" si="12"/>
        <v>0</v>
      </c>
      <c r="P349">
        <f t="shared" si="13"/>
        <v>0</v>
      </c>
      <c r="Q349" s="6"/>
    </row>
    <row r="350" spans="1:17" x14ac:dyDescent="0.35">
      <c r="A350" s="19" t="s">
        <v>204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5">
        <v>0</v>
      </c>
      <c r="O350" s="6">
        <f t="shared" si="12"/>
        <v>0</v>
      </c>
      <c r="P350">
        <f t="shared" si="13"/>
        <v>0</v>
      </c>
      <c r="Q350" s="6"/>
    </row>
    <row r="351" spans="1:17" x14ac:dyDescent="0.35">
      <c r="A351" s="19" t="s">
        <v>205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27014.420000000016</v>
      </c>
      <c r="L351" s="4">
        <v>41636.059999999983</v>
      </c>
      <c r="M351" s="4">
        <v>43577.579999999994</v>
      </c>
      <c r="N351" s="5">
        <v>37409.353333333333</v>
      </c>
      <c r="O351" s="6">
        <f t="shared" si="12"/>
        <v>0</v>
      </c>
      <c r="P351">
        <f t="shared" si="13"/>
        <v>0</v>
      </c>
      <c r="Q351" s="6"/>
    </row>
    <row r="352" spans="1:17" x14ac:dyDescent="0.35">
      <c r="A352" s="19" t="s">
        <v>206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103578.82999999997</v>
      </c>
      <c r="L352" s="4">
        <v>75387.849999999919</v>
      </c>
      <c r="M352" s="4">
        <v>112183.07999999993</v>
      </c>
      <c r="N352" s="5">
        <v>97049.919999999925</v>
      </c>
      <c r="O352" s="6">
        <f t="shared" si="12"/>
        <v>0</v>
      </c>
      <c r="P352">
        <f t="shared" si="13"/>
        <v>0</v>
      </c>
      <c r="Q352" s="6"/>
    </row>
    <row r="353" spans="1:17" x14ac:dyDescent="0.35">
      <c r="A353" s="19" t="s">
        <v>84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3765.610000000001</v>
      </c>
      <c r="L353" s="4">
        <v>-73120.13999999997</v>
      </c>
      <c r="M353" s="4">
        <v>788.50000000000239</v>
      </c>
      <c r="N353" s="5">
        <v>-22855.343333333323</v>
      </c>
      <c r="O353" s="6">
        <f t="shared" si="12"/>
        <v>-73120.13999999997</v>
      </c>
      <c r="P353">
        <f t="shared" si="13"/>
        <v>1</v>
      </c>
      <c r="Q353" s="6"/>
    </row>
    <row r="354" spans="1:17" x14ac:dyDescent="0.35">
      <c r="A354" s="19" t="s">
        <v>85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9963.220000000003</v>
      </c>
      <c r="L354" s="4">
        <v>-151846.50999999995</v>
      </c>
      <c r="M354" s="4">
        <v>7862.4599999999991</v>
      </c>
      <c r="N354" s="5">
        <v>-44673.609999999986</v>
      </c>
      <c r="O354" s="6">
        <f t="shared" si="12"/>
        <v>-151846.50999999995</v>
      </c>
      <c r="P354">
        <f t="shared" si="13"/>
        <v>1</v>
      </c>
      <c r="Q354" s="6"/>
    </row>
    <row r="355" spans="1:17" x14ac:dyDescent="0.35">
      <c r="A355" s="19" t="s">
        <v>540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10998.500000000002</v>
      </c>
      <c r="L355" s="4">
        <v>11292.499999999991</v>
      </c>
      <c r="M355" s="4">
        <v>25064.44</v>
      </c>
      <c r="N355" s="5">
        <v>15785.146666666662</v>
      </c>
      <c r="O355" s="6">
        <f t="shared" si="12"/>
        <v>0</v>
      </c>
      <c r="P355">
        <f t="shared" si="13"/>
        <v>0</v>
      </c>
      <c r="Q355" s="6"/>
    </row>
    <row r="356" spans="1:17" x14ac:dyDescent="0.35">
      <c r="A356" s="19" t="s">
        <v>207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5">
        <v>0</v>
      </c>
      <c r="O356" s="6">
        <f t="shared" si="12"/>
        <v>0</v>
      </c>
      <c r="P356">
        <f t="shared" si="13"/>
        <v>0</v>
      </c>
      <c r="Q356" s="6"/>
    </row>
    <row r="357" spans="1:17" x14ac:dyDescent="0.35">
      <c r="A357" s="19" t="s">
        <v>64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84246.00999999982</v>
      </c>
      <c r="L357" s="4">
        <v>120248.56999999979</v>
      </c>
      <c r="M357" s="4">
        <v>31640.510000000002</v>
      </c>
      <c r="N357" s="5">
        <v>78711.696666666539</v>
      </c>
      <c r="O357" s="6">
        <f t="shared" si="12"/>
        <v>0</v>
      </c>
      <c r="P357">
        <f t="shared" si="13"/>
        <v>0</v>
      </c>
      <c r="Q357" s="6"/>
    </row>
    <row r="358" spans="1:17" x14ac:dyDescent="0.35">
      <c r="A358" s="19" t="s">
        <v>541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45279.150000000038</v>
      </c>
      <c r="L358" s="4">
        <v>48130.080000000038</v>
      </c>
      <c r="M358" s="4">
        <v>45309.420000000049</v>
      </c>
      <c r="N358" s="5">
        <v>46239.550000000039</v>
      </c>
      <c r="O358" s="6">
        <f t="shared" si="12"/>
        <v>0</v>
      </c>
      <c r="P358">
        <f t="shared" si="13"/>
        <v>0</v>
      </c>
      <c r="Q358" s="6"/>
    </row>
    <row r="359" spans="1:17" x14ac:dyDescent="0.35">
      <c r="A359" s="19" t="s">
        <v>208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124445.73999999995</v>
      </c>
      <c r="L359" s="4">
        <v>133969.57000000007</v>
      </c>
      <c r="M359" s="4">
        <v>135954.6100000001</v>
      </c>
      <c r="N359" s="5">
        <v>131456.64000000004</v>
      </c>
      <c r="O359" s="6">
        <f t="shared" si="12"/>
        <v>0</v>
      </c>
      <c r="P359">
        <f t="shared" si="13"/>
        <v>0</v>
      </c>
      <c r="Q359" s="6"/>
    </row>
    <row r="360" spans="1:17" x14ac:dyDescent="0.35">
      <c r="A360" s="19" t="s">
        <v>209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701258.99999999872</v>
      </c>
      <c r="L360" s="4">
        <v>624318.24999999942</v>
      </c>
      <c r="M360" s="4">
        <v>559715.12000000034</v>
      </c>
      <c r="N360" s="5">
        <v>628430.78999999946</v>
      </c>
      <c r="O360" s="6">
        <f t="shared" si="12"/>
        <v>0</v>
      </c>
      <c r="P360">
        <f t="shared" si="13"/>
        <v>0</v>
      </c>
      <c r="Q360" s="6"/>
    </row>
    <row r="361" spans="1:17" x14ac:dyDescent="0.35">
      <c r="A361" s="19" t="s">
        <v>45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1096802.6999999995</v>
      </c>
      <c r="L361" s="4">
        <v>643662</v>
      </c>
      <c r="M361" s="4">
        <v>493658.0199999999</v>
      </c>
      <c r="N361" s="5">
        <v>744707.57333333313</v>
      </c>
      <c r="O361" s="6">
        <f t="shared" si="12"/>
        <v>0</v>
      </c>
      <c r="P361">
        <f t="shared" si="13"/>
        <v>0</v>
      </c>
      <c r="Q361" s="6"/>
    </row>
    <row r="362" spans="1:17" x14ac:dyDescent="0.35">
      <c r="A362" s="19" t="s">
        <v>542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28504.760000000024</v>
      </c>
      <c r="L362" s="4">
        <v>30342.619999999995</v>
      </c>
      <c r="M362" s="4">
        <v>28706.580000000005</v>
      </c>
      <c r="N362" s="5">
        <v>29184.653333333339</v>
      </c>
      <c r="O362" s="6">
        <f t="shared" si="12"/>
        <v>0</v>
      </c>
      <c r="P362">
        <f t="shared" si="13"/>
        <v>0</v>
      </c>
      <c r="Q362" s="6"/>
    </row>
    <row r="363" spans="1:17" x14ac:dyDescent="0.35">
      <c r="A363" s="19" t="s">
        <v>210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32237.519999999975</v>
      </c>
      <c r="L363" s="4">
        <v>39945.369999999995</v>
      </c>
      <c r="M363" s="4">
        <v>39441.889999999978</v>
      </c>
      <c r="N363" s="5">
        <v>37208.25999999998</v>
      </c>
      <c r="O363" s="6">
        <f t="shared" si="12"/>
        <v>0</v>
      </c>
      <c r="P363">
        <f t="shared" si="13"/>
        <v>0</v>
      </c>
      <c r="Q363" s="6"/>
    </row>
    <row r="364" spans="1:17" x14ac:dyDescent="0.35">
      <c r="A364" s="19" t="s">
        <v>211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32823.999999999978</v>
      </c>
      <c r="L364" s="4">
        <v>33690.330000000038</v>
      </c>
      <c r="M364" s="4">
        <v>44054.439999999966</v>
      </c>
      <c r="N364" s="5">
        <v>36856.256666666661</v>
      </c>
      <c r="O364" s="6">
        <f t="shared" si="12"/>
        <v>0</v>
      </c>
      <c r="P364">
        <f t="shared" si="13"/>
        <v>0</v>
      </c>
      <c r="Q364" s="6"/>
    </row>
    <row r="365" spans="1:17" x14ac:dyDescent="0.35">
      <c r="A365" s="19" t="s">
        <v>543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53005.109999999906</v>
      </c>
      <c r="L365" s="4">
        <v>52045.97999999996</v>
      </c>
      <c r="M365" s="4">
        <v>48821.879999999939</v>
      </c>
      <c r="N365" s="5">
        <v>51290.989999999932</v>
      </c>
      <c r="O365" s="6">
        <f t="shared" si="12"/>
        <v>0</v>
      </c>
      <c r="P365">
        <f t="shared" si="13"/>
        <v>0</v>
      </c>
      <c r="Q365" s="6"/>
    </row>
    <row r="366" spans="1:17" x14ac:dyDescent="0.35">
      <c r="A366" s="19" t="s">
        <v>212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41874.769999999946</v>
      </c>
      <c r="L366" s="4">
        <v>47801.289999999979</v>
      </c>
      <c r="M366" s="4">
        <v>45614.160000000069</v>
      </c>
      <c r="N366" s="5">
        <v>45096.74</v>
      </c>
      <c r="O366" s="6">
        <f t="shared" si="12"/>
        <v>0</v>
      </c>
      <c r="P366">
        <f t="shared" si="13"/>
        <v>0</v>
      </c>
      <c r="Q366" s="6"/>
    </row>
    <row r="367" spans="1:17" x14ac:dyDescent="0.35">
      <c r="A367" s="19" t="s">
        <v>213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54531.95999999997</v>
      </c>
      <c r="L367" s="4">
        <v>101569.31000000006</v>
      </c>
      <c r="M367" s="4">
        <v>78339.120000000024</v>
      </c>
      <c r="N367" s="5">
        <v>78146.796666666676</v>
      </c>
      <c r="O367" s="6">
        <f t="shared" si="12"/>
        <v>0</v>
      </c>
      <c r="P367">
        <f t="shared" si="13"/>
        <v>0</v>
      </c>
      <c r="Q367" s="6"/>
    </row>
    <row r="368" spans="1:17" x14ac:dyDescent="0.35">
      <c r="A368" s="3" t="s">
        <v>214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38939.410000000047</v>
      </c>
      <c r="L368" s="4">
        <v>40003.280000000013</v>
      </c>
      <c r="M368" s="4">
        <v>40928.970000000023</v>
      </c>
      <c r="N368" s="5">
        <v>39957.22000000003</v>
      </c>
      <c r="O368" s="6">
        <f t="shared" ref="O368:O431" si="14">+MIN(B368:M368)</f>
        <v>0</v>
      </c>
      <c r="P368">
        <f t="shared" ref="P368:P431" si="15">+IF(O368&lt;0,1,0)</f>
        <v>0</v>
      </c>
      <c r="Q368" s="6"/>
    </row>
    <row r="369" spans="1:17" x14ac:dyDescent="0.35">
      <c r="A369" s="3" t="s">
        <v>215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36162.33999999996</v>
      </c>
      <c r="L369" s="4">
        <v>42586.850000000028</v>
      </c>
      <c r="M369" s="4">
        <v>38564.480000000003</v>
      </c>
      <c r="N369" s="5">
        <v>39104.556666666664</v>
      </c>
      <c r="O369" s="6">
        <f t="shared" si="14"/>
        <v>0</v>
      </c>
      <c r="P369">
        <f t="shared" si="15"/>
        <v>0</v>
      </c>
      <c r="Q369" s="6"/>
    </row>
    <row r="370" spans="1:17" x14ac:dyDescent="0.35">
      <c r="A370" s="3" t="s">
        <v>216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-218102.45000000019</v>
      </c>
      <c r="L370" s="4">
        <v>-202380.09999999992</v>
      </c>
      <c r="M370" s="4">
        <v>-203355.46999999994</v>
      </c>
      <c r="N370" s="5">
        <v>-207946.00666666668</v>
      </c>
      <c r="O370" s="6">
        <f t="shared" si="14"/>
        <v>-218102.45000000019</v>
      </c>
      <c r="P370">
        <f t="shared" si="15"/>
        <v>1</v>
      </c>
      <c r="Q370" s="6"/>
    </row>
    <row r="371" spans="1:17" x14ac:dyDescent="0.35">
      <c r="A371" s="3" t="s">
        <v>544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47253.08</v>
      </c>
      <c r="L371" s="4">
        <v>47898.439999999973</v>
      </c>
      <c r="M371" s="4">
        <v>46093.929999999986</v>
      </c>
      <c r="N371" s="5">
        <v>47081.816666666651</v>
      </c>
      <c r="O371" s="6">
        <f t="shared" si="14"/>
        <v>0</v>
      </c>
      <c r="P371">
        <f t="shared" si="15"/>
        <v>0</v>
      </c>
      <c r="Q371" s="6"/>
    </row>
    <row r="372" spans="1:17" x14ac:dyDescent="0.35">
      <c r="A372" s="3" t="s">
        <v>545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5">
        <v>0</v>
      </c>
      <c r="O372" s="6">
        <f t="shared" si="14"/>
        <v>0</v>
      </c>
      <c r="P372">
        <f t="shared" si="15"/>
        <v>0</v>
      </c>
      <c r="Q372" s="6"/>
    </row>
    <row r="373" spans="1:17" x14ac:dyDescent="0.35">
      <c r="A373" s="3" t="s">
        <v>546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5">
        <v>0</v>
      </c>
      <c r="O373" s="6">
        <f t="shared" si="14"/>
        <v>0</v>
      </c>
      <c r="P373">
        <f t="shared" si="15"/>
        <v>0</v>
      </c>
      <c r="Q373" s="6"/>
    </row>
    <row r="374" spans="1:17" x14ac:dyDescent="0.35">
      <c r="A374" s="3" t="s">
        <v>547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30204.840000000026</v>
      </c>
      <c r="L374" s="4">
        <v>27386.660000000022</v>
      </c>
      <c r="M374" s="4">
        <v>29609.869999999974</v>
      </c>
      <c r="N374" s="5">
        <v>29067.12333333334</v>
      </c>
      <c r="O374" s="6">
        <f t="shared" si="14"/>
        <v>0</v>
      </c>
      <c r="P374">
        <f t="shared" si="15"/>
        <v>0</v>
      </c>
      <c r="Q374" s="6"/>
    </row>
    <row r="375" spans="1:17" x14ac:dyDescent="0.35">
      <c r="A375" s="3" t="s">
        <v>548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5">
        <v>0</v>
      </c>
      <c r="O375" s="6">
        <f t="shared" si="14"/>
        <v>0</v>
      </c>
      <c r="P375">
        <f t="shared" si="15"/>
        <v>0</v>
      </c>
      <c r="Q375" s="6"/>
    </row>
    <row r="376" spans="1:17" x14ac:dyDescent="0.35">
      <c r="A376" s="3" t="s">
        <v>217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1095017.9099999995</v>
      </c>
      <c r="L376" s="4">
        <v>702290.24</v>
      </c>
      <c r="M376" s="4">
        <v>245560.33999999994</v>
      </c>
      <c r="N376" s="5">
        <v>680956.1633333331</v>
      </c>
      <c r="O376" s="6">
        <f t="shared" si="14"/>
        <v>0</v>
      </c>
      <c r="P376">
        <f t="shared" si="15"/>
        <v>0</v>
      </c>
      <c r="Q376" s="6"/>
    </row>
    <row r="377" spans="1:17" x14ac:dyDescent="0.35">
      <c r="A377" s="19" t="s">
        <v>46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5751.6599999999962</v>
      </c>
      <c r="L377" s="4">
        <v>-7985.2800000000025</v>
      </c>
      <c r="M377" s="4">
        <v>26971.650000000027</v>
      </c>
      <c r="N377" s="5">
        <v>8246.0100000000075</v>
      </c>
      <c r="O377" s="6">
        <f t="shared" si="14"/>
        <v>-7985.2800000000025</v>
      </c>
      <c r="P377">
        <f t="shared" si="15"/>
        <v>1</v>
      </c>
      <c r="Q377" s="6"/>
    </row>
    <row r="378" spans="1:17" x14ac:dyDescent="0.35">
      <c r="A378" s="19" t="s">
        <v>218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31580.630000000023</v>
      </c>
      <c r="L378" s="4">
        <v>36121.48000000001</v>
      </c>
      <c r="M378" s="4">
        <v>37875.950000000026</v>
      </c>
      <c r="N378" s="5">
        <v>35192.686666666683</v>
      </c>
      <c r="O378" s="6">
        <f t="shared" si="14"/>
        <v>0</v>
      </c>
      <c r="P378">
        <f t="shared" si="15"/>
        <v>0</v>
      </c>
      <c r="Q378" s="6"/>
    </row>
    <row r="379" spans="1:17" x14ac:dyDescent="0.35">
      <c r="A379" s="19" t="s">
        <v>549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5">
        <v>0</v>
      </c>
      <c r="O379" s="6">
        <f t="shared" si="14"/>
        <v>0</v>
      </c>
      <c r="P379">
        <f t="shared" si="15"/>
        <v>0</v>
      </c>
      <c r="Q379" s="6"/>
    </row>
    <row r="380" spans="1:17" x14ac:dyDescent="0.35">
      <c r="A380" s="19" t="s">
        <v>550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42550.69999999999</v>
      </c>
      <c r="L380" s="4">
        <v>51527.860000000066</v>
      </c>
      <c r="M380" s="4">
        <v>50621.310000000034</v>
      </c>
      <c r="N380" s="5">
        <v>48233.29000000003</v>
      </c>
      <c r="O380" s="6">
        <f t="shared" si="14"/>
        <v>0</v>
      </c>
      <c r="P380">
        <f t="shared" si="15"/>
        <v>0</v>
      </c>
      <c r="Q380" s="6"/>
    </row>
    <row r="381" spans="1:17" x14ac:dyDescent="0.35">
      <c r="A381" s="19" t="s">
        <v>219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111024.24999999983</v>
      </c>
      <c r="L381" s="4">
        <v>124178.44000000022</v>
      </c>
      <c r="M381" s="4">
        <v>120637.84000000016</v>
      </c>
      <c r="N381" s="5">
        <v>118613.51000000007</v>
      </c>
      <c r="O381" s="6">
        <f t="shared" si="14"/>
        <v>0</v>
      </c>
      <c r="P381">
        <f t="shared" si="15"/>
        <v>0</v>
      </c>
      <c r="Q381" s="6"/>
    </row>
    <row r="382" spans="1:17" x14ac:dyDescent="0.35">
      <c r="A382" s="19" t="s">
        <v>220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68779.600000000006</v>
      </c>
      <c r="L382" s="4">
        <v>46820.260000000024</v>
      </c>
      <c r="M382" s="4">
        <v>51726.709999999955</v>
      </c>
      <c r="N382" s="5">
        <v>55775.523333333324</v>
      </c>
      <c r="O382" s="6">
        <f t="shared" si="14"/>
        <v>0</v>
      </c>
      <c r="P382">
        <f t="shared" si="15"/>
        <v>0</v>
      </c>
      <c r="Q382" s="6"/>
    </row>
    <row r="383" spans="1:17" x14ac:dyDescent="0.35">
      <c r="A383" s="19" t="s">
        <v>551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36562.859999999913</v>
      </c>
      <c r="L383" s="4">
        <v>35862.360000000044</v>
      </c>
      <c r="M383" s="4">
        <v>31237.389999999989</v>
      </c>
      <c r="N383" s="5">
        <v>34554.203333333317</v>
      </c>
      <c r="O383" s="6">
        <f t="shared" si="14"/>
        <v>0</v>
      </c>
      <c r="P383">
        <f t="shared" si="15"/>
        <v>0</v>
      </c>
      <c r="Q383" s="6"/>
    </row>
    <row r="384" spans="1:17" x14ac:dyDescent="0.35">
      <c r="A384" s="19" t="s">
        <v>552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41668.969999999987</v>
      </c>
      <c r="L384" s="4">
        <v>42262.040000000066</v>
      </c>
      <c r="M384" s="4">
        <v>39381.530000000042</v>
      </c>
      <c r="N384" s="5">
        <v>41104.180000000029</v>
      </c>
      <c r="O384" s="6">
        <f t="shared" si="14"/>
        <v>0</v>
      </c>
      <c r="P384">
        <f t="shared" si="15"/>
        <v>0</v>
      </c>
      <c r="Q384" s="6"/>
    </row>
    <row r="385" spans="1:17" x14ac:dyDescent="0.35">
      <c r="A385" s="19" t="s">
        <v>553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173679.15999999992</v>
      </c>
      <c r="L385" s="4">
        <v>181367.76000000018</v>
      </c>
      <c r="M385" s="4">
        <v>180099.4599999999</v>
      </c>
      <c r="N385" s="5">
        <v>178382.12666666668</v>
      </c>
      <c r="O385" s="6">
        <f t="shared" si="14"/>
        <v>0</v>
      </c>
      <c r="P385">
        <f t="shared" si="15"/>
        <v>0</v>
      </c>
      <c r="Q385" s="6"/>
    </row>
    <row r="386" spans="1:17" x14ac:dyDescent="0.35">
      <c r="A386" s="19" t="s">
        <v>221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52816.910000000127</v>
      </c>
      <c r="L386" s="4">
        <v>76520.73000000001</v>
      </c>
      <c r="M386" s="4">
        <v>78682.070000000051</v>
      </c>
      <c r="N386" s="5">
        <v>69339.903333333394</v>
      </c>
      <c r="O386" s="6">
        <f t="shared" si="14"/>
        <v>0</v>
      </c>
      <c r="P386">
        <f t="shared" si="15"/>
        <v>0</v>
      </c>
      <c r="Q386" s="6"/>
    </row>
    <row r="387" spans="1:17" x14ac:dyDescent="0.35">
      <c r="A387" s="19" t="s">
        <v>47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360931.41000000027</v>
      </c>
      <c r="L387" s="4">
        <v>603036.22000000044</v>
      </c>
      <c r="M387" s="4">
        <v>413590.34999999957</v>
      </c>
      <c r="N387" s="5">
        <v>459185.9933333334</v>
      </c>
      <c r="O387" s="6">
        <f t="shared" si="14"/>
        <v>0</v>
      </c>
      <c r="P387">
        <f t="shared" si="15"/>
        <v>0</v>
      </c>
      <c r="Q387" s="6"/>
    </row>
    <row r="388" spans="1:17" x14ac:dyDescent="0.35">
      <c r="A388" s="19" t="s">
        <v>222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47476.000000000036</v>
      </c>
      <c r="L388" s="4">
        <v>120633.92999999998</v>
      </c>
      <c r="M388" s="4">
        <v>105466.81000000013</v>
      </c>
      <c r="N388" s="5">
        <v>91192.246666666717</v>
      </c>
      <c r="O388" s="6">
        <f t="shared" si="14"/>
        <v>0</v>
      </c>
      <c r="P388">
        <f t="shared" si="15"/>
        <v>0</v>
      </c>
      <c r="Q388" s="6"/>
    </row>
    <row r="389" spans="1:17" x14ac:dyDescent="0.35">
      <c r="A389" s="19" t="s">
        <v>554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5">
        <v>0</v>
      </c>
      <c r="O389" s="6">
        <f t="shared" si="14"/>
        <v>0</v>
      </c>
      <c r="P389">
        <f t="shared" si="15"/>
        <v>0</v>
      </c>
      <c r="Q389" s="6"/>
    </row>
    <row r="390" spans="1:17" x14ac:dyDescent="0.35">
      <c r="A390" s="19" t="s">
        <v>223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35350.019999999968</v>
      </c>
      <c r="L390" s="4">
        <v>41409.229999999945</v>
      </c>
      <c r="M390" s="4">
        <v>39257.049999999988</v>
      </c>
      <c r="N390" s="5">
        <v>38672.099999999969</v>
      </c>
      <c r="O390" s="6">
        <f t="shared" si="14"/>
        <v>0</v>
      </c>
      <c r="P390">
        <f t="shared" si="15"/>
        <v>0</v>
      </c>
      <c r="Q390" s="6"/>
    </row>
    <row r="391" spans="1:17" x14ac:dyDescent="0.35">
      <c r="A391" s="19" t="s">
        <v>224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126574.78999999966</v>
      </c>
      <c r="L391" s="4">
        <v>127688.64999999975</v>
      </c>
      <c r="M391" s="4">
        <v>112924.85000000012</v>
      </c>
      <c r="N391" s="5">
        <v>122396.09666666652</v>
      </c>
      <c r="O391" s="6">
        <f t="shared" si="14"/>
        <v>0</v>
      </c>
      <c r="P391">
        <f t="shared" si="15"/>
        <v>0</v>
      </c>
      <c r="Q391" s="6"/>
    </row>
    <row r="392" spans="1:17" x14ac:dyDescent="0.35">
      <c r="A392" s="19" t="s">
        <v>555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5">
        <v>0</v>
      </c>
      <c r="O392" s="6">
        <f t="shared" si="14"/>
        <v>0</v>
      </c>
      <c r="P392">
        <f t="shared" si="15"/>
        <v>0</v>
      </c>
      <c r="Q392" s="6"/>
    </row>
    <row r="393" spans="1:17" x14ac:dyDescent="0.35">
      <c r="A393" s="19" t="s">
        <v>556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23827.560000000027</v>
      </c>
      <c r="L393" s="4">
        <v>32111.830000000024</v>
      </c>
      <c r="M393" s="4">
        <v>27063.049999999988</v>
      </c>
      <c r="N393" s="5">
        <v>27667.48000000001</v>
      </c>
      <c r="O393" s="6">
        <f t="shared" si="14"/>
        <v>0</v>
      </c>
      <c r="P393">
        <f t="shared" si="15"/>
        <v>0</v>
      </c>
      <c r="Q393" s="6"/>
    </row>
    <row r="394" spans="1:17" x14ac:dyDescent="0.35">
      <c r="A394" s="19" t="s">
        <v>48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-2325925.4600000014</v>
      </c>
      <c r="L394" s="4">
        <v>-2061335.9500000002</v>
      </c>
      <c r="M394" s="4">
        <v>-1926240.5399999977</v>
      </c>
      <c r="N394" s="5">
        <v>-2104500.65</v>
      </c>
      <c r="O394" s="6">
        <f t="shared" si="14"/>
        <v>-2325925.4600000014</v>
      </c>
      <c r="P394">
        <f t="shared" si="15"/>
        <v>1</v>
      </c>
      <c r="Q394" s="6"/>
    </row>
    <row r="395" spans="1:17" x14ac:dyDescent="0.35">
      <c r="A395" s="19" t="s">
        <v>49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-175635.46999999997</v>
      </c>
      <c r="L395" s="4">
        <v>-165358.33000000002</v>
      </c>
      <c r="M395" s="4">
        <v>-161418.05000000002</v>
      </c>
      <c r="N395" s="5">
        <v>-167470.61666666667</v>
      </c>
      <c r="O395" s="6">
        <f t="shared" si="14"/>
        <v>-175635.46999999997</v>
      </c>
      <c r="P395">
        <f t="shared" si="15"/>
        <v>1</v>
      </c>
      <c r="Q395" s="6"/>
    </row>
    <row r="396" spans="1:17" x14ac:dyDescent="0.35">
      <c r="A396" s="19" t="s">
        <v>225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374913.79000000004</v>
      </c>
      <c r="L396" s="4">
        <v>410580.49000000022</v>
      </c>
      <c r="M396" s="4">
        <v>403830.7200000002</v>
      </c>
      <c r="N396" s="5">
        <v>396441.6666666668</v>
      </c>
      <c r="O396" s="6">
        <f t="shared" si="14"/>
        <v>0</v>
      </c>
      <c r="P396">
        <f t="shared" si="15"/>
        <v>0</v>
      </c>
      <c r="Q396" s="6"/>
    </row>
    <row r="397" spans="1:17" x14ac:dyDescent="0.35">
      <c r="A397" s="19" t="s">
        <v>557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40293.510000000009</v>
      </c>
      <c r="L397" s="4">
        <v>48865.459999999963</v>
      </c>
      <c r="M397" s="4">
        <v>40104.379999999976</v>
      </c>
      <c r="N397" s="5">
        <v>43087.783333333318</v>
      </c>
      <c r="O397" s="6">
        <f t="shared" si="14"/>
        <v>0</v>
      </c>
      <c r="P397">
        <f t="shared" si="15"/>
        <v>0</v>
      </c>
      <c r="Q397" s="6"/>
    </row>
    <row r="398" spans="1:17" x14ac:dyDescent="0.35">
      <c r="A398" s="19" t="s">
        <v>50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1037277.570000001</v>
      </c>
      <c r="L398" s="4">
        <v>227706.65</v>
      </c>
      <c r="M398" s="4">
        <v>182931.19000000026</v>
      </c>
      <c r="N398" s="5">
        <v>482638.47000000038</v>
      </c>
      <c r="O398" s="6">
        <f t="shared" si="14"/>
        <v>0</v>
      </c>
      <c r="P398">
        <f t="shared" si="15"/>
        <v>0</v>
      </c>
      <c r="Q398" s="6"/>
    </row>
    <row r="399" spans="1:17" x14ac:dyDescent="0.35">
      <c r="A399" s="19" t="s">
        <v>558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42448.770000000011</v>
      </c>
      <c r="L399" s="4">
        <v>44299.769999999982</v>
      </c>
      <c r="M399" s="4">
        <v>40334.140000000007</v>
      </c>
      <c r="N399" s="5">
        <v>42360.893333333333</v>
      </c>
      <c r="O399" s="6">
        <f t="shared" si="14"/>
        <v>0</v>
      </c>
      <c r="P399">
        <f t="shared" si="15"/>
        <v>0</v>
      </c>
      <c r="Q399" s="6"/>
    </row>
    <row r="400" spans="1:17" x14ac:dyDescent="0.35">
      <c r="A400" s="19" t="s">
        <v>559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5">
        <v>0</v>
      </c>
      <c r="O400" s="6">
        <f t="shared" si="14"/>
        <v>0</v>
      </c>
      <c r="P400">
        <f t="shared" si="15"/>
        <v>0</v>
      </c>
      <c r="Q400" s="6"/>
    </row>
    <row r="401" spans="1:17" x14ac:dyDescent="0.35">
      <c r="A401" s="19" t="s">
        <v>226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28651.869999999984</v>
      </c>
      <c r="L401" s="4">
        <v>24328.680000000004</v>
      </c>
      <c r="M401" s="4">
        <v>37229.979999999909</v>
      </c>
      <c r="N401" s="5">
        <v>30070.176666666634</v>
      </c>
      <c r="O401" s="6">
        <f t="shared" si="14"/>
        <v>0</v>
      </c>
      <c r="P401">
        <f t="shared" si="15"/>
        <v>0</v>
      </c>
      <c r="Q401" s="6"/>
    </row>
    <row r="402" spans="1:17" x14ac:dyDescent="0.35">
      <c r="A402" s="19" t="s">
        <v>560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100959.04999999996</v>
      </c>
      <c r="L402" s="4">
        <v>122111.83000000003</v>
      </c>
      <c r="M402" s="4">
        <v>114929.56999999995</v>
      </c>
      <c r="N402" s="5">
        <v>112666.81666666665</v>
      </c>
      <c r="O402" s="6">
        <f t="shared" si="14"/>
        <v>0</v>
      </c>
      <c r="P402">
        <f t="shared" si="15"/>
        <v>0</v>
      </c>
      <c r="Q402" s="6"/>
    </row>
    <row r="403" spans="1:17" x14ac:dyDescent="0.35">
      <c r="A403" s="19" t="s">
        <v>561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49471.799999999974</v>
      </c>
      <c r="L403" s="4">
        <v>49407.179999999957</v>
      </c>
      <c r="M403" s="4">
        <v>47033.750000000065</v>
      </c>
      <c r="N403" s="5">
        <v>48637.57666666666</v>
      </c>
      <c r="O403" s="6">
        <f t="shared" si="14"/>
        <v>0</v>
      </c>
      <c r="P403">
        <f t="shared" si="15"/>
        <v>0</v>
      </c>
      <c r="Q403" s="6"/>
    </row>
    <row r="404" spans="1:17" x14ac:dyDescent="0.35">
      <c r="A404" s="19" t="s">
        <v>562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31995.319999999978</v>
      </c>
      <c r="L404" s="4">
        <v>31729.159999999985</v>
      </c>
      <c r="M404" s="4">
        <v>29355.380000000005</v>
      </c>
      <c r="N404" s="5">
        <v>31026.619999999992</v>
      </c>
      <c r="O404" s="6">
        <f t="shared" si="14"/>
        <v>0</v>
      </c>
      <c r="P404">
        <f t="shared" si="15"/>
        <v>0</v>
      </c>
      <c r="Q404" s="6"/>
    </row>
    <row r="405" spans="1:17" x14ac:dyDescent="0.35">
      <c r="A405" s="19" t="s">
        <v>563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727804.63000000035</v>
      </c>
      <c r="L405" s="4">
        <v>694864.09999999905</v>
      </c>
      <c r="M405" s="4">
        <v>626103.85000000068</v>
      </c>
      <c r="N405" s="5">
        <v>682924.19333333336</v>
      </c>
      <c r="O405" s="6">
        <f t="shared" si="14"/>
        <v>0</v>
      </c>
      <c r="P405">
        <f t="shared" si="15"/>
        <v>0</v>
      </c>
      <c r="Q405" s="6"/>
    </row>
    <row r="406" spans="1:17" x14ac:dyDescent="0.35">
      <c r="A406" s="19" t="s">
        <v>51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785604.4100000005</v>
      </c>
      <c r="L406" s="4">
        <v>962115.40999999945</v>
      </c>
      <c r="M406" s="4">
        <v>846894.38999999908</v>
      </c>
      <c r="N406" s="5">
        <v>864871.40333333297</v>
      </c>
      <c r="O406" s="6">
        <f t="shared" si="14"/>
        <v>0</v>
      </c>
      <c r="P406">
        <f t="shared" si="15"/>
        <v>0</v>
      </c>
      <c r="Q406" s="6"/>
    </row>
    <row r="407" spans="1:17" x14ac:dyDescent="0.35">
      <c r="A407" s="19" t="s">
        <v>564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1274755.2300000007</v>
      </c>
      <c r="L407" s="4">
        <v>1091635.0200000005</v>
      </c>
      <c r="M407" s="4">
        <v>1009404.5299999991</v>
      </c>
      <c r="N407" s="5">
        <v>1125264.9266666668</v>
      </c>
      <c r="O407" s="6">
        <f t="shared" si="14"/>
        <v>0</v>
      </c>
      <c r="P407">
        <f t="shared" si="15"/>
        <v>0</v>
      </c>
      <c r="Q407" s="6"/>
    </row>
    <row r="408" spans="1:17" x14ac:dyDescent="0.35">
      <c r="A408" s="19" t="s">
        <v>52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-361673.2300000001</v>
      </c>
      <c r="L408" s="4">
        <v>-342156.1700000001</v>
      </c>
      <c r="M408" s="4">
        <v>-361667.09999999963</v>
      </c>
      <c r="N408" s="5">
        <v>-355165.49999999994</v>
      </c>
      <c r="O408" s="6">
        <f t="shared" si="14"/>
        <v>-361673.2300000001</v>
      </c>
      <c r="P408">
        <f t="shared" si="15"/>
        <v>1</v>
      </c>
      <c r="Q408" s="6"/>
    </row>
    <row r="409" spans="1:17" x14ac:dyDescent="0.35">
      <c r="A409" s="19" t="s">
        <v>227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94622.080000000205</v>
      </c>
      <c r="L409" s="4">
        <v>94193.23000000004</v>
      </c>
      <c r="M409" s="4">
        <v>101301.78999999998</v>
      </c>
      <c r="N409" s="5">
        <v>96705.70000000007</v>
      </c>
      <c r="O409" s="6">
        <f t="shared" si="14"/>
        <v>0</v>
      </c>
      <c r="P409">
        <f t="shared" si="15"/>
        <v>0</v>
      </c>
      <c r="Q409" s="6"/>
    </row>
    <row r="410" spans="1:17" x14ac:dyDescent="0.35">
      <c r="A410" s="19" t="s">
        <v>228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159069.03000000012</v>
      </c>
      <c r="L410" s="4">
        <v>186632.34999999986</v>
      </c>
      <c r="M410" s="4">
        <v>164684.12000000008</v>
      </c>
      <c r="N410" s="5">
        <v>170128.50000000003</v>
      </c>
      <c r="O410" s="6">
        <f t="shared" si="14"/>
        <v>0</v>
      </c>
      <c r="P410">
        <f t="shared" si="15"/>
        <v>0</v>
      </c>
      <c r="Q410" s="6"/>
    </row>
    <row r="411" spans="1:17" x14ac:dyDescent="0.35">
      <c r="A411" s="19" t="s">
        <v>565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122804.58999999984</v>
      </c>
      <c r="L411" s="4">
        <v>112259.3</v>
      </c>
      <c r="M411" s="4">
        <v>116569.55000000008</v>
      </c>
      <c r="N411" s="5">
        <v>117211.14666666665</v>
      </c>
      <c r="O411" s="6">
        <f t="shared" si="14"/>
        <v>0</v>
      </c>
      <c r="P411">
        <f t="shared" si="15"/>
        <v>0</v>
      </c>
      <c r="Q411" s="6"/>
    </row>
    <row r="412" spans="1:17" x14ac:dyDescent="0.35">
      <c r="A412" s="19" t="s">
        <v>566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106990.92999999996</v>
      </c>
      <c r="L412" s="4">
        <v>124814.19000000019</v>
      </c>
      <c r="M412" s="4">
        <v>133808.56000000014</v>
      </c>
      <c r="N412" s="5">
        <v>121871.22666666676</v>
      </c>
      <c r="O412" s="6">
        <f t="shared" si="14"/>
        <v>0</v>
      </c>
      <c r="P412">
        <f t="shared" si="15"/>
        <v>0</v>
      </c>
      <c r="Q412" s="6"/>
    </row>
    <row r="413" spans="1:17" x14ac:dyDescent="0.35">
      <c r="A413" s="19" t="s">
        <v>229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376160.08000000031</v>
      </c>
      <c r="L413" s="4">
        <v>409966.01000000013</v>
      </c>
      <c r="M413" s="4">
        <v>393571.73999999993</v>
      </c>
      <c r="N413" s="5">
        <v>393232.6100000001</v>
      </c>
      <c r="O413" s="6">
        <f t="shared" si="14"/>
        <v>0</v>
      </c>
      <c r="P413">
        <f t="shared" si="15"/>
        <v>0</v>
      </c>
      <c r="Q413" s="6"/>
    </row>
    <row r="414" spans="1:17" x14ac:dyDescent="0.35">
      <c r="A414" s="19" t="s">
        <v>230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42853.629999999976</v>
      </c>
      <c r="L414" s="4">
        <v>51118.839999999895</v>
      </c>
      <c r="M414" s="4">
        <v>50098.450000000048</v>
      </c>
      <c r="N414" s="5">
        <v>48023.639999999978</v>
      </c>
      <c r="O414" s="6">
        <f t="shared" si="14"/>
        <v>0</v>
      </c>
      <c r="P414">
        <f t="shared" si="15"/>
        <v>0</v>
      </c>
      <c r="Q414" s="6"/>
    </row>
    <row r="415" spans="1:17" x14ac:dyDescent="0.35">
      <c r="A415" s="19" t="s">
        <v>231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29408.020000000026</v>
      </c>
      <c r="L415" s="4">
        <v>42927.950000000004</v>
      </c>
      <c r="M415" s="4">
        <v>40730.019999999997</v>
      </c>
      <c r="N415" s="5">
        <v>37688.663333333338</v>
      </c>
      <c r="O415" s="6">
        <f t="shared" si="14"/>
        <v>0</v>
      </c>
      <c r="P415">
        <f t="shared" si="15"/>
        <v>0</v>
      </c>
      <c r="Q415" s="6"/>
    </row>
    <row r="416" spans="1:17" x14ac:dyDescent="0.35">
      <c r="A416" s="19" t="s">
        <v>567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36733.950000000019</v>
      </c>
      <c r="L416" s="4">
        <v>41587.080000000016</v>
      </c>
      <c r="M416" s="4">
        <v>42142.020000000019</v>
      </c>
      <c r="N416" s="5">
        <v>40154.350000000013</v>
      </c>
      <c r="O416" s="6">
        <f t="shared" si="14"/>
        <v>0</v>
      </c>
      <c r="P416">
        <f t="shared" si="15"/>
        <v>0</v>
      </c>
      <c r="Q416" s="6"/>
    </row>
    <row r="417" spans="1:17" x14ac:dyDescent="0.35">
      <c r="A417" s="19" t="s">
        <v>568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42336.88999999997</v>
      </c>
      <c r="L417" s="4">
        <v>44879.170000000056</v>
      </c>
      <c r="M417" s="4">
        <v>42310.430000000022</v>
      </c>
      <c r="N417" s="5">
        <v>43175.496666666681</v>
      </c>
      <c r="O417" s="6">
        <f t="shared" si="14"/>
        <v>0</v>
      </c>
      <c r="P417">
        <f t="shared" si="15"/>
        <v>0</v>
      </c>
      <c r="Q417" s="6"/>
    </row>
    <row r="418" spans="1:17" x14ac:dyDescent="0.35">
      <c r="A418" s="19" t="s">
        <v>569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236936.70999999924</v>
      </c>
      <c r="L418" s="4">
        <v>131457.98999999993</v>
      </c>
      <c r="M418" s="4">
        <v>58948.059999999976</v>
      </c>
      <c r="N418" s="5">
        <v>142447.58666666638</v>
      </c>
      <c r="O418" s="6">
        <f t="shared" si="14"/>
        <v>0</v>
      </c>
      <c r="P418">
        <f t="shared" si="15"/>
        <v>0</v>
      </c>
      <c r="Q418" s="6"/>
    </row>
    <row r="419" spans="1:17" x14ac:dyDescent="0.35">
      <c r="A419" s="19" t="s">
        <v>233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195683.86</v>
      </c>
      <c r="L419" s="4">
        <v>87291.66</v>
      </c>
      <c r="M419" s="4">
        <v>196909.68000000011</v>
      </c>
      <c r="N419" s="5">
        <v>159961.73333333337</v>
      </c>
      <c r="O419" s="6">
        <f t="shared" si="14"/>
        <v>0</v>
      </c>
      <c r="P419">
        <f t="shared" si="15"/>
        <v>0</v>
      </c>
      <c r="Q419" s="6"/>
    </row>
    <row r="420" spans="1:17" x14ac:dyDescent="0.35">
      <c r="A420" s="19" t="s">
        <v>53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179046.75</v>
      </c>
      <c r="L420" s="4">
        <v>205550.47</v>
      </c>
      <c r="M420" s="4">
        <v>191823.24999999983</v>
      </c>
      <c r="N420" s="5">
        <v>192140.15666666659</v>
      </c>
      <c r="O420" s="6">
        <f t="shared" si="14"/>
        <v>0</v>
      </c>
      <c r="P420">
        <f t="shared" si="15"/>
        <v>0</v>
      </c>
      <c r="Q420" s="6"/>
    </row>
    <row r="421" spans="1:17" x14ac:dyDescent="0.35">
      <c r="A421" s="19" t="s">
        <v>570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5">
        <v>0</v>
      </c>
      <c r="O421" s="6">
        <f t="shared" si="14"/>
        <v>0</v>
      </c>
      <c r="P421">
        <f t="shared" si="15"/>
        <v>0</v>
      </c>
      <c r="Q421" s="6"/>
    </row>
    <row r="422" spans="1:17" x14ac:dyDescent="0.35">
      <c r="A422" s="19" t="s">
        <v>571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5">
        <v>0</v>
      </c>
      <c r="O422" s="6">
        <f t="shared" si="14"/>
        <v>0</v>
      </c>
      <c r="P422">
        <f t="shared" si="15"/>
        <v>0</v>
      </c>
      <c r="Q422" s="6"/>
    </row>
    <row r="423" spans="1:17" x14ac:dyDescent="0.35">
      <c r="A423" s="19" t="s">
        <v>572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38469.870000000068</v>
      </c>
      <c r="L423" s="4">
        <v>34525.449999999953</v>
      </c>
      <c r="M423" s="4">
        <v>36182.749999999978</v>
      </c>
      <c r="N423" s="5">
        <v>36392.69</v>
      </c>
      <c r="O423" s="6">
        <f t="shared" si="14"/>
        <v>0</v>
      </c>
      <c r="P423">
        <f t="shared" si="15"/>
        <v>0</v>
      </c>
      <c r="Q423" s="6"/>
    </row>
    <row r="424" spans="1:17" x14ac:dyDescent="0.35">
      <c r="A424" s="19" t="s">
        <v>65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-17847.350000000028</v>
      </c>
      <c r="L424" s="4">
        <v>-17299.380000000008</v>
      </c>
      <c r="M424" s="4">
        <v>-16939.530000000006</v>
      </c>
      <c r="N424" s="5">
        <v>-17362.086666666681</v>
      </c>
      <c r="O424" s="6">
        <f t="shared" si="14"/>
        <v>-17847.350000000028</v>
      </c>
      <c r="P424">
        <f t="shared" si="15"/>
        <v>1</v>
      </c>
      <c r="Q424" s="6"/>
    </row>
    <row r="425" spans="1:17" x14ac:dyDescent="0.35">
      <c r="A425" s="19" t="s">
        <v>235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760258.19999999937</v>
      </c>
      <c r="L425" s="4">
        <v>693806.48000000045</v>
      </c>
      <c r="M425" s="4">
        <v>412452.26999999955</v>
      </c>
      <c r="N425" s="5">
        <v>622172.31666666642</v>
      </c>
      <c r="O425" s="6">
        <f t="shared" si="14"/>
        <v>0</v>
      </c>
      <c r="P425">
        <f t="shared" si="15"/>
        <v>0</v>
      </c>
      <c r="Q425" s="6"/>
    </row>
    <row r="426" spans="1:17" x14ac:dyDescent="0.35">
      <c r="A426" s="19" t="s">
        <v>573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113482.05999999987</v>
      </c>
      <c r="L426" s="4">
        <v>135230.43000000011</v>
      </c>
      <c r="M426" s="4">
        <v>123845.65999999989</v>
      </c>
      <c r="N426" s="5">
        <v>124186.04999999997</v>
      </c>
      <c r="O426" s="6">
        <f t="shared" si="14"/>
        <v>0</v>
      </c>
      <c r="P426">
        <f t="shared" si="15"/>
        <v>0</v>
      </c>
      <c r="Q426" s="6"/>
    </row>
    <row r="427" spans="1:17" x14ac:dyDescent="0.35">
      <c r="A427" s="19" t="s">
        <v>86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-18104060.34</v>
      </c>
      <c r="L427" s="4">
        <v>-18947066.620000005</v>
      </c>
      <c r="M427" s="4">
        <v>-18315261.839999992</v>
      </c>
      <c r="N427" s="5">
        <v>-18455462.933333334</v>
      </c>
      <c r="O427" s="6">
        <f t="shared" si="14"/>
        <v>-18947066.620000005</v>
      </c>
      <c r="P427">
        <f t="shared" si="15"/>
        <v>1</v>
      </c>
      <c r="Q427" s="6"/>
    </row>
    <row r="428" spans="1:17" x14ac:dyDescent="0.35">
      <c r="A428" s="19" t="s">
        <v>574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111631.1199999997</v>
      </c>
      <c r="L428" s="4">
        <v>82375.349999999889</v>
      </c>
      <c r="M428" s="4">
        <v>120643.08000000007</v>
      </c>
      <c r="N428" s="5">
        <v>104883.18333333323</v>
      </c>
      <c r="O428" s="6">
        <f t="shared" si="14"/>
        <v>0</v>
      </c>
      <c r="P428">
        <f t="shared" si="15"/>
        <v>0</v>
      </c>
      <c r="Q428" s="6"/>
    </row>
    <row r="429" spans="1:17" x14ac:dyDescent="0.35">
      <c r="A429" s="19" t="s">
        <v>575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5">
        <v>0</v>
      </c>
      <c r="O429" s="6">
        <f t="shared" si="14"/>
        <v>0</v>
      </c>
      <c r="P429">
        <f t="shared" si="15"/>
        <v>0</v>
      </c>
      <c r="Q429" s="6"/>
    </row>
    <row r="430" spans="1:17" x14ac:dyDescent="0.35">
      <c r="A430" s="19" t="s">
        <v>576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6776.6699999999864</v>
      </c>
      <c r="L430" s="4">
        <v>7058.7800000000025</v>
      </c>
      <c r="M430" s="4">
        <v>16139.270000000011</v>
      </c>
      <c r="N430" s="5">
        <v>9991.5733333333337</v>
      </c>
      <c r="O430" s="6">
        <f t="shared" si="14"/>
        <v>0</v>
      </c>
      <c r="P430">
        <f t="shared" si="15"/>
        <v>0</v>
      </c>
      <c r="Q430" s="6"/>
    </row>
    <row r="431" spans="1:17" x14ac:dyDescent="0.35">
      <c r="A431" s="19" t="s">
        <v>54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-332134.25000000006</v>
      </c>
      <c r="L431" s="4">
        <v>-335594.05</v>
      </c>
      <c r="M431" s="4">
        <v>-322722.52000000037</v>
      </c>
      <c r="N431" s="5">
        <v>-330150.27333333349</v>
      </c>
      <c r="O431" s="6">
        <f t="shared" si="14"/>
        <v>-335594.05</v>
      </c>
      <c r="P431">
        <f t="shared" si="15"/>
        <v>1</v>
      </c>
      <c r="Q431" s="6"/>
    </row>
    <row r="432" spans="1:17" x14ac:dyDescent="0.35">
      <c r="A432" s="19" t="s">
        <v>577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29029.87</v>
      </c>
      <c r="L432" s="4">
        <v>34783.059999999947</v>
      </c>
      <c r="M432" s="4">
        <v>29314.24000000002</v>
      </c>
      <c r="N432" s="5">
        <v>31042.389999999989</v>
      </c>
      <c r="O432" s="6">
        <f t="shared" ref="O432:O495" si="16">+MIN(B432:M432)</f>
        <v>0</v>
      </c>
      <c r="P432">
        <f t="shared" ref="P432:P495" si="17">+IF(O432&lt;0,1,0)</f>
        <v>0</v>
      </c>
      <c r="Q432" s="6"/>
    </row>
    <row r="433" spans="1:17" x14ac:dyDescent="0.35">
      <c r="A433" s="19" t="s">
        <v>237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40944.059999999939</v>
      </c>
      <c r="L433" s="4">
        <v>33764.950000000077</v>
      </c>
      <c r="M433" s="4">
        <v>25271.070000000058</v>
      </c>
      <c r="N433" s="5">
        <v>33326.693333333358</v>
      </c>
      <c r="O433" s="6">
        <f t="shared" si="16"/>
        <v>0</v>
      </c>
      <c r="P433">
        <f t="shared" si="17"/>
        <v>0</v>
      </c>
      <c r="Q433" s="6"/>
    </row>
    <row r="434" spans="1:17" x14ac:dyDescent="0.35">
      <c r="A434" s="19" t="s">
        <v>238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129875.5300000002</v>
      </c>
      <c r="L434" s="4">
        <v>150634.13000000003</v>
      </c>
      <c r="M434" s="4">
        <v>144547.25999999995</v>
      </c>
      <c r="N434" s="5">
        <v>141685.64000000007</v>
      </c>
      <c r="O434" s="6">
        <f t="shared" si="16"/>
        <v>0</v>
      </c>
      <c r="P434">
        <f t="shared" si="17"/>
        <v>0</v>
      </c>
      <c r="Q434" s="6"/>
    </row>
    <row r="435" spans="1:17" x14ac:dyDescent="0.35">
      <c r="A435" s="19" t="s">
        <v>578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32439.919999999936</v>
      </c>
      <c r="L435" s="4">
        <v>22785.520000000019</v>
      </c>
      <c r="M435" s="4">
        <v>34396.710000000006</v>
      </c>
      <c r="N435" s="5">
        <v>29874.049999999988</v>
      </c>
      <c r="O435" s="6">
        <f t="shared" si="16"/>
        <v>0</v>
      </c>
      <c r="P435">
        <f t="shared" si="17"/>
        <v>0</v>
      </c>
      <c r="Q435" s="6"/>
    </row>
    <row r="436" spans="1:17" x14ac:dyDescent="0.35">
      <c r="A436" s="19" t="s">
        <v>579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1969442.690000002</v>
      </c>
      <c r="L436" s="4">
        <v>1453266.2699999958</v>
      </c>
      <c r="M436" s="4">
        <v>2128174.6400000015</v>
      </c>
      <c r="N436" s="5">
        <v>1850294.5333333332</v>
      </c>
      <c r="O436" s="6">
        <f t="shared" si="16"/>
        <v>0</v>
      </c>
      <c r="P436">
        <f t="shared" si="17"/>
        <v>0</v>
      </c>
      <c r="Q436" s="6"/>
    </row>
    <row r="437" spans="1:17" x14ac:dyDescent="0.35">
      <c r="A437" s="19" t="s">
        <v>580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43023.200000000048</v>
      </c>
      <c r="L437" s="4">
        <v>51560.019999999968</v>
      </c>
      <c r="M437" s="4">
        <v>47946.259999999937</v>
      </c>
      <c r="N437" s="5">
        <v>47509.826666666653</v>
      </c>
      <c r="O437" s="6">
        <f t="shared" si="16"/>
        <v>0</v>
      </c>
      <c r="P437">
        <f t="shared" si="17"/>
        <v>0</v>
      </c>
      <c r="Q437" s="6"/>
    </row>
    <row r="438" spans="1:17" x14ac:dyDescent="0.35">
      <c r="A438" s="19" t="s">
        <v>239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105712.79000000004</v>
      </c>
      <c r="L438" s="4">
        <v>100513.34000000003</v>
      </c>
      <c r="M438" s="4">
        <v>76141.37</v>
      </c>
      <c r="N438" s="5">
        <v>94122.500000000015</v>
      </c>
      <c r="O438" s="6">
        <f t="shared" si="16"/>
        <v>0</v>
      </c>
      <c r="P438">
        <f t="shared" si="17"/>
        <v>0</v>
      </c>
      <c r="Q438" s="6"/>
    </row>
    <row r="439" spans="1:17" x14ac:dyDescent="0.35">
      <c r="A439" s="19" t="s">
        <v>67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107188.91000000002</v>
      </c>
      <c r="L439" s="4">
        <v>99139.670000000042</v>
      </c>
      <c r="M439" s="4">
        <v>86810.16999999994</v>
      </c>
      <c r="N439" s="5">
        <v>97712.916666666672</v>
      </c>
      <c r="O439" s="6">
        <f t="shared" si="16"/>
        <v>0</v>
      </c>
      <c r="P439">
        <f t="shared" si="17"/>
        <v>0</v>
      </c>
      <c r="Q439" s="6"/>
    </row>
    <row r="440" spans="1:17" x14ac:dyDescent="0.35">
      <c r="A440" s="19" t="s">
        <v>581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36362.930000000066</v>
      </c>
      <c r="L440" s="4">
        <v>45886.779999999992</v>
      </c>
      <c r="M440" s="4">
        <v>42761.569999999985</v>
      </c>
      <c r="N440" s="5">
        <v>41670.426666666674</v>
      </c>
      <c r="O440" s="6">
        <f t="shared" si="16"/>
        <v>0</v>
      </c>
      <c r="P440">
        <f t="shared" si="17"/>
        <v>0</v>
      </c>
      <c r="Q440" s="6"/>
    </row>
    <row r="441" spans="1:17" x14ac:dyDescent="0.35">
      <c r="A441" s="19" t="s">
        <v>241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92892.550000000192</v>
      </c>
      <c r="L441" s="4">
        <v>94125.649999999936</v>
      </c>
      <c r="M441" s="4">
        <v>101113.48999999983</v>
      </c>
      <c r="N441" s="5">
        <v>96043.896666666653</v>
      </c>
      <c r="O441" s="6">
        <f t="shared" si="16"/>
        <v>0</v>
      </c>
      <c r="P441">
        <f t="shared" si="17"/>
        <v>0</v>
      </c>
      <c r="Q441" s="6"/>
    </row>
    <row r="442" spans="1:17" x14ac:dyDescent="0.35">
      <c r="A442" s="19" t="s">
        <v>582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125598.4899999999</v>
      </c>
      <c r="L442" s="4">
        <v>143474.79000000018</v>
      </c>
      <c r="M442" s="4">
        <v>136863.67999999993</v>
      </c>
      <c r="N442" s="5">
        <v>135312.32000000001</v>
      </c>
      <c r="O442" s="6">
        <f t="shared" si="16"/>
        <v>0</v>
      </c>
      <c r="P442">
        <f t="shared" si="17"/>
        <v>0</v>
      </c>
      <c r="Q442" s="6"/>
    </row>
    <row r="443" spans="1:17" x14ac:dyDescent="0.35">
      <c r="A443" s="19" t="s">
        <v>583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124445.73999999995</v>
      </c>
      <c r="L443" s="4">
        <v>133969.57000000007</v>
      </c>
      <c r="M443" s="4">
        <v>135954.6100000001</v>
      </c>
      <c r="N443" s="5">
        <v>131456.64000000004</v>
      </c>
      <c r="O443" s="6">
        <f t="shared" si="16"/>
        <v>0</v>
      </c>
      <c r="P443">
        <f t="shared" si="17"/>
        <v>0</v>
      </c>
      <c r="Q443" s="6"/>
    </row>
    <row r="444" spans="1:17" x14ac:dyDescent="0.35">
      <c r="A444" s="19" t="s">
        <v>242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509571.93000000017</v>
      </c>
      <c r="L444" s="4">
        <v>565424.6999999996</v>
      </c>
      <c r="M444" s="4">
        <v>298684.55999999976</v>
      </c>
      <c r="N444" s="5">
        <v>457893.72999999992</v>
      </c>
      <c r="O444" s="6">
        <f t="shared" si="16"/>
        <v>0</v>
      </c>
      <c r="P444">
        <f t="shared" si="17"/>
        <v>0</v>
      </c>
      <c r="Q444" s="6"/>
    </row>
    <row r="445" spans="1:17" x14ac:dyDescent="0.35">
      <c r="A445" s="19" t="s">
        <v>584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40223.210000000043</v>
      </c>
      <c r="L445" s="4">
        <v>42753.619999999974</v>
      </c>
      <c r="M445" s="4">
        <v>32541.909999999989</v>
      </c>
      <c r="N445" s="5">
        <v>38506.246666666666</v>
      </c>
      <c r="O445" s="6">
        <f t="shared" si="16"/>
        <v>0</v>
      </c>
      <c r="P445">
        <f t="shared" si="17"/>
        <v>0</v>
      </c>
      <c r="Q445" s="6"/>
    </row>
    <row r="446" spans="1:17" x14ac:dyDescent="0.35">
      <c r="A446" s="19" t="s">
        <v>585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5">
        <v>0</v>
      </c>
      <c r="O446" s="6">
        <f t="shared" si="16"/>
        <v>0</v>
      </c>
      <c r="P446">
        <f t="shared" si="17"/>
        <v>0</v>
      </c>
      <c r="Q446" s="6"/>
    </row>
    <row r="447" spans="1:17" x14ac:dyDescent="0.35">
      <c r="A447" s="19" t="s">
        <v>244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30540.020000000008</v>
      </c>
      <c r="L447" s="4">
        <v>44679.659999999974</v>
      </c>
      <c r="M447" s="4">
        <v>40041.94999999999</v>
      </c>
      <c r="N447" s="5">
        <v>38420.543333333328</v>
      </c>
      <c r="O447" s="6">
        <f t="shared" si="16"/>
        <v>0</v>
      </c>
      <c r="P447">
        <f t="shared" si="17"/>
        <v>0</v>
      </c>
      <c r="Q447" s="6"/>
    </row>
    <row r="448" spans="1:17" x14ac:dyDescent="0.35">
      <c r="A448" s="19" t="s">
        <v>586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218.97000000000006</v>
      </c>
      <c r="L448" s="4">
        <v>2212.0600000000109</v>
      </c>
      <c r="M448" s="4">
        <v>1639.6499999999962</v>
      </c>
      <c r="N448" s="5">
        <v>1356.8933333333359</v>
      </c>
      <c r="O448" s="6">
        <f t="shared" si="16"/>
        <v>0</v>
      </c>
      <c r="P448">
        <f t="shared" si="17"/>
        <v>0</v>
      </c>
      <c r="Q448" s="6"/>
    </row>
    <row r="449" spans="1:17" x14ac:dyDescent="0.35">
      <c r="A449" s="19" t="s">
        <v>587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1370755.3899999997</v>
      </c>
      <c r="L449" s="4">
        <v>1832936.5599999994</v>
      </c>
      <c r="M449" s="4">
        <v>2287863.0000000028</v>
      </c>
      <c r="N449" s="5">
        <v>1830518.3166666673</v>
      </c>
      <c r="O449" s="6">
        <f t="shared" si="16"/>
        <v>0</v>
      </c>
      <c r="P449">
        <f t="shared" si="17"/>
        <v>0</v>
      </c>
      <c r="Q449" s="6"/>
    </row>
    <row r="450" spans="1:17" x14ac:dyDescent="0.35">
      <c r="A450" s="19" t="s">
        <v>588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117483.12000000007</v>
      </c>
      <c r="L450" s="4">
        <v>211205.59000000011</v>
      </c>
      <c r="M450" s="4">
        <v>145167.49999999997</v>
      </c>
      <c r="N450" s="5">
        <v>157952.07000000007</v>
      </c>
      <c r="O450" s="6">
        <f t="shared" si="16"/>
        <v>0</v>
      </c>
      <c r="P450">
        <f t="shared" si="17"/>
        <v>0</v>
      </c>
      <c r="Q450" s="6"/>
    </row>
    <row r="451" spans="1:17" x14ac:dyDescent="0.35">
      <c r="A451" s="19" t="s">
        <v>589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5">
        <v>0</v>
      </c>
      <c r="O451" s="6">
        <f t="shared" si="16"/>
        <v>0</v>
      </c>
      <c r="P451">
        <f t="shared" si="17"/>
        <v>0</v>
      </c>
      <c r="Q451" s="6"/>
    </row>
    <row r="452" spans="1:17" x14ac:dyDescent="0.35">
      <c r="A452" s="19" t="s">
        <v>590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47424.870000000068</v>
      </c>
      <c r="L452" s="4">
        <v>112189.05999999982</v>
      </c>
      <c r="M452" s="4">
        <v>100654.04999999997</v>
      </c>
      <c r="N452" s="5">
        <v>86755.993333333288</v>
      </c>
      <c r="O452" s="6">
        <f t="shared" si="16"/>
        <v>0</v>
      </c>
      <c r="P452">
        <f t="shared" si="17"/>
        <v>0</v>
      </c>
      <c r="Q452" s="6"/>
    </row>
    <row r="453" spans="1:17" x14ac:dyDescent="0.35">
      <c r="A453" s="19" t="s">
        <v>591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7231.8000000000102</v>
      </c>
      <c r="L453" s="4">
        <v>5276.6100000000024</v>
      </c>
      <c r="M453" s="4">
        <v>7860.4399999999923</v>
      </c>
      <c r="N453" s="5">
        <v>6789.6166666666686</v>
      </c>
      <c r="O453" s="6">
        <f t="shared" si="16"/>
        <v>0</v>
      </c>
      <c r="P453">
        <f t="shared" si="17"/>
        <v>0</v>
      </c>
      <c r="Q453" s="6"/>
    </row>
    <row r="454" spans="1:17" x14ac:dyDescent="0.35">
      <c r="A454" s="19" t="s">
        <v>592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5">
        <v>0</v>
      </c>
      <c r="O454" s="6">
        <f t="shared" si="16"/>
        <v>0</v>
      </c>
      <c r="P454">
        <f t="shared" si="17"/>
        <v>0</v>
      </c>
      <c r="Q454" s="6"/>
    </row>
    <row r="455" spans="1:17" x14ac:dyDescent="0.35">
      <c r="A455" s="19" t="s">
        <v>593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43159.809999999918</v>
      </c>
      <c r="L455" s="4">
        <v>43527.360000000044</v>
      </c>
      <c r="M455" s="4">
        <v>37535.709999999948</v>
      </c>
      <c r="N455" s="5">
        <v>41407.626666666634</v>
      </c>
      <c r="O455" s="6">
        <f t="shared" si="16"/>
        <v>0</v>
      </c>
      <c r="P455">
        <f t="shared" si="17"/>
        <v>0</v>
      </c>
      <c r="Q455" s="6"/>
    </row>
    <row r="456" spans="1:17" x14ac:dyDescent="0.35">
      <c r="A456" s="19" t="s">
        <v>594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39055.579999999973</v>
      </c>
      <c r="L456" s="4">
        <v>44586.680000000008</v>
      </c>
      <c r="M456" s="4">
        <v>42569.159999999996</v>
      </c>
      <c r="N456" s="5">
        <v>42070.473333333328</v>
      </c>
      <c r="O456" s="6">
        <f t="shared" si="16"/>
        <v>0</v>
      </c>
      <c r="P456">
        <f t="shared" si="17"/>
        <v>0</v>
      </c>
      <c r="Q456" s="6"/>
    </row>
    <row r="457" spans="1:17" x14ac:dyDescent="0.35">
      <c r="A457" s="19" t="s">
        <v>595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5">
        <v>0</v>
      </c>
      <c r="O457" s="6">
        <f t="shared" si="16"/>
        <v>0</v>
      </c>
      <c r="P457">
        <f t="shared" si="17"/>
        <v>0</v>
      </c>
      <c r="Q457" s="6"/>
    </row>
    <row r="458" spans="1:17" x14ac:dyDescent="0.35">
      <c r="A458" s="19" t="s">
        <v>596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41874.769999999946</v>
      </c>
      <c r="L458" s="4">
        <v>47801.289999999979</v>
      </c>
      <c r="M458" s="4">
        <v>45614.160000000069</v>
      </c>
      <c r="N458" s="5">
        <v>45096.74</v>
      </c>
      <c r="O458" s="6">
        <f t="shared" si="16"/>
        <v>0</v>
      </c>
      <c r="P458">
        <f t="shared" si="17"/>
        <v>0</v>
      </c>
      <c r="Q458" s="6"/>
    </row>
    <row r="459" spans="1:17" x14ac:dyDescent="0.35">
      <c r="A459" s="19" t="s">
        <v>597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34775.019999999997</v>
      </c>
      <c r="L459" s="4">
        <v>37891.270000000004</v>
      </c>
      <c r="M459" s="4">
        <v>38360.779999999992</v>
      </c>
      <c r="N459" s="5">
        <v>37009.023333333338</v>
      </c>
      <c r="O459" s="6">
        <f t="shared" si="16"/>
        <v>0</v>
      </c>
      <c r="P459">
        <f t="shared" si="17"/>
        <v>0</v>
      </c>
      <c r="Q459" s="6"/>
    </row>
    <row r="460" spans="1:17" x14ac:dyDescent="0.35">
      <c r="A460" s="19" t="s">
        <v>644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5">
        <v>0</v>
      </c>
      <c r="O460" s="6">
        <f t="shared" si="16"/>
        <v>0</v>
      </c>
      <c r="P460">
        <f t="shared" si="17"/>
        <v>0</v>
      </c>
      <c r="Q460" s="6"/>
    </row>
    <row r="461" spans="1:17" x14ac:dyDescent="0.35">
      <c r="A461" s="19" t="s">
        <v>645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5">
        <v>0</v>
      </c>
      <c r="O461" s="6">
        <f t="shared" si="16"/>
        <v>0</v>
      </c>
      <c r="P461">
        <f t="shared" si="17"/>
        <v>0</v>
      </c>
      <c r="Q461" s="6"/>
    </row>
    <row r="462" spans="1:17" x14ac:dyDescent="0.35">
      <c r="A462" s="19" t="s">
        <v>646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-37223.560000000005</v>
      </c>
      <c r="L462" s="4">
        <v>-33886.350000000013</v>
      </c>
      <c r="M462" s="4">
        <v>-33248.739999999991</v>
      </c>
      <c r="N462" s="5">
        <v>-34786.216666666667</v>
      </c>
      <c r="O462" s="6">
        <f t="shared" si="16"/>
        <v>-37223.560000000005</v>
      </c>
      <c r="P462">
        <f t="shared" si="17"/>
        <v>1</v>
      </c>
      <c r="Q462" s="6"/>
    </row>
    <row r="463" spans="1:17" x14ac:dyDescent="0.35">
      <c r="A463" s="19" t="s">
        <v>598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5">
        <v>0</v>
      </c>
      <c r="O463" s="6">
        <f t="shared" si="16"/>
        <v>0</v>
      </c>
      <c r="P463">
        <f t="shared" si="17"/>
        <v>0</v>
      </c>
      <c r="Q463" s="6"/>
    </row>
    <row r="464" spans="1:17" x14ac:dyDescent="0.35">
      <c r="A464" s="19" t="s">
        <v>599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5">
        <v>0</v>
      </c>
      <c r="O464" s="6">
        <f t="shared" si="16"/>
        <v>0</v>
      </c>
      <c r="P464">
        <f t="shared" si="17"/>
        <v>0</v>
      </c>
      <c r="Q464" s="6"/>
    </row>
    <row r="465" spans="1:17" x14ac:dyDescent="0.35">
      <c r="A465" s="19" t="s">
        <v>600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5">
        <v>0</v>
      </c>
      <c r="O465" s="6">
        <f t="shared" si="16"/>
        <v>0</v>
      </c>
      <c r="P465">
        <f t="shared" si="17"/>
        <v>0</v>
      </c>
      <c r="Q465" s="6"/>
    </row>
    <row r="466" spans="1:17" x14ac:dyDescent="0.35">
      <c r="A466" s="19" t="s">
        <v>601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5">
        <v>0</v>
      </c>
      <c r="O466" s="6">
        <f t="shared" si="16"/>
        <v>0</v>
      </c>
      <c r="P466">
        <f t="shared" si="17"/>
        <v>0</v>
      </c>
      <c r="Q466" s="6"/>
    </row>
    <row r="467" spans="1:17" x14ac:dyDescent="0.35">
      <c r="A467" s="19" t="s">
        <v>602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5">
        <v>0</v>
      </c>
      <c r="O467" s="6">
        <f t="shared" si="16"/>
        <v>0</v>
      </c>
      <c r="P467">
        <f t="shared" si="17"/>
        <v>0</v>
      </c>
      <c r="Q467" s="6"/>
    </row>
    <row r="468" spans="1:17" x14ac:dyDescent="0.35">
      <c r="A468" s="19" t="s">
        <v>603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5">
        <v>0</v>
      </c>
      <c r="O468" s="6">
        <f t="shared" si="16"/>
        <v>0</v>
      </c>
      <c r="P468">
        <f t="shared" si="17"/>
        <v>0</v>
      </c>
      <c r="Q468" s="6"/>
    </row>
    <row r="469" spans="1:17" x14ac:dyDescent="0.35">
      <c r="A469" s="19" t="s">
        <v>604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5">
        <v>0</v>
      </c>
      <c r="O469" s="6">
        <f t="shared" si="16"/>
        <v>0</v>
      </c>
      <c r="P469">
        <f t="shared" si="17"/>
        <v>0</v>
      </c>
      <c r="Q469" s="6"/>
    </row>
    <row r="470" spans="1:17" x14ac:dyDescent="0.35">
      <c r="A470" s="19" t="s">
        <v>605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5">
        <v>0</v>
      </c>
      <c r="O470" s="6">
        <f t="shared" si="16"/>
        <v>0</v>
      </c>
      <c r="P470">
        <f t="shared" si="17"/>
        <v>0</v>
      </c>
      <c r="Q470" s="6"/>
    </row>
    <row r="471" spans="1:17" x14ac:dyDescent="0.35">
      <c r="A471" s="19" t="s">
        <v>606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5">
        <v>0</v>
      </c>
      <c r="O471" s="6">
        <f t="shared" si="16"/>
        <v>0</v>
      </c>
      <c r="P471">
        <f t="shared" si="17"/>
        <v>0</v>
      </c>
      <c r="Q471" s="6"/>
    </row>
    <row r="472" spans="1:17" x14ac:dyDescent="0.35">
      <c r="A472" s="19" t="s">
        <v>607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5">
        <v>0</v>
      </c>
      <c r="O472" s="6">
        <f t="shared" si="16"/>
        <v>0</v>
      </c>
      <c r="P472">
        <f t="shared" si="17"/>
        <v>0</v>
      </c>
      <c r="Q472" s="6"/>
    </row>
    <row r="473" spans="1:17" x14ac:dyDescent="0.35">
      <c r="A473" s="19" t="s">
        <v>608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5">
        <v>0</v>
      </c>
      <c r="O473" s="6">
        <f t="shared" si="16"/>
        <v>0</v>
      </c>
      <c r="P473">
        <f t="shared" si="17"/>
        <v>0</v>
      </c>
      <c r="Q473" s="6"/>
    </row>
    <row r="474" spans="1:17" x14ac:dyDescent="0.35">
      <c r="A474" s="19" t="s">
        <v>609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5">
        <v>0</v>
      </c>
      <c r="O474" s="6">
        <f t="shared" si="16"/>
        <v>0</v>
      </c>
      <c r="P474">
        <f t="shared" si="17"/>
        <v>0</v>
      </c>
      <c r="Q474" s="6"/>
    </row>
    <row r="475" spans="1:17" x14ac:dyDescent="0.35">
      <c r="A475" s="19" t="s">
        <v>610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5">
        <v>0</v>
      </c>
      <c r="O475" s="6">
        <f t="shared" si="16"/>
        <v>0</v>
      </c>
      <c r="P475">
        <f t="shared" si="17"/>
        <v>0</v>
      </c>
      <c r="Q475" s="6"/>
    </row>
    <row r="476" spans="1:17" x14ac:dyDescent="0.35">
      <c r="A476" s="19" t="s">
        <v>611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5">
        <v>0</v>
      </c>
      <c r="O476" s="6">
        <f t="shared" si="16"/>
        <v>0</v>
      </c>
      <c r="P476">
        <f t="shared" si="17"/>
        <v>0</v>
      </c>
      <c r="Q476" s="6"/>
    </row>
    <row r="477" spans="1:17" x14ac:dyDescent="0.35">
      <c r="A477" s="19" t="s">
        <v>612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5">
        <v>0</v>
      </c>
      <c r="O477" s="6">
        <f t="shared" si="16"/>
        <v>0</v>
      </c>
      <c r="P477">
        <f t="shared" si="17"/>
        <v>0</v>
      </c>
      <c r="Q477" s="6"/>
    </row>
    <row r="478" spans="1:17" x14ac:dyDescent="0.35">
      <c r="A478" s="19" t="s">
        <v>613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5">
        <v>0</v>
      </c>
      <c r="O478" s="6">
        <f t="shared" si="16"/>
        <v>0</v>
      </c>
      <c r="P478">
        <f t="shared" si="17"/>
        <v>0</v>
      </c>
      <c r="Q478" s="6"/>
    </row>
    <row r="479" spans="1:17" x14ac:dyDescent="0.35">
      <c r="A479" s="19" t="s">
        <v>614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5">
        <v>0</v>
      </c>
      <c r="O479" s="6">
        <f t="shared" si="16"/>
        <v>0</v>
      </c>
      <c r="P479">
        <f t="shared" si="17"/>
        <v>0</v>
      </c>
      <c r="Q479" s="6"/>
    </row>
    <row r="480" spans="1:17" x14ac:dyDescent="0.35">
      <c r="A480" s="19" t="s">
        <v>615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5">
        <v>0</v>
      </c>
      <c r="O480" s="6">
        <f t="shared" si="16"/>
        <v>0</v>
      </c>
      <c r="P480">
        <f t="shared" si="17"/>
        <v>0</v>
      </c>
      <c r="Q480" s="6"/>
    </row>
    <row r="481" spans="1:17" x14ac:dyDescent="0.35">
      <c r="A481" s="19" t="s">
        <v>616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5">
        <v>0</v>
      </c>
      <c r="O481" s="6">
        <f t="shared" si="16"/>
        <v>0</v>
      </c>
      <c r="P481">
        <f t="shared" si="17"/>
        <v>0</v>
      </c>
      <c r="Q481" s="6"/>
    </row>
    <row r="482" spans="1:17" x14ac:dyDescent="0.35">
      <c r="A482" s="19" t="s">
        <v>617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5">
        <v>0</v>
      </c>
      <c r="O482" s="6">
        <f t="shared" si="16"/>
        <v>0</v>
      </c>
      <c r="P482">
        <f t="shared" si="17"/>
        <v>0</v>
      </c>
      <c r="Q482" s="6"/>
    </row>
    <row r="483" spans="1:17" x14ac:dyDescent="0.35">
      <c r="A483" s="19" t="s">
        <v>618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5">
        <v>0</v>
      </c>
      <c r="O483" s="6">
        <f t="shared" si="16"/>
        <v>0</v>
      </c>
      <c r="P483">
        <f t="shared" si="17"/>
        <v>0</v>
      </c>
      <c r="Q483" s="6"/>
    </row>
    <row r="484" spans="1:17" x14ac:dyDescent="0.35">
      <c r="A484" s="19" t="s">
        <v>619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5">
        <v>0</v>
      </c>
      <c r="O484" s="6">
        <f t="shared" si="16"/>
        <v>0</v>
      </c>
      <c r="P484">
        <f t="shared" si="17"/>
        <v>0</v>
      </c>
      <c r="Q484" s="6"/>
    </row>
    <row r="485" spans="1:17" x14ac:dyDescent="0.35">
      <c r="A485" s="19" t="s">
        <v>620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5">
        <v>0</v>
      </c>
      <c r="O485" s="6">
        <f t="shared" si="16"/>
        <v>0</v>
      </c>
      <c r="P485">
        <f t="shared" si="17"/>
        <v>0</v>
      </c>
      <c r="Q485" s="6"/>
    </row>
    <row r="486" spans="1:17" x14ac:dyDescent="0.35">
      <c r="A486" s="19" t="s">
        <v>621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5">
        <v>0</v>
      </c>
      <c r="O486" s="6">
        <f t="shared" si="16"/>
        <v>0</v>
      </c>
      <c r="P486">
        <f t="shared" si="17"/>
        <v>0</v>
      </c>
      <c r="Q486" s="6"/>
    </row>
    <row r="487" spans="1:17" x14ac:dyDescent="0.35">
      <c r="A487" s="19" t="s">
        <v>622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5">
        <v>0</v>
      </c>
      <c r="O487" s="6">
        <f t="shared" si="16"/>
        <v>0</v>
      </c>
      <c r="P487">
        <f t="shared" si="17"/>
        <v>0</v>
      </c>
      <c r="Q487" s="6"/>
    </row>
    <row r="488" spans="1:17" x14ac:dyDescent="0.35">
      <c r="A488" s="19" t="s">
        <v>623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5">
        <v>0</v>
      </c>
      <c r="O488" s="6">
        <f t="shared" si="16"/>
        <v>0</v>
      </c>
      <c r="P488">
        <f t="shared" si="17"/>
        <v>0</v>
      </c>
      <c r="Q488" s="6"/>
    </row>
    <row r="489" spans="1:17" x14ac:dyDescent="0.35">
      <c r="A489" s="19" t="s">
        <v>624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5">
        <v>0</v>
      </c>
      <c r="O489" s="6">
        <f t="shared" si="16"/>
        <v>0</v>
      </c>
      <c r="P489">
        <f t="shared" si="17"/>
        <v>0</v>
      </c>
      <c r="Q489" s="6"/>
    </row>
    <row r="490" spans="1:17" x14ac:dyDescent="0.35">
      <c r="A490" s="19" t="s">
        <v>625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5">
        <v>0</v>
      </c>
      <c r="O490" s="6">
        <f t="shared" si="16"/>
        <v>0</v>
      </c>
      <c r="P490">
        <f t="shared" si="17"/>
        <v>0</v>
      </c>
      <c r="Q490" s="6"/>
    </row>
    <row r="491" spans="1:17" x14ac:dyDescent="0.35">
      <c r="A491" s="19" t="s">
        <v>626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5">
        <v>0</v>
      </c>
      <c r="O491" s="6">
        <f t="shared" si="16"/>
        <v>0</v>
      </c>
      <c r="P491">
        <f t="shared" si="17"/>
        <v>0</v>
      </c>
      <c r="Q491" s="6"/>
    </row>
    <row r="492" spans="1:17" x14ac:dyDescent="0.35">
      <c r="A492" s="19" t="s">
        <v>627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5">
        <v>0</v>
      </c>
      <c r="O492" s="6">
        <f t="shared" si="16"/>
        <v>0</v>
      </c>
      <c r="P492">
        <f t="shared" si="17"/>
        <v>0</v>
      </c>
      <c r="Q492" s="6"/>
    </row>
    <row r="493" spans="1:17" x14ac:dyDescent="0.35">
      <c r="A493" s="19" t="s">
        <v>628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5">
        <v>0</v>
      </c>
      <c r="O493" s="6">
        <f t="shared" si="16"/>
        <v>0</v>
      </c>
      <c r="P493">
        <f t="shared" si="17"/>
        <v>0</v>
      </c>
      <c r="Q493" s="6"/>
    </row>
    <row r="494" spans="1:17" x14ac:dyDescent="0.35">
      <c r="A494" s="19" t="s">
        <v>629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5">
        <v>0</v>
      </c>
      <c r="O494" s="6">
        <f t="shared" si="16"/>
        <v>0</v>
      </c>
      <c r="P494">
        <f t="shared" si="17"/>
        <v>0</v>
      </c>
      <c r="Q494" s="6"/>
    </row>
    <row r="495" spans="1:17" x14ac:dyDescent="0.35">
      <c r="A495" s="19" t="s">
        <v>630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5">
        <v>0</v>
      </c>
      <c r="O495" s="6">
        <f t="shared" si="16"/>
        <v>0</v>
      </c>
      <c r="P495">
        <f t="shared" si="17"/>
        <v>0</v>
      </c>
      <c r="Q495" s="6"/>
    </row>
    <row r="496" spans="1:17" x14ac:dyDescent="0.35">
      <c r="A496" s="19" t="s">
        <v>631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5">
        <v>0</v>
      </c>
      <c r="O496" s="6">
        <f t="shared" ref="O496:O501" si="18">+MIN(B496:M496)</f>
        <v>0</v>
      </c>
      <c r="P496">
        <f t="shared" ref="P496:P501" si="19">+IF(O496&lt;0,1,0)</f>
        <v>0</v>
      </c>
      <c r="Q496" s="6"/>
    </row>
    <row r="497" spans="1:17" x14ac:dyDescent="0.35">
      <c r="A497" s="19" t="s">
        <v>632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5">
        <v>0</v>
      </c>
      <c r="O497" s="6">
        <f t="shared" si="18"/>
        <v>0</v>
      </c>
      <c r="P497">
        <f t="shared" si="19"/>
        <v>0</v>
      </c>
      <c r="Q497" s="6"/>
    </row>
    <row r="498" spans="1:17" x14ac:dyDescent="0.35">
      <c r="A498" s="19" t="s">
        <v>633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5">
        <v>0</v>
      </c>
      <c r="O498" s="6">
        <f t="shared" si="18"/>
        <v>0</v>
      </c>
      <c r="P498">
        <f t="shared" si="19"/>
        <v>0</v>
      </c>
      <c r="Q498" s="6"/>
    </row>
    <row r="499" spans="1:17" x14ac:dyDescent="0.35">
      <c r="A499" s="19" t="s">
        <v>634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5">
        <v>0</v>
      </c>
      <c r="O499" s="6">
        <f t="shared" si="18"/>
        <v>0</v>
      </c>
      <c r="P499">
        <f t="shared" si="19"/>
        <v>0</v>
      </c>
      <c r="Q499" s="6"/>
    </row>
    <row r="500" spans="1:17" x14ac:dyDescent="0.35">
      <c r="A500" s="19" t="s">
        <v>635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5">
        <v>0</v>
      </c>
      <c r="O500" s="6">
        <f t="shared" si="18"/>
        <v>0</v>
      </c>
      <c r="P500">
        <f t="shared" si="19"/>
        <v>0</v>
      </c>
      <c r="Q500" s="6"/>
    </row>
    <row r="501" spans="1:17" x14ac:dyDescent="0.35">
      <c r="A501" s="19" t="s">
        <v>636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5496282.6700000092</v>
      </c>
      <c r="L501" s="4">
        <v>9342069.839999998</v>
      </c>
      <c r="M501" s="4">
        <v>7779988.3299999982</v>
      </c>
      <c r="N501" s="5">
        <v>7539446.9466666682</v>
      </c>
      <c r="O501" s="6">
        <f t="shared" si="18"/>
        <v>0</v>
      </c>
      <c r="P501">
        <f t="shared" si="19"/>
        <v>0</v>
      </c>
      <c r="Q501" s="6"/>
    </row>
  </sheetData>
  <conditionalFormatting sqref="B2:N501">
    <cfRule type="cellIs" dxfId="1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87C61-9852-4832-A742-87A214633DD6}">
  <sheetPr codeName="Hoja3"/>
  <dimension ref="A1:P501"/>
  <sheetViews>
    <sheetView zoomScale="85" zoomScaleNormal="85" workbookViewId="0">
      <selection activeCell="B2" sqref="B2:N501"/>
    </sheetView>
  </sheetViews>
  <sheetFormatPr baseColWidth="10" defaultRowHeight="14.5" x14ac:dyDescent="0.35"/>
  <cols>
    <col min="1" max="1" width="39.7265625" bestFit="1" customWidth="1"/>
    <col min="2" max="13" width="12.26953125" customWidth="1"/>
    <col min="14" max="14" width="18.453125" style="39" customWidth="1"/>
    <col min="15" max="15" width="14.26953125" bestFit="1" customWidth="1"/>
  </cols>
  <sheetData>
    <row r="1" spans="1:16" ht="23.5" x14ac:dyDescent="0.35">
      <c r="A1" s="1">
        <v>4</v>
      </c>
      <c r="B1" s="12">
        <v>44197</v>
      </c>
      <c r="C1" s="12">
        <v>44228</v>
      </c>
      <c r="D1" s="12">
        <v>44256</v>
      </c>
      <c r="E1" s="12">
        <v>44287</v>
      </c>
      <c r="F1" s="12">
        <v>44317</v>
      </c>
      <c r="G1" s="12">
        <v>44348</v>
      </c>
      <c r="H1" s="12">
        <v>44378</v>
      </c>
      <c r="I1" s="12">
        <v>44409</v>
      </c>
      <c r="J1" s="12">
        <v>44440</v>
      </c>
      <c r="K1" s="12">
        <v>44470</v>
      </c>
      <c r="L1" s="12">
        <v>44501</v>
      </c>
      <c r="M1" s="12">
        <v>44531</v>
      </c>
      <c r="N1" s="2" t="s">
        <v>0</v>
      </c>
      <c r="P1">
        <f>+SUM(P2:P87)</f>
        <v>11</v>
      </c>
    </row>
    <row r="2" spans="1:16" x14ac:dyDescent="0.35">
      <c r="A2" s="3" t="s">
        <v>55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-19325.709999999995</v>
      </c>
      <c r="L2" s="4">
        <v>-19062.09</v>
      </c>
      <c r="M2" s="4">
        <v>-20345.819999999992</v>
      </c>
      <c r="N2" s="5">
        <v>-19577.873333333329</v>
      </c>
      <c r="O2" s="6">
        <f>+MIN(B2:M2)</f>
        <v>-20345.819999999992</v>
      </c>
      <c r="P2">
        <f>+IF(O2&lt;0,1,0)</f>
        <v>1</v>
      </c>
    </row>
    <row r="3" spans="1:16" x14ac:dyDescent="0.35">
      <c r="A3" s="3" t="s">
        <v>68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-7819.9100000000071</v>
      </c>
      <c r="L3" s="4">
        <v>-10515.099999999991</v>
      </c>
      <c r="M3" s="4">
        <v>-11765.880000000017</v>
      </c>
      <c r="N3" s="5">
        <v>-10033.630000000005</v>
      </c>
      <c r="O3" s="6">
        <f t="shared" ref="O3:O66" si="0">+MIN(B3:M3)</f>
        <v>-11765.880000000017</v>
      </c>
      <c r="P3">
        <f t="shared" ref="P3:P66" si="1">+IF(O3&lt;0,1,0)</f>
        <v>1</v>
      </c>
    </row>
    <row r="4" spans="1:16" x14ac:dyDescent="0.35">
      <c r="A4" s="3" t="s">
        <v>91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1184.9999999999995</v>
      </c>
      <c r="L4" s="4">
        <v>1337.39</v>
      </c>
      <c r="M4" s="4">
        <v>1732.6199999999965</v>
      </c>
      <c r="N4" s="5">
        <v>1418.3366666666652</v>
      </c>
      <c r="O4" s="6">
        <f t="shared" si="0"/>
        <v>0</v>
      </c>
      <c r="P4">
        <f t="shared" si="1"/>
        <v>0</v>
      </c>
    </row>
    <row r="5" spans="1:16" x14ac:dyDescent="0.35">
      <c r="A5" s="3" t="s">
        <v>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1035226.9100000001</v>
      </c>
      <c r="L5" s="4">
        <v>2431422.0200000009</v>
      </c>
      <c r="M5" s="4">
        <v>3542565.7500000028</v>
      </c>
      <c r="N5" s="5">
        <v>2336404.8933333345</v>
      </c>
      <c r="O5" s="6">
        <f t="shared" si="0"/>
        <v>0</v>
      </c>
      <c r="P5">
        <f t="shared" si="1"/>
        <v>0</v>
      </c>
    </row>
    <row r="6" spans="1:16" x14ac:dyDescent="0.35">
      <c r="A6" s="3" t="s">
        <v>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1439173.5500000007</v>
      </c>
      <c r="L6" s="4">
        <v>894277.34999999986</v>
      </c>
      <c r="M6" s="4">
        <v>-507789.21999999986</v>
      </c>
      <c r="N6" s="5">
        <v>608553.89333333354</v>
      </c>
      <c r="O6" s="6">
        <f t="shared" si="0"/>
        <v>-507789.21999999986</v>
      </c>
      <c r="P6">
        <f t="shared" si="1"/>
        <v>1</v>
      </c>
    </row>
    <row r="7" spans="1:16" x14ac:dyDescent="0.35">
      <c r="A7" s="3" t="s">
        <v>643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-15684415.350000007</v>
      </c>
      <c r="L7" s="4">
        <v>-14507385.070000008</v>
      </c>
      <c r="M7" s="4">
        <v>-15720627.980000012</v>
      </c>
      <c r="N7" s="5">
        <v>-15304142.80000001</v>
      </c>
      <c r="O7" s="6">
        <f t="shared" si="0"/>
        <v>-15720627.980000012</v>
      </c>
      <c r="P7">
        <f t="shared" si="1"/>
        <v>1</v>
      </c>
    </row>
    <row r="8" spans="1:16" x14ac:dyDescent="0.35">
      <c r="A8" s="3" t="s">
        <v>364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0</v>
      </c>
      <c r="O8" s="6">
        <f t="shared" si="0"/>
        <v>0</v>
      </c>
      <c r="P8">
        <f t="shared" si="1"/>
        <v>0</v>
      </c>
    </row>
    <row r="9" spans="1:16" x14ac:dyDescent="0.35">
      <c r="A9" s="3" t="s">
        <v>365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0</v>
      </c>
      <c r="O9" s="6">
        <f t="shared" si="0"/>
        <v>0</v>
      </c>
      <c r="P9">
        <f t="shared" si="1"/>
        <v>0</v>
      </c>
    </row>
    <row r="10" spans="1:16" x14ac:dyDescent="0.35">
      <c r="A10" s="3" t="s">
        <v>366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v>0</v>
      </c>
      <c r="O10" s="6">
        <f t="shared" si="0"/>
        <v>0</v>
      </c>
      <c r="P10">
        <f t="shared" si="1"/>
        <v>0</v>
      </c>
    </row>
    <row r="11" spans="1:16" x14ac:dyDescent="0.35">
      <c r="A11" s="3" t="s">
        <v>367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40404.539999999943</v>
      </c>
      <c r="L11" s="4">
        <v>41058.050000000054</v>
      </c>
      <c r="M11" s="4">
        <v>39248.530000000013</v>
      </c>
      <c r="N11" s="5">
        <v>40237.040000000001</v>
      </c>
      <c r="O11" s="6">
        <f t="shared" si="0"/>
        <v>0</v>
      </c>
      <c r="P11">
        <f t="shared" si="1"/>
        <v>0</v>
      </c>
    </row>
    <row r="12" spans="1:16" x14ac:dyDescent="0.35">
      <c r="A12" s="3" t="s">
        <v>368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40404.539999999943</v>
      </c>
      <c r="L12" s="4">
        <v>41058.050000000054</v>
      </c>
      <c r="M12" s="4">
        <v>39248.530000000013</v>
      </c>
      <c r="N12" s="5">
        <v>40237.040000000001</v>
      </c>
      <c r="O12" s="6">
        <f t="shared" si="0"/>
        <v>0</v>
      </c>
      <c r="P12">
        <f t="shared" si="1"/>
        <v>0</v>
      </c>
    </row>
    <row r="13" spans="1:16" x14ac:dyDescent="0.35">
      <c r="A13" s="3" t="s">
        <v>56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12651.480000000005</v>
      </c>
      <c r="L13" s="4">
        <v>-16945.580000000005</v>
      </c>
      <c r="M13" s="4">
        <v>-14459.48000000001</v>
      </c>
      <c r="N13" s="5">
        <v>-6251.1933333333363</v>
      </c>
      <c r="O13" s="6">
        <f t="shared" si="0"/>
        <v>-16945.580000000005</v>
      </c>
      <c r="P13">
        <f t="shared" si="1"/>
        <v>1</v>
      </c>
    </row>
    <row r="14" spans="1:16" x14ac:dyDescent="0.35">
      <c r="A14" s="3" t="s">
        <v>93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1068656.5000000019</v>
      </c>
      <c r="L14" s="4">
        <v>1022129.5700000015</v>
      </c>
      <c r="M14" s="4">
        <v>661706.52000000095</v>
      </c>
      <c r="N14" s="5">
        <v>917497.53000000154</v>
      </c>
      <c r="O14" s="6">
        <f t="shared" si="0"/>
        <v>0</v>
      </c>
      <c r="P14">
        <f t="shared" si="1"/>
        <v>0</v>
      </c>
    </row>
    <row r="15" spans="1:16" x14ac:dyDescent="0.35">
      <c r="A15" s="3" t="s">
        <v>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678824.42000000016</v>
      </c>
      <c r="L15" s="4">
        <v>444775.82999999938</v>
      </c>
      <c r="M15" s="4">
        <v>259724.15999999995</v>
      </c>
      <c r="N15" s="5">
        <v>461108.13666666648</v>
      </c>
      <c r="O15" s="6">
        <f t="shared" si="0"/>
        <v>0</v>
      </c>
      <c r="P15">
        <f t="shared" si="1"/>
        <v>0</v>
      </c>
    </row>
    <row r="16" spans="1:16" x14ac:dyDescent="0.35">
      <c r="A16" s="3" t="s">
        <v>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-114129.07000000015</v>
      </c>
      <c r="L16" s="4">
        <v>-102041.87000000001</v>
      </c>
      <c r="M16" s="4">
        <v>-108241.22000000009</v>
      </c>
      <c r="N16" s="5">
        <v>-108137.38666666676</v>
      </c>
      <c r="O16" s="6">
        <f t="shared" si="0"/>
        <v>-114129.07000000015</v>
      </c>
      <c r="P16">
        <f t="shared" si="1"/>
        <v>1</v>
      </c>
    </row>
    <row r="17" spans="1:16" x14ac:dyDescent="0.35">
      <c r="A17" s="3" t="s">
        <v>369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v>0</v>
      </c>
      <c r="O17" s="6">
        <f t="shared" si="0"/>
        <v>0</v>
      </c>
      <c r="P17">
        <f t="shared" si="1"/>
        <v>0</v>
      </c>
    </row>
    <row r="18" spans="1:16" x14ac:dyDescent="0.35">
      <c r="A18" s="3" t="s">
        <v>370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0</v>
      </c>
      <c r="O18" s="6">
        <f t="shared" si="0"/>
        <v>0</v>
      </c>
      <c r="P18">
        <f t="shared" si="1"/>
        <v>0</v>
      </c>
    </row>
    <row r="19" spans="1:16" x14ac:dyDescent="0.35">
      <c r="A19" s="3" t="s">
        <v>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23514.380000000045</v>
      </c>
      <c r="L19" s="4">
        <v>21441.830000000027</v>
      </c>
      <c r="M19" s="4">
        <v>24907.150000000012</v>
      </c>
      <c r="N19" s="5">
        <v>23287.786666666696</v>
      </c>
      <c r="O19" s="6">
        <f t="shared" si="0"/>
        <v>0</v>
      </c>
      <c r="P19">
        <f t="shared" si="1"/>
        <v>0</v>
      </c>
    </row>
    <row r="20" spans="1:16" x14ac:dyDescent="0.35">
      <c r="A20" s="3" t="s">
        <v>95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1012879.2800000006</v>
      </c>
      <c r="L20" s="4">
        <v>1097794.9299999971</v>
      </c>
      <c r="M20" s="4">
        <v>1200084.8400000012</v>
      </c>
      <c r="N20" s="5">
        <v>1103586.3499999996</v>
      </c>
      <c r="O20" s="6">
        <f t="shared" si="0"/>
        <v>0</v>
      </c>
      <c r="P20">
        <f t="shared" si="1"/>
        <v>0</v>
      </c>
    </row>
    <row r="21" spans="1:16" x14ac:dyDescent="0.35">
      <c r="A21" s="3" t="s">
        <v>96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44620.820000000043</v>
      </c>
      <c r="L21" s="4">
        <v>49102.979999999981</v>
      </c>
      <c r="M21" s="4">
        <v>47903.72</v>
      </c>
      <c r="N21" s="5">
        <v>47209.17333333334</v>
      </c>
      <c r="O21" s="6">
        <f t="shared" si="0"/>
        <v>0</v>
      </c>
      <c r="P21">
        <f t="shared" si="1"/>
        <v>0</v>
      </c>
    </row>
    <row r="22" spans="1:16" x14ac:dyDescent="0.35">
      <c r="A22" s="3" t="s">
        <v>97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v>0</v>
      </c>
      <c r="O22" s="6">
        <f t="shared" si="0"/>
        <v>0</v>
      </c>
      <c r="P22">
        <f t="shared" si="1"/>
        <v>0</v>
      </c>
    </row>
    <row r="23" spans="1:16" x14ac:dyDescent="0.35">
      <c r="A23" s="3" t="s">
        <v>69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629534.49000000057</v>
      </c>
      <c r="L23" s="4">
        <v>83281.62999999999</v>
      </c>
      <c r="M23" s="4">
        <v>-1760934.6899999997</v>
      </c>
      <c r="N23" s="5">
        <v>-349372.8566666664</v>
      </c>
      <c r="O23" s="6">
        <f t="shared" si="0"/>
        <v>-1760934.6899999997</v>
      </c>
      <c r="P23">
        <f t="shared" si="1"/>
        <v>1</v>
      </c>
    </row>
    <row r="24" spans="1:16" x14ac:dyDescent="0.35">
      <c r="A24" s="3" t="s">
        <v>70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20870583.32</v>
      </c>
      <c r="L24" s="4">
        <v>22301717.560000006</v>
      </c>
      <c r="M24" s="4">
        <v>22491954.079999983</v>
      </c>
      <c r="N24" s="5">
        <v>21888084.986666664</v>
      </c>
      <c r="O24" s="6">
        <f t="shared" si="0"/>
        <v>0</v>
      </c>
      <c r="P24">
        <f t="shared" si="1"/>
        <v>0</v>
      </c>
    </row>
    <row r="25" spans="1:16" x14ac:dyDescent="0.35">
      <c r="A25" s="3" t="s">
        <v>98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50379.949999999939</v>
      </c>
      <c r="L25" s="4">
        <v>54573.520000000062</v>
      </c>
      <c r="M25" s="4">
        <v>42763.12000000001</v>
      </c>
      <c r="N25" s="5">
        <v>49238.863333333342</v>
      </c>
      <c r="O25" s="6">
        <f t="shared" si="0"/>
        <v>0</v>
      </c>
      <c r="P25">
        <f t="shared" si="1"/>
        <v>0</v>
      </c>
    </row>
    <row r="26" spans="1:16" x14ac:dyDescent="0.35">
      <c r="A26" s="3" t="s">
        <v>99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0</v>
      </c>
      <c r="O26" s="6">
        <f t="shared" si="0"/>
        <v>0</v>
      </c>
      <c r="P26">
        <f t="shared" si="1"/>
        <v>0</v>
      </c>
    </row>
    <row r="27" spans="1:16" x14ac:dyDescent="0.35">
      <c r="A27" s="3" t="s">
        <v>100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111450.58999999998</v>
      </c>
      <c r="L27" s="4">
        <v>115484.49000000017</v>
      </c>
      <c r="M27" s="4">
        <v>124413.23999999967</v>
      </c>
      <c r="N27" s="5">
        <v>117116.10666666662</v>
      </c>
      <c r="O27" s="6">
        <f t="shared" si="0"/>
        <v>0</v>
      </c>
      <c r="P27">
        <f t="shared" si="1"/>
        <v>0</v>
      </c>
    </row>
    <row r="28" spans="1:16" x14ac:dyDescent="0.35">
      <c r="A28" s="3" t="s">
        <v>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870537.37000000023</v>
      </c>
      <c r="L28" s="4">
        <v>993452.84000000043</v>
      </c>
      <c r="M28" s="4">
        <v>2217277.7300000028</v>
      </c>
      <c r="N28" s="5">
        <v>1360422.6466666677</v>
      </c>
      <c r="O28" s="6">
        <f t="shared" si="0"/>
        <v>0</v>
      </c>
      <c r="P28">
        <f t="shared" si="1"/>
        <v>0</v>
      </c>
    </row>
    <row r="29" spans="1:16" x14ac:dyDescent="0.35">
      <c r="A29" s="3" t="s">
        <v>71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2175105.2200000016</v>
      </c>
      <c r="L29" s="4">
        <v>1712915.4599999962</v>
      </c>
      <c r="M29" s="4">
        <v>1608266.6300000045</v>
      </c>
      <c r="N29" s="5">
        <v>1832095.7700000007</v>
      </c>
      <c r="O29" s="6">
        <f t="shared" si="0"/>
        <v>0</v>
      </c>
      <c r="P29">
        <f t="shared" si="1"/>
        <v>0</v>
      </c>
    </row>
    <row r="30" spans="1:16" x14ac:dyDescent="0.35">
      <c r="A30" s="3" t="s">
        <v>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-863889.22999999928</v>
      </c>
      <c r="L30" s="4">
        <v>-842562.87000000058</v>
      </c>
      <c r="M30" s="4">
        <v>-916367.04000000015</v>
      </c>
      <c r="N30" s="5">
        <v>-874273.04666666675</v>
      </c>
      <c r="O30" s="6">
        <f t="shared" si="0"/>
        <v>-916367.04000000015</v>
      </c>
      <c r="P30">
        <f t="shared" si="1"/>
        <v>1</v>
      </c>
    </row>
    <row r="31" spans="1:16" x14ac:dyDescent="0.35">
      <c r="A31" s="3" t="s">
        <v>101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944628.62000000034</v>
      </c>
      <c r="L31" s="4">
        <v>702837.04999999888</v>
      </c>
      <c r="M31" s="4">
        <v>953010.07999999973</v>
      </c>
      <c r="N31" s="5">
        <v>866825.24999999965</v>
      </c>
      <c r="O31" s="6">
        <f t="shared" si="0"/>
        <v>0</v>
      </c>
      <c r="P31">
        <f t="shared" si="1"/>
        <v>0</v>
      </c>
    </row>
    <row r="32" spans="1:16" x14ac:dyDescent="0.35">
      <c r="A32" s="3" t="s">
        <v>102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30772.160000000033</v>
      </c>
      <c r="L32" s="4">
        <v>46709.530000000042</v>
      </c>
      <c r="M32" s="4">
        <v>64713.479999999974</v>
      </c>
      <c r="N32" s="5">
        <v>47398.390000000014</v>
      </c>
      <c r="O32" s="6">
        <f t="shared" si="0"/>
        <v>0</v>
      </c>
      <c r="P32">
        <f t="shared" si="1"/>
        <v>0</v>
      </c>
    </row>
    <row r="33" spans="1:16" x14ac:dyDescent="0.35">
      <c r="A33" s="3" t="s">
        <v>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2214986.2399999979</v>
      </c>
      <c r="L33" s="4">
        <v>2634964.600000001</v>
      </c>
      <c r="M33" s="4">
        <v>2889973.100000002</v>
      </c>
      <c r="N33" s="5">
        <v>2579974.646666667</v>
      </c>
      <c r="O33" s="6">
        <f t="shared" si="0"/>
        <v>0</v>
      </c>
      <c r="P33">
        <f t="shared" si="1"/>
        <v>0</v>
      </c>
    </row>
    <row r="34" spans="1:16" x14ac:dyDescent="0.35">
      <c r="A34" s="3" t="s">
        <v>103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33106.710000000006</v>
      </c>
      <c r="L34" s="4">
        <v>41348.219999999972</v>
      </c>
      <c r="M34" s="4">
        <v>38993.839999999997</v>
      </c>
      <c r="N34" s="5">
        <v>37816.256666666661</v>
      </c>
      <c r="O34" s="6">
        <f t="shared" si="0"/>
        <v>0</v>
      </c>
      <c r="P34">
        <f t="shared" si="1"/>
        <v>0</v>
      </c>
    </row>
    <row r="35" spans="1:16" x14ac:dyDescent="0.35">
      <c r="A35" s="3" t="s">
        <v>371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125229.46000000009</v>
      </c>
      <c r="L35" s="4">
        <v>144235.99000000008</v>
      </c>
      <c r="M35" s="4">
        <v>149498.92000000007</v>
      </c>
      <c r="N35" s="5">
        <v>139654.79000000007</v>
      </c>
      <c r="O35" s="6">
        <f t="shared" si="0"/>
        <v>0</v>
      </c>
      <c r="P35">
        <f t="shared" si="1"/>
        <v>0</v>
      </c>
    </row>
    <row r="36" spans="1:16" x14ac:dyDescent="0.35">
      <c r="A36" s="3" t="s">
        <v>57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564052.0900000002</v>
      </c>
      <c r="L36" s="4">
        <v>629133.86</v>
      </c>
      <c r="M36" s="4">
        <v>718171.53000000073</v>
      </c>
      <c r="N36" s="5">
        <v>637119.16000000027</v>
      </c>
      <c r="O36" s="6">
        <f t="shared" si="0"/>
        <v>0</v>
      </c>
      <c r="P36">
        <f t="shared" si="1"/>
        <v>0</v>
      </c>
    </row>
    <row r="37" spans="1:16" x14ac:dyDescent="0.35">
      <c r="A37" s="3" t="s">
        <v>372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95802.669999999969</v>
      </c>
      <c r="L37" s="4">
        <v>96876.159999999843</v>
      </c>
      <c r="M37" s="4">
        <v>103236.55000000006</v>
      </c>
      <c r="N37" s="5">
        <v>98638.459999999963</v>
      </c>
      <c r="O37" s="6">
        <f t="shared" si="0"/>
        <v>0</v>
      </c>
      <c r="P37">
        <f t="shared" si="1"/>
        <v>0</v>
      </c>
    </row>
    <row r="38" spans="1:16" x14ac:dyDescent="0.35">
      <c r="A38" s="3" t="s">
        <v>373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5">
        <v>0</v>
      </c>
      <c r="O38" s="6">
        <f t="shared" si="0"/>
        <v>0</v>
      </c>
      <c r="P38">
        <f t="shared" si="1"/>
        <v>0</v>
      </c>
    </row>
    <row r="39" spans="1:16" x14ac:dyDescent="0.35">
      <c r="A39" s="3" t="s">
        <v>104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736140.58000000089</v>
      </c>
      <c r="L39" s="4">
        <v>124667.10999999993</v>
      </c>
      <c r="M39" s="4">
        <v>64300.319999999971</v>
      </c>
      <c r="N39" s="5">
        <v>308369.33666666696</v>
      </c>
      <c r="O39" s="6">
        <f t="shared" si="0"/>
        <v>0</v>
      </c>
      <c r="P39">
        <f t="shared" si="1"/>
        <v>0</v>
      </c>
    </row>
    <row r="40" spans="1:16" x14ac:dyDescent="0.35">
      <c r="A40" s="3" t="s">
        <v>374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5">
        <v>0</v>
      </c>
      <c r="O40" s="6">
        <f t="shared" si="0"/>
        <v>0</v>
      </c>
      <c r="P40">
        <f t="shared" si="1"/>
        <v>0</v>
      </c>
    </row>
    <row r="41" spans="1:16" x14ac:dyDescent="0.35">
      <c r="A41" s="3" t="s">
        <v>375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5">
        <v>0</v>
      </c>
      <c r="O41" s="6">
        <f t="shared" si="0"/>
        <v>0</v>
      </c>
      <c r="P41">
        <f t="shared" si="1"/>
        <v>0</v>
      </c>
    </row>
    <row r="42" spans="1:16" x14ac:dyDescent="0.35">
      <c r="A42" s="3" t="s">
        <v>10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1261559.3100000015</v>
      </c>
      <c r="L42" s="4">
        <v>695555.02999999968</v>
      </c>
      <c r="M42" s="4">
        <v>398974.64</v>
      </c>
      <c r="N42" s="5">
        <v>785362.99333333375</v>
      </c>
      <c r="O42" s="6">
        <f t="shared" si="0"/>
        <v>0</v>
      </c>
      <c r="P42">
        <f t="shared" si="1"/>
        <v>0</v>
      </c>
    </row>
    <row r="43" spans="1:16" x14ac:dyDescent="0.35">
      <c r="A43" s="3" t="s">
        <v>376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2315725.0599999996</v>
      </c>
      <c r="L43" s="4">
        <v>1485695.2200000009</v>
      </c>
      <c r="M43" s="4">
        <v>866081.12999999931</v>
      </c>
      <c r="N43" s="5">
        <v>1555833.803333333</v>
      </c>
      <c r="O43" s="6">
        <f t="shared" si="0"/>
        <v>0</v>
      </c>
      <c r="P43">
        <f t="shared" si="1"/>
        <v>0</v>
      </c>
    </row>
    <row r="44" spans="1:16" x14ac:dyDescent="0.35">
      <c r="A44" s="3" t="s">
        <v>361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2988162.9299999946</v>
      </c>
      <c r="L44" s="4">
        <v>1986323.3799999997</v>
      </c>
      <c r="M44" s="4">
        <v>1564999.8999999978</v>
      </c>
      <c r="N44" s="5">
        <v>2179828.736666664</v>
      </c>
      <c r="O44" s="6">
        <f t="shared" si="0"/>
        <v>0</v>
      </c>
      <c r="P44">
        <f t="shared" si="1"/>
        <v>0</v>
      </c>
    </row>
    <row r="45" spans="1:16" x14ac:dyDescent="0.35">
      <c r="A45" s="3" t="s">
        <v>377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5">
        <v>0</v>
      </c>
      <c r="O45" s="6">
        <f t="shared" si="0"/>
        <v>0</v>
      </c>
      <c r="P45">
        <f t="shared" si="1"/>
        <v>0</v>
      </c>
    </row>
    <row r="46" spans="1:16" x14ac:dyDescent="0.35">
      <c r="A46" s="3" t="s">
        <v>105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121232.39000000003</v>
      </c>
      <c r="L46" s="4">
        <v>145070.77000000011</v>
      </c>
      <c r="M46" s="4">
        <v>132118.71999999988</v>
      </c>
      <c r="N46" s="5">
        <v>132807.29333333333</v>
      </c>
      <c r="O46" s="6">
        <f t="shared" si="0"/>
        <v>0</v>
      </c>
      <c r="P46">
        <f t="shared" si="1"/>
        <v>0</v>
      </c>
    </row>
    <row r="47" spans="1:16" x14ac:dyDescent="0.35">
      <c r="A47" s="3" t="s">
        <v>106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45135.13999999997</v>
      </c>
      <c r="L47" s="4">
        <v>53761.55000000009</v>
      </c>
      <c r="M47" s="4">
        <v>54006.959999999963</v>
      </c>
      <c r="N47" s="5">
        <v>50967.883333333339</v>
      </c>
      <c r="O47" s="6">
        <f t="shared" si="0"/>
        <v>0</v>
      </c>
      <c r="P47">
        <f t="shared" si="1"/>
        <v>0</v>
      </c>
    </row>
    <row r="48" spans="1:16" x14ac:dyDescent="0.35">
      <c r="A48" s="3" t="s">
        <v>378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40404.539999999943</v>
      </c>
      <c r="L48" s="4">
        <v>41058.050000000054</v>
      </c>
      <c r="M48" s="4">
        <v>39248.530000000013</v>
      </c>
      <c r="N48" s="5">
        <v>40237.040000000001</v>
      </c>
      <c r="O48" s="6">
        <f t="shared" si="0"/>
        <v>0</v>
      </c>
      <c r="P48">
        <f t="shared" si="1"/>
        <v>0</v>
      </c>
    </row>
    <row r="49" spans="1:16" x14ac:dyDescent="0.35">
      <c r="A49" s="3" t="s">
        <v>379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31005.270000000044</v>
      </c>
      <c r="L49" s="4">
        <v>36416.979999999974</v>
      </c>
      <c r="M49" s="4">
        <v>40597.880000000012</v>
      </c>
      <c r="N49" s="5">
        <v>36006.710000000014</v>
      </c>
      <c r="O49" s="6">
        <f t="shared" si="0"/>
        <v>0</v>
      </c>
      <c r="P49">
        <f t="shared" si="1"/>
        <v>0</v>
      </c>
    </row>
    <row r="50" spans="1:16" x14ac:dyDescent="0.35">
      <c r="A50" s="3" t="s">
        <v>107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39411.689999999944</v>
      </c>
      <c r="L50" s="4">
        <v>48965.329999999965</v>
      </c>
      <c r="M50" s="4">
        <v>50263.590000000033</v>
      </c>
      <c r="N50" s="5">
        <v>46213.536666666645</v>
      </c>
      <c r="O50" s="6">
        <f t="shared" si="0"/>
        <v>0</v>
      </c>
      <c r="P50">
        <f t="shared" si="1"/>
        <v>0</v>
      </c>
    </row>
    <row r="51" spans="1:16" x14ac:dyDescent="0.35">
      <c r="A51" s="3" t="s">
        <v>108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361825.98000000062</v>
      </c>
      <c r="L51" s="4">
        <v>258792.54000000015</v>
      </c>
      <c r="M51" s="4">
        <v>179930.94999999987</v>
      </c>
      <c r="N51" s="5">
        <v>266849.82333333354</v>
      </c>
      <c r="O51" s="6">
        <f t="shared" si="0"/>
        <v>0</v>
      </c>
      <c r="P51">
        <f t="shared" si="1"/>
        <v>0</v>
      </c>
    </row>
    <row r="52" spans="1:16" x14ac:dyDescent="0.35">
      <c r="A52" s="3" t="s">
        <v>109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298036.27999999991</v>
      </c>
      <c r="L52" s="4">
        <v>244010.26000000039</v>
      </c>
      <c r="M52" s="4">
        <v>236233.88000000006</v>
      </c>
      <c r="N52" s="5">
        <v>259426.80666666679</v>
      </c>
      <c r="O52" s="6">
        <f t="shared" si="0"/>
        <v>0</v>
      </c>
      <c r="P52">
        <f t="shared" si="1"/>
        <v>0</v>
      </c>
    </row>
    <row r="53" spans="1:16" x14ac:dyDescent="0.35">
      <c r="A53" s="3" t="s">
        <v>110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1403.0100000000007</v>
      </c>
      <c r="L53" s="4">
        <v>2004.2599999999968</v>
      </c>
      <c r="M53" s="4">
        <v>2221.8299999999981</v>
      </c>
      <c r="N53" s="5">
        <v>1876.3666666666652</v>
      </c>
      <c r="O53" s="6">
        <f t="shared" si="0"/>
        <v>0</v>
      </c>
      <c r="P53">
        <f t="shared" si="1"/>
        <v>0</v>
      </c>
    </row>
    <row r="54" spans="1:16" x14ac:dyDescent="0.35">
      <c r="A54" s="3" t="s">
        <v>11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149646.44999999998</v>
      </c>
      <c r="L54" s="4">
        <v>525454.84000000032</v>
      </c>
      <c r="M54" s="4">
        <v>538894.11000000068</v>
      </c>
      <c r="N54" s="5">
        <v>404665.13333333359</v>
      </c>
      <c r="O54" s="6">
        <f t="shared" si="0"/>
        <v>0</v>
      </c>
      <c r="P54">
        <f t="shared" si="1"/>
        <v>0</v>
      </c>
    </row>
    <row r="55" spans="1:16" x14ac:dyDescent="0.35">
      <c r="A55" s="3" t="s">
        <v>111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5">
        <v>0</v>
      </c>
      <c r="O55" s="6">
        <f t="shared" si="0"/>
        <v>0</v>
      </c>
      <c r="P55">
        <f t="shared" si="1"/>
        <v>0</v>
      </c>
    </row>
    <row r="56" spans="1:16" x14ac:dyDescent="0.35">
      <c r="A56" s="3" t="s">
        <v>380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95779.360000000044</v>
      </c>
      <c r="L56" s="4">
        <v>97325.289999999877</v>
      </c>
      <c r="M56" s="4">
        <v>104475.73999999999</v>
      </c>
      <c r="N56" s="5">
        <v>99193.463333333304</v>
      </c>
      <c r="O56" s="6">
        <f t="shared" si="0"/>
        <v>0</v>
      </c>
      <c r="P56">
        <f t="shared" si="1"/>
        <v>0</v>
      </c>
    </row>
    <row r="57" spans="1:16" x14ac:dyDescent="0.35">
      <c r="A57" s="3" t="s">
        <v>112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37524.350000000013</v>
      </c>
      <c r="L57" s="4">
        <v>44847.640000000014</v>
      </c>
      <c r="M57" s="4">
        <v>44651.190000000053</v>
      </c>
      <c r="N57" s="5">
        <v>42341.060000000027</v>
      </c>
      <c r="O57" s="6">
        <f t="shared" si="0"/>
        <v>0</v>
      </c>
      <c r="P57">
        <f t="shared" si="1"/>
        <v>0</v>
      </c>
    </row>
    <row r="58" spans="1:16" x14ac:dyDescent="0.35">
      <c r="A58" s="3" t="s">
        <v>113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5">
        <v>0</v>
      </c>
      <c r="O58" s="6">
        <f t="shared" si="0"/>
        <v>0</v>
      </c>
      <c r="P58">
        <f t="shared" si="1"/>
        <v>0</v>
      </c>
    </row>
    <row r="59" spans="1:16" x14ac:dyDescent="0.35">
      <c r="A59" s="3" t="s">
        <v>381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154752.71000000002</v>
      </c>
      <c r="L59" s="4">
        <v>214550.29000000018</v>
      </c>
      <c r="M59" s="4">
        <v>227970.72999999969</v>
      </c>
      <c r="N59" s="5">
        <v>199091.24333333332</v>
      </c>
      <c r="O59" s="6">
        <f t="shared" si="0"/>
        <v>0</v>
      </c>
      <c r="P59">
        <f t="shared" si="1"/>
        <v>0</v>
      </c>
    </row>
    <row r="60" spans="1:16" x14ac:dyDescent="0.35">
      <c r="A60" s="3" t="s">
        <v>382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32347.899999999983</v>
      </c>
      <c r="L60" s="4">
        <v>22903.489999999994</v>
      </c>
      <c r="M60" s="4">
        <v>21886.570000000051</v>
      </c>
      <c r="N60" s="5">
        <v>25712.653333333339</v>
      </c>
      <c r="O60" s="6">
        <f t="shared" si="0"/>
        <v>0</v>
      </c>
      <c r="P60">
        <f t="shared" si="1"/>
        <v>0</v>
      </c>
    </row>
    <row r="61" spans="1:16" x14ac:dyDescent="0.35">
      <c r="A61" s="3" t="s">
        <v>12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459488.71999999991</v>
      </c>
      <c r="L61" s="4">
        <v>547228.22999999963</v>
      </c>
      <c r="M61" s="4">
        <v>218066.30999999985</v>
      </c>
      <c r="N61" s="5">
        <v>408261.08666666644</v>
      </c>
      <c r="O61" s="6">
        <f t="shared" si="0"/>
        <v>0</v>
      </c>
      <c r="P61">
        <f t="shared" si="1"/>
        <v>0</v>
      </c>
    </row>
    <row r="62" spans="1:16" x14ac:dyDescent="0.35">
      <c r="A62" s="3" t="s">
        <v>383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5">
        <v>0</v>
      </c>
      <c r="O62" s="6">
        <f t="shared" si="0"/>
        <v>0</v>
      </c>
      <c r="P62">
        <f t="shared" si="1"/>
        <v>0</v>
      </c>
    </row>
    <row r="63" spans="1:16" x14ac:dyDescent="0.35">
      <c r="A63" s="3" t="s">
        <v>114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3311.0800000000013</v>
      </c>
      <c r="L63" s="4">
        <v>29771.990000000027</v>
      </c>
      <c r="M63" s="4">
        <v>26276.459999999981</v>
      </c>
      <c r="N63" s="5">
        <v>19786.510000000006</v>
      </c>
      <c r="O63" s="6">
        <f t="shared" si="0"/>
        <v>0</v>
      </c>
      <c r="P63">
        <f t="shared" si="1"/>
        <v>0</v>
      </c>
    </row>
    <row r="64" spans="1:16" x14ac:dyDescent="0.35">
      <c r="A64" s="3" t="s">
        <v>115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31149.059999999983</v>
      </c>
      <c r="L64" s="4">
        <v>413698.49999999953</v>
      </c>
      <c r="M64" s="4">
        <v>399623.9599999999</v>
      </c>
      <c r="N64" s="5">
        <v>281490.50666666648</v>
      </c>
      <c r="O64" s="6">
        <f t="shared" si="0"/>
        <v>0</v>
      </c>
      <c r="P64">
        <f t="shared" si="1"/>
        <v>0</v>
      </c>
    </row>
    <row r="65" spans="1:16" x14ac:dyDescent="0.35">
      <c r="A65" s="3" t="s">
        <v>384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129829.46999999987</v>
      </c>
      <c r="L65" s="4">
        <v>203354.51000000007</v>
      </c>
      <c r="M65" s="4">
        <v>194125.46000000002</v>
      </c>
      <c r="N65" s="5">
        <v>175769.81333333332</v>
      </c>
      <c r="O65" s="6">
        <f t="shared" si="0"/>
        <v>0</v>
      </c>
      <c r="P65">
        <f t="shared" si="1"/>
        <v>0</v>
      </c>
    </row>
    <row r="66" spans="1:16" x14ac:dyDescent="0.35">
      <c r="A66" s="3" t="s">
        <v>13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2422032.9399999981</v>
      </c>
      <c r="L66" s="4">
        <v>3653154.0700000012</v>
      </c>
      <c r="M66" s="4">
        <v>3379825.9200000018</v>
      </c>
      <c r="N66" s="5">
        <v>3151670.976666667</v>
      </c>
      <c r="O66" s="6">
        <f t="shared" si="0"/>
        <v>0</v>
      </c>
      <c r="P66">
        <f t="shared" si="1"/>
        <v>0</v>
      </c>
    </row>
    <row r="67" spans="1:16" x14ac:dyDescent="0.35">
      <c r="A67" s="3" t="s">
        <v>116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12523.980000000005</v>
      </c>
      <c r="L67" s="4">
        <v>107086.11000000003</v>
      </c>
      <c r="M67" s="4">
        <v>100637.60999999988</v>
      </c>
      <c r="N67" s="5">
        <v>73415.89999999998</v>
      </c>
      <c r="O67" s="6">
        <f t="shared" ref="O67:O130" si="2">+MIN(B67:M67)</f>
        <v>0</v>
      </c>
      <c r="P67">
        <f t="shared" ref="P67:P130" si="3">+IF(O67&lt;0,1,0)</f>
        <v>0</v>
      </c>
    </row>
    <row r="68" spans="1:16" x14ac:dyDescent="0.35">
      <c r="A68" s="3" t="s">
        <v>385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83702.63999999997</v>
      </c>
      <c r="L68" s="4">
        <v>94541.969999999958</v>
      </c>
      <c r="M68" s="4">
        <v>94473.590000000098</v>
      </c>
      <c r="N68" s="5">
        <v>90906.066666666666</v>
      </c>
      <c r="O68" s="6">
        <f t="shared" si="2"/>
        <v>0</v>
      </c>
      <c r="P68">
        <f t="shared" si="3"/>
        <v>0</v>
      </c>
    </row>
    <row r="69" spans="1:16" x14ac:dyDescent="0.35">
      <c r="A69" s="3" t="s">
        <v>386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121197.34000000016</v>
      </c>
      <c r="L69" s="4">
        <v>94352.60999999971</v>
      </c>
      <c r="M69" s="4">
        <v>142274.19999999995</v>
      </c>
      <c r="N69" s="5">
        <v>119274.7166666666</v>
      </c>
      <c r="O69" s="6">
        <f t="shared" si="2"/>
        <v>0</v>
      </c>
      <c r="P69">
        <f t="shared" si="3"/>
        <v>0</v>
      </c>
    </row>
    <row r="70" spans="1:16" x14ac:dyDescent="0.35">
      <c r="A70" s="3" t="s">
        <v>387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44369.859999999964</v>
      </c>
      <c r="L70" s="4">
        <v>48333.800000000017</v>
      </c>
      <c r="M70" s="4">
        <v>51529.430000000037</v>
      </c>
      <c r="N70" s="5">
        <v>48077.696666666678</v>
      </c>
      <c r="O70" s="6">
        <f t="shared" si="2"/>
        <v>0</v>
      </c>
      <c r="P70">
        <f t="shared" si="3"/>
        <v>0</v>
      </c>
    </row>
    <row r="71" spans="1:16" x14ac:dyDescent="0.35">
      <c r="A71" s="3" t="s">
        <v>388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5">
        <v>0</v>
      </c>
      <c r="O71" s="6">
        <f t="shared" si="2"/>
        <v>0</v>
      </c>
      <c r="P71">
        <f t="shared" si="3"/>
        <v>0</v>
      </c>
    </row>
    <row r="72" spans="1:16" x14ac:dyDescent="0.35">
      <c r="A72" s="3" t="s">
        <v>389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43481.390000000021</v>
      </c>
      <c r="L72" s="4">
        <v>36526.679999999993</v>
      </c>
      <c r="M72" s="4">
        <v>53497.52</v>
      </c>
      <c r="N72" s="5">
        <v>44501.863333333335</v>
      </c>
      <c r="O72" s="6">
        <f t="shared" si="2"/>
        <v>0</v>
      </c>
      <c r="P72">
        <f t="shared" si="3"/>
        <v>0</v>
      </c>
    </row>
    <row r="73" spans="1:16" x14ac:dyDescent="0.35">
      <c r="A73" s="3" t="s">
        <v>14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531831.11</v>
      </c>
      <c r="L73" s="4">
        <v>851284.36999999918</v>
      </c>
      <c r="M73" s="4">
        <v>937488.75</v>
      </c>
      <c r="N73" s="5">
        <v>773534.74333333306</v>
      </c>
      <c r="O73" s="6">
        <f t="shared" si="2"/>
        <v>0</v>
      </c>
      <c r="P73">
        <f t="shared" si="3"/>
        <v>0</v>
      </c>
    </row>
    <row r="74" spans="1:16" x14ac:dyDescent="0.35">
      <c r="A74" s="3" t="s">
        <v>390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98012.160000000018</v>
      </c>
      <c r="L74" s="4">
        <v>106101.60999999997</v>
      </c>
      <c r="M74" s="4">
        <v>109619.33000000006</v>
      </c>
      <c r="N74" s="5">
        <v>104577.70000000001</v>
      </c>
      <c r="O74" s="6">
        <f t="shared" si="2"/>
        <v>0</v>
      </c>
      <c r="P74">
        <f t="shared" si="3"/>
        <v>0</v>
      </c>
    </row>
    <row r="75" spans="1:16" x14ac:dyDescent="0.35">
      <c r="A75" s="3" t="s">
        <v>391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-1121.7100000000005</v>
      </c>
      <c r="L75" s="4">
        <v>-1055.7300000000007</v>
      </c>
      <c r="M75" s="4">
        <v>-1089.0300000000002</v>
      </c>
      <c r="N75" s="5">
        <v>-1088.8233333333339</v>
      </c>
      <c r="O75" s="6">
        <f t="shared" si="2"/>
        <v>-1121.7100000000005</v>
      </c>
      <c r="P75">
        <f t="shared" si="3"/>
        <v>1</v>
      </c>
    </row>
    <row r="76" spans="1:16" x14ac:dyDescent="0.35">
      <c r="A76" s="3" t="s">
        <v>392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114438.88999999991</v>
      </c>
      <c r="L76" s="4">
        <v>129172.93000000005</v>
      </c>
      <c r="M76" s="4">
        <v>147711.68000000011</v>
      </c>
      <c r="N76" s="5">
        <v>130441.16666666669</v>
      </c>
      <c r="O76" s="6">
        <f t="shared" si="2"/>
        <v>0</v>
      </c>
      <c r="P76">
        <f t="shared" si="3"/>
        <v>0</v>
      </c>
    </row>
    <row r="77" spans="1:16" x14ac:dyDescent="0.35">
      <c r="A77" s="3" t="s">
        <v>393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5">
        <v>0</v>
      </c>
      <c r="O77" s="6">
        <f t="shared" si="2"/>
        <v>0</v>
      </c>
      <c r="P77">
        <f t="shared" si="3"/>
        <v>0</v>
      </c>
    </row>
    <row r="78" spans="1:16" x14ac:dyDescent="0.35">
      <c r="A78" s="3" t="s">
        <v>394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5">
        <v>0</v>
      </c>
      <c r="O78" s="6">
        <f t="shared" si="2"/>
        <v>0</v>
      </c>
      <c r="P78">
        <f t="shared" si="3"/>
        <v>0</v>
      </c>
    </row>
    <row r="79" spans="1:16" x14ac:dyDescent="0.35">
      <c r="A79" s="3" t="s">
        <v>72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4717727.2299999939</v>
      </c>
      <c r="L79" s="4">
        <v>5530348.3500000043</v>
      </c>
      <c r="M79" s="4">
        <v>5611063.7800000003</v>
      </c>
      <c r="N79" s="5">
        <v>5286379.7866666662</v>
      </c>
      <c r="O79" s="6">
        <f t="shared" si="2"/>
        <v>0</v>
      </c>
      <c r="P79">
        <f t="shared" si="3"/>
        <v>0</v>
      </c>
    </row>
    <row r="80" spans="1:16" x14ac:dyDescent="0.35">
      <c r="A80" s="3" t="s">
        <v>15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4052275.5899999943</v>
      </c>
      <c r="L80" s="4">
        <v>-8614626.7599999961</v>
      </c>
      <c r="M80" s="4">
        <v>9739741.4200000111</v>
      </c>
      <c r="N80" s="5">
        <v>1725796.750000003</v>
      </c>
      <c r="O80" s="6">
        <f t="shared" si="2"/>
        <v>-8614626.7599999961</v>
      </c>
      <c r="P80">
        <f t="shared" si="3"/>
        <v>1</v>
      </c>
    </row>
    <row r="81" spans="1:16" x14ac:dyDescent="0.35">
      <c r="A81" s="3" t="s">
        <v>117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174093.34000000003</v>
      </c>
      <c r="L81" s="4">
        <v>173717.49000000028</v>
      </c>
      <c r="M81" s="4">
        <v>213362.42</v>
      </c>
      <c r="N81" s="5">
        <v>187057.75000000012</v>
      </c>
      <c r="O81" s="6">
        <f t="shared" si="2"/>
        <v>0</v>
      </c>
      <c r="P81">
        <f t="shared" si="3"/>
        <v>0</v>
      </c>
    </row>
    <row r="82" spans="1:16" x14ac:dyDescent="0.35">
      <c r="A82" s="3" t="s">
        <v>118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5">
        <v>0</v>
      </c>
      <c r="O82" s="6">
        <f t="shared" si="2"/>
        <v>0</v>
      </c>
      <c r="P82">
        <f t="shared" si="3"/>
        <v>0</v>
      </c>
    </row>
    <row r="83" spans="1:16" x14ac:dyDescent="0.35">
      <c r="A83" s="3" t="s">
        <v>16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868335.96999999986</v>
      </c>
      <c r="L83" s="4">
        <v>825286.41000000073</v>
      </c>
      <c r="M83" s="4">
        <v>777879.73999999987</v>
      </c>
      <c r="N83" s="5">
        <v>823834.04000000015</v>
      </c>
      <c r="O83" s="6">
        <f t="shared" si="2"/>
        <v>0</v>
      </c>
      <c r="P83">
        <f t="shared" si="3"/>
        <v>0</v>
      </c>
    </row>
    <row r="84" spans="1:16" x14ac:dyDescent="0.35">
      <c r="A84" s="3" t="s">
        <v>119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20980.01999999999</v>
      </c>
      <c r="L84" s="4">
        <v>25303.830000000005</v>
      </c>
      <c r="M84" s="4">
        <v>25663.430000000022</v>
      </c>
      <c r="N84" s="5">
        <v>23982.42666666667</v>
      </c>
      <c r="O84" s="6">
        <f t="shared" si="2"/>
        <v>0</v>
      </c>
      <c r="P84">
        <f t="shared" si="3"/>
        <v>0</v>
      </c>
    </row>
    <row r="85" spans="1:16" x14ac:dyDescent="0.35">
      <c r="A85" s="3" t="s">
        <v>395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2865388.1900000004</v>
      </c>
      <c r="L85" s="4">
        <v>3427972.9700000025</v>
      </c>
      <c r="M85" s="4">
        <v>2957488.359999998</v>
      </c>
      <c r="N85" s="5">
        <v>3083616.5066666673</v>
      </c>
      <c r="O85" s="6">
        <f t="shared" si="2"/>
        <v>0</v>
      </c>
      <c r="P85">
        <f t="shared" si="3"/>
        <v>0</v>
      </c>
    </row>
    <row r="86" spans="1:16" x14ac:dyDescent="0.35">
      <c r="A86" s="3" t="s">
        <v>73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-51047.37</v>
      </c>
      <c r="L86" s="4">
        <v>80027.73000000004</v>
      </c>
      <c r="M86" s="4">
        <v>137105.97999999992</v>
      </c>
      <c r="N86" s="5">
        <v>55362.11333333332</v>
      </c>
      <c r="O86" s="6">
        <f t="shared" si="2"/>
        <v>-51047.37</v>
      </c>
      <c r="P86">
        <f t="shared" si="3"/>
        <v>1</v>
      </c>
    </row>
    <row r="87" spans="1:16" x14ac:dyDescent="0.35">
      <c r="A87" s="3" t="s">
        <v>396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5">
        <v>0</v>
      </c>
      <c r="O87" s="6">
        <f t="shared" si="2"/>
        <v>0</v>
      </c>
      <c r="P87">
        <f t="shared" si="3"/>
        <v>0</v>
      </c>
    </row>
    <row r="88" spans="1:16" x14ac:dyDescent="0.35">
      <c r="A88" s="19" t="s">
        <v>17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1406612.9200000023</v>
      </c>
      <c r="L88" s="4">
        <v>509642.43000000017</v>
      </c>
      <c r="M88" s="4">
        <v>491891.6700000001</v>
      </c>
      <c r="N88" s="5">
        <v>802715.67333333415</v>
      </c>
      <c r="O88" s="6">
        <f t="shared" si="2"/>
        <v>0</v>
      </c>
      <c r="P88">
        <f t="shared" si="3"/>
        <v>0</v>
      </c>
    </row>
    <row r="89" spans="1:16" x14ac:dyDescent="0.35">
      <c r="A89" s="19" t="s">
        <v>121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42787.63999999997</v>
      </c>
      <c r="L89" s="4">
        <v>47281.039999999986</v>
      </c>
      <c r="M89" s="4">
        <v>49804.819999999985</v>
      </c>
      <c r="N89" s="5">
        <v>46624.499999999978</v>
      </c>
      <c r="O89" s="6">
        <f t="shared" si="2"/>
        <v>0</v>
      </c>
      <c r="P89">
        <f t="shared" si="3"/>
        <v>0</v>
      </c>
    </row>
    <row r="90" spans="1:16" x14ac:dyDescent="0.35">
      <c r="A90" s="19" t="s">
        <v>122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59056.599999999969</v>
      </c>
      <c r="L90" s="4">
        <v>76998.27999999997</v>
      </c>
      <c r="M90" s="4">
        <v>90459.01999999996</v>
      </c>
      <c r="N90" s="5">
        <v>75504.633333333302</v>
      </c>
      <c r="O90" s="6">
        <f t="shared" si="2"/>
        <v>0</v>
      </c>
      <c r="P90">
        <f t="shared" si="3"/>
        <v>0</v>
      </c>
    </row>
    <row r="91" spans="1:16" x14ac:dyDescent="0.35">
      <c r="A91" s="19" t="s">
        <v>123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149000.50000000009</v>
      </c>
      <c r="L91" s="4">
        <v>226695.22000000015</v>
      </c>
      <c r="M91" s="4">
        <v>220875.90000000002</v>
      </c>
      <c r="N91" s="5">
        <v>198857.20666666675</v>
      </c>
      <c r="O91" s="6">
        <f t="shared" si="2"/>
        <v>0</v>
      </c>
      <c r="P91">
        <f t="shared" si="3"/>
        <v>0</v>
      </c>
    </row>
    <row r="92" spans="1:16" x14ac:dyDescent="0.35">
      <c r="A92" s="19" t="s">
        <v>124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976.1600000000002</v>
      </c>
      <c r="L92" s="4">
        <v>9622.0300000000007</v>
      </c>
      <c r="M92" s="4">
        <v>9576.9500000000135</v>
      </c>
      <c r="N92" s="5">
        <v>6725.0466666666716</v>
      </c>
      <c r="O92" s="6">
        <f t="shared" si="2"/>
        <v>0</v>
      </c>
      <c r="P92">
        <f t="shared" si="3"/>
        <v>0</v>
      </c>
    </row>
    <row r="93" spans="1:16" x14ac:dyDescent="0.35">
      <c r="A93" s="19" t="s">
        <v>125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35056.949999999997</v>
      </c>
      <c r="L93" s="4">
        <v>39953.979999999996</v>
      </c>
      <c r="M93" s="4">
        <v>39181.579999999973</v>
      </c>
      <c r="N93" s="5">
        <v>38064.169999999991</v>
      </c>
      <c r="O93" s="6">
        <f t="shared" si="2"/>
        <v>0</v>
      </c>
      <c r="P93">
        <f t="shared" si="3"/>
        <v>0</v>
      </c>
    </row>
    <row r="94" spans="1:16" x14ac:dyDescent="0.35">
      <c r="A94" s="19" t="s">
        <v>397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70515.320000000036</v>
      </c>
      <c r="L94" s="4">
        <v>77712.589999999967</v>
      </c>
      <c r="M94" s="4">
        <v>82199.95</v>
      </c>
      <c r="N94" s="5">
        <v>76809.286666666667</v>
      </c>
      <c r="O94" s="6">
        <f t="shared" si="2"/>
        <v>0</v>
      </c>
      <c r="P94">
        <f t="shared" si="3"/>
        <v>0</v>
      </c>
    </row>
    <row r="95" spans="1:16" x14ac:dyDescent="0.35">
      <c r="A95" s="19" t="s">
        <v>398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5">
        <v>0</v>
      </c>
      <c r="O95" s="6">
        <f t="shared" si="2"/>
        <v>0</v>
      </c>
      <c r="P95">
        <f t="shared" si="3"/>
        <v>0</v>
      </c>
    </row>
    <row r="96" spans="1:16" x14ac:dyDescent="0.35">
      <c r="A96" s="19" t="s">
        <v>127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135119.11000000004</v>
      </c>
      <c r="L96" s="4">
        <v>133999.87000000029</v>
      </c>
      <c r="M96" s="4">
        <v>128721.44000000013</v>
      </c>
      <c r="N96" s="5">
        <v>132613.47333333347</v>
      </c>
      <c r="O96" s="6">
        <f t="shared" si="2"/>
        <v>0</v>
      </c>
      <c r="P96">
        <f t="shared" si="3"/>
        <v>0</v>
      </c>
    </row>
    <row r="97" spans="1:16" x14ac:dyDescent="0.35">
      <c r="A97" s="19" t="s">
        <v>128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39823.469999999987</v>
      </c>
      <c r="L97" s="4">
        <v>46162.890000000021</v>
      </c>
      <c r="M97" s="4">
        <v>47512.070000000051</v>
      </c>
      <c r="N97" s="5">
        <v>44499.476666666684</v>
      </c>
      <c r="O97" s="6">
        <f t="shared" si="2"/>
        <v>0</v>
      </c>
      <c r="P97">
        <f t="shared" si="3"/>
        <v>0</v>
      </c>
    </row>
    <row r="98" spans="1:16" x14ac:dyDescent="0.35">
      <c r="A98" s="19" t="s">
        <v>399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27932.619999999988</v>
      </c>
      <c r="L98" s="4">
        <v>43072.399999999965</v>
      </c>
      <c r="M98" s="4">
        <v>44635.799999999974</v>
      </c>
      <c r="N98" s="5">
        <v>38546.939999999981</v>
      </c>
      <c r="O98" s="6">
        <f t="shared" si="2"/>
        <v>0</v>
      </c>
      <c r="P98">
        <f t="shared" si="3"/>
        <v>0</v>
      </c>
    </row>
    <row r="99" spans="1:16" x14ac:dyDescent="0.35">
      <c r="A99" s="19" t="s">
        <v>400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5">
        <v>0</v>
      </c>
      <c r="O99" s="6">
        <f t="shared" si="2"/>
        <v>0</v>
      </c>
      <c r="P99">
        <f t="shared" si="3"/>
        <v>0</v>
      </c>
    </row>
    <row r="100" spans="1:16" x14ac:dyDescent="0.35">
      <c r="A100" s="19" t="s">
        <v>401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5">
        <v>0</v>
      </c>
      <c r="O100" s="6">
        <f t="shared" si="2"/>
        <v>0</v>
      </c>
      <c r="P100">
        <f t="shared" si="3"/>
        <v>0</v>
      </c>
    </row>
    <row r="101" spans="1:16" x14ac:dyDescent="0.35">
      <c r="A101" s="19" t="s">
        <v>129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162455.78000000017</v>
      </c>
      <c r="L101" s="4">
        <v>212406.19000000058</v>
      </c>
      <c r="M101" s="4">
        <v>128762.79000000005</v>
      </c>
      <c r="N101" s="5">
        <v>167874.92000000027</v>
      </c>
      <c r="O101" s="6">
        <f t="shared" si="2"/>
        <v>0</v>
      </c>
      <c r="P101">
        <f t="shared" si="3"/>
        <v>0</v>
      </c>
    </row>
    <row r="102" spans="1:16" x14ac:dyDescent="0.35">
      <c r="A102" s="19" t="s">
        <v>131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14610.080000000005</v>
      </c>
      <c r="L102" s="4">
        <v>126016.86000000016</v>
      </c>
      <c r="M102" s="4">
        <v>123829.91999999972</v>
      </c>
      <c r="N102" s="5">
        <v>88152.286666666623</v>
      </c>
      <c r="O102" s="6">
        <f t="shared" si="2"/>
        <v>0</v>
      </c>
      <c r="P102">
        <f t="shared" si="3"/>
        <v>0</v>
      </c>
    </row>
    <row r="103" spans="1:16" x14ac:dyDescent="0.35">
      <c r="A103" s="19" t="s">
        <v>132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659.36000000000024</v>
      </c>
      <c r="L103" s="4">
        <v>9735.059999999994</v>
      </c>
      <c r="M103" s="4">
        <v>10986.390000000001</v>
      </c>
      <c r="N103" s="5">
        <v>7126.9366666666656</v>
      </c>
      <c r="O103" s="6">
        <f t="shared" si="2"/>
        <v>0</v>
      </c>
      <c r="P103">
        <f t="shared" si="3"/>
        <v>0</v>
      </c>
    </row>
    <row r="104" spans="1:16" x14ac:dyDescent="0.35">
      <c r="A104" s="19" t="s">
        <v>18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1754031.4000000011</v>
      </c>
      <c r="L104" s="4">
        <v>1165324.2700000005</v>
      </c>
      <c r="M104" s="4">
        <v>620476.17999999947</v>
      </c>
      <c r="N104" s="5">
        <v>1179943.9500000004</v>
      </c>
      <c r="O104" s="6">
        <f t="shared" si="2"/>
        <v>0</v>
      </c>
      <c r="P104">
        <f t="shared" si="3"/>
        <v>0</v>
      </c>
    </row>
    <row r="105" spans="1:16" x14ac:dyDescent="0.35">
      <c r="A105" s="19" t="s">
        <v>402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5">
        <v>0</v>
      </c>
      <c r="O105" s="6">
        <f t="shared" si="2"/>
        <v>0</v>
      </c>
      <c r="P105">
        <f t="shared" si="3"/>
        <v>0</v>
      </c>
    </row>
    <row r="106" spans="1:16" x14ac:dyDescent="0.35">
      <c r="A106" s="19" t="s">
        <v>133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6454.6699999999937</v>
      </c>
      <c r="L106" s="4">
        <v>7136.6200000000099</v>
      </c>
      <c r="M106" s="4">
        <v>7352.5600000000095</v>
      </c>
      <c r="N106" s="5">
        <v>6981.2833333333374</v>
      </c>
      <c r="O106" s="6">
        <f t="shared" si="2"/>
        <v>0</v>
      </c>
      <c r="P106">
        <f t="shared" si="3"/>
        <v>0</v>
      </c>
    </row>
    <row r="107" spans="1:16" x14ac:dyDescent="0.35">
      <c r="A107" s="19" t="s">
        <v>403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113279.78999999985</v>
      </c>
      <c r="L107" s="4">
        <v>106893.77000000011</v>
      </c>
      <c r="M107" s="4">
        <v>113325.00999999994</v>
      </c>
      <c r="N107" s="5">
        <v>111166.18999999996</v>
      </c>
      <c r="O107" s="6">
        <f t="shared" si="2"/>
        <v>0</v>
      </c>
      <c r="P107">
        <f t="shared" si="3"/>
        <v>0</v>
      </c>
    </row>
    <row r="108" spans="1:16" x14ac:dyDescent="0.35">
      <c r="A108" s="19" t="s">
        <v>404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11977.629999999988</v>
      </c>
      <c r="L108" s="4">
        <v>13152.900000000009</v>
      </c>
      <c r="M108" s="4">
        <v>11749.50999999998</v>
      </c>
      <c r="N108" s="5">
        <v>12293.346666666659</v>
      </c>
      <c r="O108" s="6">
        <f t="shared" si="2"/>
        <v>0</v>
      </c>
      <c r="P108">
        <f t="shared" si="3"/>
        <v>0</v>
      </c>
    </row>
    <row r="109" spans="1:16" x14ac:dyDescent="0.35">
      <c r="A109" s="19" t="s">
        <v>405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5">
        <v>0</v>
      </c>
      <c r="O109" s="6">
        <f t="shared" si="2"/>
        <v>0</v>
      </c>
      <c r="P109">
        <f t="shared" si="3"/>
        <v>0</v>
      </c>
    </row>
    <row r="110" spans="1:16" x14ac:dyDescent="0.35">
      <c r="A110" s="19" t="s">
        <v>406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12807098.590000011</v>
      </c>
      <c r="L110" s="4">
        <v>13640331.04999998</v>
      </c>
      <c r="M110" s="4">
        <v>13880144.089999996</v>
      </c>
      <c r="N110" s="5">
        <v>13442524.576666662</v>
      </c>
      <c r="O110" s="6">
        <f t="shared" si="2"/>
        <v>0</v>
      </c>
      <c r="P110">
        <f t="shared" si="3"/>
        <v>0</v>
      </c>
    </row>
    <row r="111" spans="1:16" x14ac:dyDescent="0.35">
      <c r="A111" s="19" t="s">
        <v>134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12061.75</v>
      </c>
      <c r="L111" s="4">
        <v>113483.81000000019</v>
      </c>
      <c r="M111" s="4">
        <v>92733.900000000081</v>
      </c>
      <c r="N111" s="5">
        <v>72759.82000000008</v>
      </c>
      <c r="O111" s="6">
        <f t="shared" si="2"/>
        <v>0</v>
      </c>
      <c r="P111">
        <f t="shared" si="3"/>
        <v>0</v>
      </c>
    </row>
    <row r="112" spans="1:16" x14ac:dyDescent="0.35">
      <c r="A112" s="19" t="s">
        <v>407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5">
        <v>0</v>
      </c>
      <c r="O112" s="6">
        <f t="shared" si="2"/>
        <v>0</v>
      </c>
      <c r="P112">
        <f t="shared" si="3"/>
        <v>0</v>
      </c>
    </row>
    <row r="113" spans="1:16" x14ac:dyDescent="0.35">
      <c r="A113" s="19" t="s">
        <v>135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63666.119999999981</v>
      </c>
      <c r="L113" s="4">
        <v>44168.44000000001</v>
      </c>
      <c r="M113" s="4">
        <v>51037.499999999956</v>
      </c>
      <c r="N113" s="5">
        <v>52957.353333333311</v>
      </c>
      <c r="O113" s="6">
        <f t="shared" si="2"/>
        <v>0</v>
      </c>
      <c r="P113">
        <f t="shared" si="3"/>
        <v>0</v>
      </c>
    </row>
    <row r="114" spans="1:16" x14ac:dyDescent="0.35">
      <c r="A114" s="19" t="s">
        <v>136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5">
        <v>0</v>
      </c>
      <c r="O114" s="6">
        <f t="shared" si="2"/>
        <v>0</v>
      </c>
      <c r="P114">
        <f t="shared" si="3"/>
        <v>0</v>
      </c>
    </row>
    <row r="115" spans="1:16" x14ac:dyDescent="0.35">
      <c r="A115" s="19" t="s">
        <v>137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11270.950000000004</v>
      </c>
      <c r="L115" s="4">
        <v>99261.230000000098</v>
      </c>
      <c r="M115" s="4">
        <v>84468.850000000166</v>
      </c>
      <c r="N115" s="5">
        <v>65000.343333333418</v>
      </c>
      <c r="O115" s="6">
        <f t="shared" si="2"/>
        <v>0</v>
      </c>
      <c r="P115">
        <f t="shared" si="3"/>
        <v>0</v>
      </c>
    </row>
    <row r="116" spans="1:16" x14ac:dyDescent="0.35">
      <c r="A116" s="19" t="s">
        <v>408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33806.289999999964</v>
      </c>
      <c r="L116" s="4">
        <v>37568.940000000031</v>
      </c>
      <c r="M116" s="4">
        <v>39076.319999999978</v>
      </c>
      <c r="N116" s="5">
        <v>36817.183333333327</v>
      </c>
      <c r="O116" s="6">
        <f t="shared" si="2"/>
        <v>0</v>
      </c>
      <c r="P116">
        <f t="shared" si="3"/>
        <v>0</v>
      </c>
    </row>
    <row r="117" spans="1:16" x14ac:dyDescent="0.35">
      <c r="A117" s="19" t="s">
        <v>409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41230.070000000029</v>
      </c>
      <c r="L117" s="4">
        <v>47905.129999999896</v>
      </c>
      <c r="M117" s="4">
        <v>52401.269999999953</v>
      </c>
      <c r="N117" s="5">
        <v>47178.823333333297</v>
      </c>
      <c r="O117" s="6">
        <f t="shared" si="2"/>
        <v>0</v>
      </c>
      <c r="P117">
        <f t="shared" si="3"/>
        <v>0</v>
      </c>
    </row>
    <row r="118" spans="1:16" x14ac:dyDescent="0.35">
      <c r="A118" s="19" t="s">
        <v>138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63922.8999999999</v>
      </c>
      <c r="L118" s="4">
        <v>105960.98000000003</v>
      </c>
      <c r="M118" s="4">
        <v>60887.270000000019</v>
      </c>
      <c r="N118" s="5">
        <v>76923.716666666645</v>
      </c>
      <c r="O118" s="6">
        <f t="shared" si="2"/>
        <v>0</v>
      </c>
      <c r="P118">
        <f t="shared" si="3"/>
        <v>0</v>
      </c>
    </row>
    <row r="119" spans="1:16" x14ac:dyDescent="0.35">
      <c r="A119" s="19" t="s">
        <v>19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233189.12</v>
      </c>
      <c r="L119" s="4">
        <v>250598.25000000017</v>
      </c>
      <c r="M119" s="4">
        <v>185125.21999999968</v>
      </c>
      <c r="N119" s="5">
        <v>222970.86333333328</v>
      </c>
      <c r="O119" s="6">
        <f t="shared" si="2"/>
        <v>0</v>
      </c>
      <c r="P119">
        <f t="shared" si="3"/>
        <v>0</v>
      </c>
    </row>
    <row r="120" spans="1:16" x14ac:dyDescent="0.35">
      <c r="A120" s="19" t="s">
        <v>139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109387.26999999986</v>
      </c>
      <c r="L120" s="4">
        <v>121808.46000000018</v>
      </c>
      <c r="M120" s="4">
        <v>149298.97999999995</v>
      </c>
      <c r="N120" s="5">
        <v>126831.56999999999</v>
      </c>
      <c r="O120" s="6">
        <f t="shared" si="2"/>
        <v>0</v>
      </c>
      <c r="P120">
        <f t="shared" si="3"/>
        <v>0</v>
      </c>
    </row>
    <row r="121" spans="1:16" x14ac:dyDescent="0.35">
      <c r="A121" s="19" t="s">
        <v>58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-408403.08</v>
      </c>
      <c r="L121" s="4">
        <v>-40096.350000000028</v>
      </c>
      <c r="M121" s="4">
        <v>36193.769999999975</v>
      </c>
      <c r="N121" s="5">
        <v>-137435.22000000003</v>
      </c>
      <c r="O121" s="6">
        <f t="shared" si="2"/>
        <v>-408403.08</v>
      </c>
      <c r="P121">
        <f t="shared" si="3"/>
        <v>1</v>
      </c>
    </row>
    <row r="122" spans="1:16" x14ac:dyDescent="0.35">
      <c r="A122" s="19" t="s">
        <v>140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175132.91000000021</v>
      </c>
      <c r="L122" s="4">
        <v>189490.29</v>
      </c>
      <c r="M122" s="4">
        <v>184121.81000000006</v>
      </c>
      <c r="N122" s="5">
        <v>182915.00333333341</v>
      </c>
      <c r="O122" s="6">
        <f t="shared" si="2"/>
        <v>0</v>
      </c>
      <c r="P122">
        <f t="shared" si="3"/>
        <v>0</v>
      </c>
    </row>
    <row r="123" spans="1:16" x14ac:dyDescent="0.35">
      <c r="A123" s="19" t="s">
        <v>410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35495.5</v>
      </c>
      <c r="L123" s="4">
        <v>35192.529999999992</v>
      </c>
      <c r="M123" s="4">
        <v>33699.930000000008</v>
      </c>
      <c r="N123" s="5">
        <v>34795.986666666671</v>
      </c>
      <c r="O123" s="6">
        <f t="shared" si="2"/>
        <v>0</v>
      </c>
      <c r="P123">
        <f t="shared" si="3"/>
        <v>0</v>
      </c>
    </row>
    <row r="124" spans="1:16" x14ac:dyDescent="0.35">
      <c r="A124" s="19" t="s">
        <v>411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5">
        <v>0</v>
      </c>
      <c r="O124" s="6">
        <f t="shared" si="2"/>
        <v>0</v>
      </c>
      <c r="P124">
        <f t="shared" si="3"/>
        <v>0</v>
      </c>
    </row>
    <row r="125" spans="1:16" x14ac:dyDescent="0.35">
      <c r="A125" s="19" t="s">
        <v>412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5">
        <v>0</v>
      </c>
      <c r="O125" s="6">
        <f t="shared" si="2"/>
        <v>0</v>
      </c>
      <c r="P125">
        <f t="shared" si="3"/>
        <v>0</v>
      </c>
    </row>
    <row r="126" spans="1:16" x14ac:dyDescent="0.35">
      <c r="A126" s="19" t="s">
        <v>141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56830.000000000007</v>
      </c>
      <c r="L126" s="4">
        <v>0</v>
      </c>
      <c r="M126" s="4">
        <v>0</v>
      </c>
      <c r="N126" s="5">
        <v>18943.333333333336</v>
      </c>
      <c r="O126" s="6">
        <f t="shared" si="2"/>
        <v>0</v>
      </c>
      <c r="P126">
        <f t="shared" si="3"/>
        <v>0</v>
      </c>
    </row>
    <row r="127" spans="1:16" x14ac:dyDescent="0.35">
      <c r="A127" s="19" t="s">
        <v>59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248418.20000000007</v>
      </c>
      <c r="L127" s="4">
        <v>872033.32000000041</v>
      </c>
      <c r="M127" s="4">
        <v>810864.83000000042</v>
      </c>
      <c r="N127" s="5">
        <v>643772.11666666705</v>
      </c>
      <c r="O127" s="6">
        <f t="shared" si="2"/>
        <v>0</v>
      </c>
      <c r="P127">
        <f t="shared" si="3"/>
        <v>0</v>
      </c>
    </row>
    <row r="128" spans="1:16" x14ac:dyDescent="0.35">
      <c r="A128" s="19" t="s">
        <v>20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5">
        <v>0</v>
      </c>
      <c r="O128" s="6">
        <f t="shared" si="2"/>
        <v>0</v>
      </c>
      <c r="P128">
        <f t="shared" si="3"/>
        <v>0</v>
      </c>
    </row>
    <row r="129" spans="1:16" x14ac:dyDescent="0.35">
      <c r="A129" s="19" t="s">
        <v>413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-669165.46999999986</v>
      </c>
      <c r="L129" s="4">
        <v>-650949.73000000056</v>
      </c>
      <c r="M129" s="4">
        <v>-692179.07999999938</v>
      </c>
      <c r="N129" s="5">
        <v>-670764.75999999989</v>
      </c>
      <c r="O129" s="6">
        <f t="shared" si="2"/>
        <v>-692179.07999999938</v>
      </c>
      <c r="P129">
        <f t="shared" si="3"/>
        <v>1</v>
      </c>
    </row>
    <row r="130" spans="1:16" x14ac:dyDescent="0.35">
      <c r="A130" s="19" t="s">
        <v>21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-80815834.020000026</v>
      </c>
      <c r="L130" s="4">
        <v>-84803083.980000138</v>
      </c>
      <c r="M130" s="4">
        <v>-89713673.560000017</v>
      </c>
      <c r="N130" s="5">
        <v>-85110863.853333399</v>
      </c>
      <c r="O130" s="6">
        <f t="shared" si="2"/>
        <v>-89713673.560000017</v>
      </c>
      <c r="P130">
        <f t="shared" si="3"/>
        <v>1</v>
      </c>
    </row>
    <row r="131" spans="1:16" x14ac:dyDescent="0.35">
      <c r="A131" s="19" t="s">
        <v>142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209826.65000000008</v>
      </c>
      <c r="L131" s="4">
        <v>252831.57999999981</v>
      </c>
      <c r="M131" s="4">
        <v>244615.64000000054</v>
      </c>
      <c r="N131" s="5">
        <v>235757.95666666678</v>
      </c>
      <c r="O131" s="6">
        <f t="shared" ref="O131:O194" si="4">+MIN(B131:M131)</f>
        <v>0</v>
      </c>
      <c r="P131">
        <f t="shared" ref="P131:P194" si="5">+IF(O131&lt;0,1,0)</f>
        <v>0</v>
      </c>
    </row>
    <row r="132" spans="1:16" x14ac:dyDescent="0.35">
      <c r="A132" s="19" t="s">
        <v>414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5">
        <v>0</v>
      </c>
      <c r="O132" s="6">
        <f t="shared" si="4"/>
        <v>0</v>
      </c>
      <c r="P132">
        <f t="shared" si="5"/>
        <v>0</v>
      </c>
    </row>
    <row r="133" spans="1:16" x14ac:dyDescent="0.35">
      <c r="A133" s="19" t="s">
        <v>60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426284.75</v>
      </c>
      <c r="L133" s="4">
        <v>380946.34999999963</v>
      </c>
      <c r="M133" s="4">
        <v>328908.36000000028</v>
      </c>
      <c r="N133" s="5">
        <v>378713.15333333332</v>
      </c>
      <c r="O133" s="6">
        <f t="shared" si="4"/>
        <v>0</v>
      </c>
      <c r="P133">
        <f t="shared" si="5"/>
        <v>0</v>
      </c>
    </row>
    <row r="134" spans="1:16" x14ac:dyDescent="0.35">
      <c r="A134" s="19" t="s">
        <v>22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18833.070000000003</v>
      </c>
      <c r="L134" s="4">
        <v>15303.699999999975</v>
      </c>
      <c r="M134" s="4">
        <v>8965.66</v>
      </c>
      <c r="N134" s="5">
        <v>14367.47666666666</v>
      </c>
      <c r="O134" s="6">
        <f t="shared" si="4"/>
        <v>0</v>
      </c>
      <c r="P134">
        <f t="shared" si="5"/>
        <v>0</v>
      </c>
    </row>
    <row r="135" spans="1:16" x14ac:dyDescent="0.35">
      <c r="A135" s="19" t="s">
        <v>415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5">
        <v>0</v>
      </c>
      <c r="O135" s="6">
        <f t="shared" si="4"/>
        <v>0</v>
      </c>
      <c r="P135">
        <f t="shared" si="5"/>
        <v>0</v>
      </c>
    </row>
    <row r="136" spans="1:16" x14ac:dyDescent="0.35">
      <c r="A136" s="19" t="s">
        <v>416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246026.20000000024</v>
      </c>
      <c r="L136" s="4">
        <v>302526.0299999998</v>
      </c>
      <c r="M136" s="4">
        <v>473480.74000000022</v>
      </c>
      <c r="N136" s="5">
        <v>340677.65666666673</v>
      </c>
      <c r="O136" s="6">
        <f t="shared" si="4"/>
        <v>0</v>
      </c>
      <c r="P136">
        <f t="shared" si="5"/>
        <v>0</v>
      </c>
    </row>
    <row r="137" spans="1:16" x14ac:dyDescent="0.35">
      <c r="A137" s="19" t="s">
        <v>417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535.07000000000005</v>
      </c>
      <c r="L137" s="4">
        <v>634.28999999999871</v>
      </c>
      <c r="M137" s="4">
        <v>632.97000000000071</v>
      </c>
      <c r="N137" s="5">
        <v>600.77666666666653</v>
      </c>
      <c r="O137" s="6">
        <f t="shared" si="4"/>
        <v>0</v>
      </c>
      <c r="P137">
        <f t="shared" si="5"/>
        <v>0</v>
      </c>
    </row>
    <row r="138" spans="1:16" x14ac:dyDescent="0.35">
      <c r="A138" s="19" t="s">
        <v>418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-5336.2099999999973</v>
      </c>
      <c r="L138" s="4">
        <v>4076.6600000000039</v>
      </c>
      <c r="M138" s="4">
        <v>3315.8399999999983</v>
      </c>
      <c r="N138" s="5">
        <v>685.43000000000166</v>
      </c>
      <c r="O138" s="6">
        <f t="shared" si="4"/>
        <v>-5336.2099999999973</v>
      </c>
      <c r="P138">
        <f t="shared" si="5"/>
        <v>1</v>
      </c>
    </row>
    <row r="139" spans="1:16" x14ac:dyDescent="0.35">
      <c r="A139" s="19" t="s">
        <v>419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5">
        <v>0</v>
      </c>
      <c r="O139" s="6">
        <f t="shared" si="4"/>
        <v>0</v>
      </c>
      <c r="P139">
        <f t="shared" si="5"/>
        <v>0</v>
      </c>
    </row>
    <row r="140" spans="1:16" x14ac:dyDescent="0.35">
      <c r="A140" s="19" t="s">
        <v>143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5">
        <v>0</v>
      </c>
      <c r="O140" s="6">
        <f t="shared" si="4"/>
        <v>0</v>
      </c>
      <c r="P140">
        <f t="shared" si="5"/>
        <v>0</v>
      </c>
    </row>
    <row r="141" spans="1:16" x14ac:dyDescent="0.35">
      <c r="A141" s="19" t="s">
        <v>23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-17369057.549999986</v>
      </c>
      <c r="L141" s="4">
        <v>-16876664.330000006</v>
      </c>
      <c r="M141" s="4">
        <v>-16887608.41</v>
      </c>
      <c r="N141" s="5">
        <v>-17044443.429999996</v>
      </c>
      <c r="O141" s="6">
        <f t="shared" si="4"/>
        <v>-17369057.549999986</v>
      </c>
      <c r="P141">
        <f t="shared" si="5"/>
        <v>1</v>
      </c>
    </row>
    <row r="142" spans="1:16" x14ac:dyDescent="0.35">
      <c r="A142" s="19" t="s">
        <v>420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45577.80999999999</v>
      </c>
      <c r="L142" s="4">
        <v>237917.97000000015</v>
      </c>
      <c r="M142" s="4">
        <v>537377.21000000031</v>
      </c>
      <c r="N142" s="5">
        <v>273624.33000000013</v>
      </c>
      <c r="O142" s="6">
        <f t="shared" si="4"/>
        <v>0</v>
      </c>
      <c r="P142">
        <f t="shared" si="5"/>
        <v>0</v>
      </c>
    </row>
    <row r="143" spans="1:16" x14ac:dyDescent="0.35">
      <c r="A143" s="19" t="s">
        <v>24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-497250.54999999981</v>
      </c>
      <c r="L143" s="4">
        <v>-458263.17000000004</v>
      </c>
      <c r="M143" s="4">
        <v>-502944.41000000021</v>
      </c>
      <c r="N143" s="5">
        <v>-486152.71</v>
      </c>
      <c r="O143" s="6">
        <f t="shared" si="4"/>
        <v>-502944.41000000021</v>
      </c>
      <c r="P143">
        <f t="shared" si="5"/>
        <v>1</v>
      </c>
    </row>
    <row r="144" spans="1:16" x14ac:dyDescent="0.35">
      <c r="A144" s="19" t="s">
        <v>25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5">
        <v>0</v>
      </c>
      <c r="O144" s="6">
        <f t="shared" si="4"/>
        <v>0</v>
      </c>
      <c r="P144">
        <f t="shared" si="5"/>
        <v>0</v>
      </c>
    </row>
    <row r="145" spans="1:16" x14ac:dyDescent="0.35">
      <c r="A145" s="19" t="s">
        <v>27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5">
        <v>0</v>
      </c>
      <c r="O145" s="6">
        <f t="shared" si="4"/>
        <v>0</v>
      </c>
      <c r="P145">
        <f t="shared" si="5"/>
        <v>0</v>
      </c>
    </row>
    <row r="146" spans="1:16" x14ac:dyDescent="0.35">
      <c r="A146" s="19" t="s">
        <v>145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333014.48999999947</v>
      </c>
      <c r="L146" s="4">
        <v>329816.11999999965</v>
      </c>
      <c r="M146" s="4">
        <v>313409.45000000007</v>
      </c>
      <c r="N146" s="5">
        <v>325413.3533333331</v>
      </c>
      <c r="O146" s="6">
        <f t="shared" si="4"/>
        <v>0</v>
      </c>
      <c r="P146">
        <f t="shared" si="5"/>
        <v>0</v>
      </c>
    </row>
    <row r="147" spans="1:16" x14ac:dyDescent="0.35">
      <c r="A147" s="19" t="s">
        <v>76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5">
        <v>0</v>
      </c>
      <c r="O147" s="6">
        <f t="shared" si="4"/>
        <v>0</v>
      </c>
      <c r="P147">
        <f t="shared" si="5"/>
        <v>0</v>
      </c>
    </row>
    <row r="148" spans="1:16" x14ac:dyDescent="0.35">
      <c r="A148" s="19" t="s">
        <v>421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39029.400000000016</v>
      </c>
      <c r="L148" s="4">
        <v>44922.01999999996</v>
      </c>
      <c r="M148" s="4">
        <v>46609.879999999881</v>
      </c>
      <c r="N148" s="5">
        <v>43520.433333333291</v>
      </c>
      <c r="O148" s="6">
        <f t="shared" si="4"/>
        <v>0</v>
      </c>
      <c r="P148">
        <f t="shared" si="5"/>
        <v>0</v>
      </c>
    </row>
    <row r="149" spans="1:16" x14ac:dyDescent="0.35">
      <c r="A149" s="19" t="s">
        <v>422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1968.4500000000028</v>
      </c>
      <c r="L149" s="4">
        <v>2366.4400000000019</v>
      </c>
      <c r="M149" s="4">
        <v>2087.4199999999969</v>
      </c>
      <c r="N149" s="5">
        <v>2140.7700000000004</v>
      </c>
      <c r="O149" s="6">
        <f t="shared" si="4"/>
        <v>0</v>
      </c>
      <c r="P149">
        <f t="shared" si="5"/>
        <v>0</v>
      </c>
    </row>
    <row r="150" spans="1:16" x14ac:dyDescent="0.35">
      <c r="A150" s="19" t="s">
        <v>423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5">
        <v>0</v>
      </c>
      <c r="O150" s="6">
        <f t="shared" si="4"/>
        <v>0</v>
      </c>
      <c r="P150">
        <f t="shared" si="5"/>
        <v>0</v>
      </c>
    </row>
    <row r="151" spans="1:16" x14ac:dyDescent="0.35">
      <c r="A151" s="19" t="s">
        <v>424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41527.21</v>
      </c>
      <c r="L151" s="4">
        <v>20551.299999999988</v>
      </c>
      <c r="M151" s="4">
        <v>49603.45</v>
      </c>
      <c r="N151" s="5">
        <v>37227.32</v>
      </c>
      <c r="O151" s="6">
        <f t="shared" si="4"/>
        <v>0</v>
      </c>
      <c r="P151">
        <f t="shared" si="5"/>
        <v>0</v>
      </c>
    </row>
    <row r="152" spans="1:16" x14ac:dyDescent="0.35">
      <c r="A152" s="19" t="s">
        <v>425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31701.569999999974</v>
      </c>
      <c r="L152" s="4">
        <v>33388.450000000012</v>
      </c>
      <c r="M152" s="4">
        <v>48785.019999999939</v>
      </c>
      <c r="N152" s="5">
        <v>37958.346666666643</v>
      </c>
      <c r="O152" s="6">
        <f t="shared" si="4"/>
        <v>0</v>
      </c>
      <c r="P152">
        <f t="shared" si="5"/>
        <v>0</v>
      </c>
    </row>
    <row r="153" spans="1:16" x14ac:dyDescent="0.35">
      <c r="A153" s="19" t="s">
        <v>426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31361.660000000051</v>
      </c>
      <c r="L153" s="4">
        <v>47184.7</v>
      </c>
      <c r="M153" s="4">
        <v>50337.420000000006</v>
      </c>
      <c r="N153" s="5">
        <v>42961.260000000017</v>
      </c>
      <c r="O153" s="6">
        <f t="shared" si="4"/>
        <v>0</v>
      </c>
      <c r="P153">
        <f t="shared" si="5"/>
        <v>0</v>
      </c>
    </row>
    <row r="154" spans="1:16" x14ac:dyDescent="0.35">
      <c r="A154" s="19" t="s">
        <v>146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20404.590000000007</v>
      </c>
      <c r="L154" s="4">
        <v>43014.840000000011</v>
      </c>
      <c r="M154" s="4">
        <v>41684.189999999951</v>
      </c>
      <c r="N154" s="5">
        <v>35034.539999999986</v>
      </c>
      <c r="O154" s="6">
        <f t="shared" si="4"/>
        <v>0</v>
      </c>
      <c r="P154">
        <f t="shared" si="5"/>
        <v>0</v>
      </c>
    </row>
    <row r="155" spans="1:16" x14ac:dyDescent="0.35">
      <c r="A155" s="19" t="s">
        <v>427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25606.839999999967</v>
      </c>
      <c r="L155" s="4">
        <v>29193.419999999955</v>
      </c>
      <c r="M155" s="4">
        <v>36777.359999999942</v>
      </c>
      <c r="N155" s="5">
        <v>30525.873333333289</v>
      </c>
      <c r="O155" s="6">
        <f t="shared" si="4"/>
        <v>0</v>
      </c>
      <c r="P155">
        <f t="shared" si="5"/>
        <v>0</v>
      </c>
    </row>
    <row r="156" spans="1:16" x14ac:dyDescent="0.35">
      <c r="A156" s="19" t="s">
        <v>428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23055.820000000011</v>
      </c>
      <c r="L156" s="4">
        <v>26262.390000000014</v>
      </c>
      <c r="M156" s="4">
        <v>33076.960000000021</v>
      </c>
      <c r="N156" s="5">
        <v>27465.056666666682</v>
      </c>
      <c r="O156" s="6">
        <f t="shared" si="4"/>
        <v>0</v>
      </c>
      <c r="P156">
        <f t="shared" si="5"/>
        <v>0</v>
      </c>
    </row>
    <row r="157" spans="1:16" x14ac:dyDescent="0.35">
      <c r="A157" s="19" t="s">
        <v>429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41871.430000000073</v>
      </c>
      <c r="L157" s="4">
        <v>45291.56999999992</v>
      </c>
      <c r="M157" s="4">
        <v>47327.139999999956</v>
      </c>
      <c r="N157" s="5">
        <v>44830.046666666654</v>
      </c>
      <c r="O157" s="6">
        <f t="shared" si="4"/>
        <v>0</v>
      </c>
      <c r="P157">
        <f t="shared" si="5"/>
        <v>0</v>
      </c>
    </row>
    <row r="158" spans="1:16" x14ac:dyDescent="0.35">
      <c r="A158" s="19" t="s">
        <v>430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41070.270000000026</v>
      </c>
      <c r="L158" s="4">
        <v>27928.029999999981</v>
      </c>
      <c r="M158" s="4">
        <v>28849.019999999953</v>
      </c>
      <c r="N158" s="5">
        <v>32615.773333333316</v>
      </c>
      <c r="O158" s="6">
        <f t="shared" si="4"/>
        <v>0</v>
      </c>
      <c r="P158">
        <f t="shared" si="5"/>
        <v>0</v>
      </c>
    </row>
    <row r="159" spans="1:16" x14ac:dyDescent="0.35">
      <c r="A159" s="19" t="s">
        <v>147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18742.88000000003</v>
      </c>
      <c r="L159" s="4">
        <v>29259.769999999953</v>
      </c>
      <c r="M159" s="4">
        <v>33527.700000000019</v>
      </c>
      <c r="N159" s="5">
        <v>27176.783333333336</v>
      </c>
      <c r="O159" s="6">
        <f t="shared" si="4"/>
        <v>0</v>
      </c>
      <c r="P159">
        <f t="shared" si="5"/>
        <v>0</v>
      </c>
    </row>
    <row r="160" spans="1:16" x14ac:dyDescent="0.35">
      <c r="A160" s="19" t="s">
        <v>148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759199.01000000013</v>
      </c>
      <c r="L160" s="4">
        <v>807333.00000000047</v>
      </c>
      <c r="M160" s="4">
        <v>836241.79999999888</v>
      </c>
      <c r="N160" s="5">
        <v>800924.60333333316</v>
      </c>
      <c r="O160" s="6">
        <f t="shared" si="4"/>
        <v>0</v>
      </c>
      <c r="P160">
        <f t="shared" si="5"/>
        <v>0</v>
      </c>
    </row>
    <row r="161" spans="1:16" x14ac:dyDescent="0.35">
      <c r="A161" s="19" t="s">
        <v>77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-4918.8100000000004</v>
      </c>
      <c r="L161" s="4">
        <v>-5177.2000000000044</v>
      </c>
      <c r="M161" s="4">
        <v>-5201.1099999999915</v>
      </c>
      <c r="N161" s="5">
        <v>-5099.0399999999991</v>
      </c>
      <c r="O161" s="6">
        <f t="shared" si="4"/>
        <v>-5201.1099999999915</v>
      </c>
      <c r="P161">
        <f t="shared" si="5"/>
        <v>1</v>
      </c>
    </row>
    <row r="162" spans="1:16" x14ac:dyDescent="0.35">
      <c r="A162" s="19" t="s">
        <v>149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5">
        <v>0</v>
      </c>
      <c r="O162" s="6">
        <f t="shared" si="4"/>
        <v>0</v>
      </c>
      <c r="P162">
        <f t="shared" si="5"/>
        <v>0</v>
      </c>
    </row>
    <row r="163" spans="1:16" x14ac:dyDescent="0.35">
      <c r="A163" s="19" t="s">
        <v>431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5">
        <v>0</v>
      </c>
      <c r="O163" s="6">
        <f t="shared" si="4"/>
        <v>0</v>
      </c>
      <c r="P163">
        <f t="shared" si="5"/>
        <v>0</v>
      </c>
    </row>
    <row r="164" spans="1:16" x14ac:dyDescent="0.35">
      <c r="A164" s="19" t="s">
        <v>150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348.57999999999993</v>
      </c>
      <c r="L164" s="4">
        <v>5225.4700000000048</v>
      </c>
      <c r="M164" s="4">
        <v>5083.2499999999964</v>
      </c>
      <c r="N164" s="5">
        <v>3552.4333333333338</v>
      </c>
      <c r="O164" s="6">
        <f t="shared" si="4"/>
        <v>0</v>
      </c>
      <c r="P164">
        <f t="shared" si="5"/>
        <v>0</v>
      </c>
    </row>
    <row r="165" spans="1:16" x14ac:dyDescent="0.35">
      <c r="A165" s="19" t="s">
        <v>432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5">
        <v>0</v>
      </c>
      <c r="O165" s="6">
        <f t="shared" si="4"/>
        <v>0</v>
      </c>
      <c r="P165">
        <f t="shared" si="5"/>
        <v>0</v>
      </c>
    </row>
    <row r="166" spans="1:16" x14ac:dyDescent="0.35">
      <c r="A166" s="19" t="s">
        <v>151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140342.66000000012</v>
      </c>
      <c r="L166" s="4">
        <v>52091.690000000082</v>
      </c>
      <c r="M166" s="4">
        <v>51290.820000000116</v>
      </c>
      <c r="N166" s="5">
        <v>81241.723333333444</v>
      </c>
      <c r="O166" s="6">
        <f t="shared" si="4"/>
        <v>0</v>
      </c>
      <c r="P166">
        <f t="shared" si="5"/>
        <v>0</v>
      </c>
    </row>
    <row r="167" spans="1:16" x14ac:dyDescent="0.35">
      <c r="A167" s="19" t="s">
        <v>152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74591.749999999985</v>
      </c>
      <c r="L167" s="4">
        <v>85714.179999999978</v>
      </c>
      <c r="M167" s="4">
        <v>95529.830000000045</v>
      </c>
      <c r="N167" s="5">
        <v>85278.58666666667</v>
      </c>
      <c r="O167" s="6">
        <f t="shared" si="4"/>
        <v>0</v>
      </c>
      <c r="P167">
        <f t="shared" si="5"/>
        <v>0</v>
      </c>
    </row>
    <row r="168" spans="1:16" x14ac:dyDescent="0.35">
      <c r="A168" s="19" t="s">
        <v>153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1015981.5199999992</v>
      </c>
      <c r="L168" s="4">
        <v>1267439.9200000025</v>
      </c>
      <c r="M168" s="4">
        <v>1503344.5700000017</v>
      </c>
      <c r="N168" s="5">
        <v>1262255.3366666678</v>
      </c>
      <c r="O168" s="6">
        <f t="shared" si="4"/>
        <v>0</v>
      </c>
      <c r="P168">
        <f t="shared" si="5"/>
        <v>0</v>
      </c>
    </row>
    <row r="169" spans="1:16" x14ac:dyDescent="0.35">
      <c r="A169" s="19" t="s">
        <v>154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18965.010000000028</v>
      </c>
      <c r="L169" s="4">
        <v>41273.369999999901</v>
      </c>
      <c r="M169" s="4">
        <v>41895.710000000036</v>
      </c>
      <c r="N169" s="5">
        <v>34044.696666666656</v>
      </c>
      <c r="O169" s="6">
        <f t="shared" si="4"/>
        <v>0</v>
      </c>
      <c r="P169">
        <f t="shared" si="5"/>
        <v>0</v>
      </c>
    </row>
    <row r="170" spans="1:16" x14ac:dyDescent="0.35">
      <c r="A170" s="19" t="s">
        <v>433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10245.38000000001</v>
      </c>
      <c r="L170" s="4">
        <v>10894.820000000002</v>
      </c>
      <c r="M170" s="4">
        <v>10490.650000000012</v>
      </c>
      <c r="N170" s="5">
        <v>10543.616666666674</v>
      </c>
      <c r="O170" s="6">
        <f t="shared" si="4"/>
        <v>0</v>
      </c>
      <c r="P170">
        <f t="shared" si="5"/>
        <v>0</v>
      </c>
    </row>
    <row r="171" spans="1:16" x14ac:dyDescent="0.35">
      <c r="A171" s="19" t="s">
        <v>28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-36284.869999999981</v>
      </c>
      <c r="L171" s="4">
        <v>-22241.380000000034</v>
      </c>
      <c r="M171" s="4">
        <v>-24992.519999999986</v>
      </c>
      <c r="N171" s="5">
        <v>-27839.59</v>
      </c>
      <c r="O171" s="6">
        <f t="shared" si="4"/>
        <v>-36284.869999999981</v>
      </c>
      <c r="P171">
        <f t="shared" si="5"/>
        <v>1</v>
      </c>
    </row>
    <row r="172" spans="1:16" x14ac:dyDescent="0.35">
      <c r="A172" s="19" t="s">
        <v>155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78981.820000000007</v>
      </c>
      <c r="L172" s="4">
        <v>0</v>
      </c>
      <c r="M172" s="4">
        <v>0</v>
      </c>
      <c r="N172" s="5">
        <v>26327.273333333334</v>
      </c>
      <c r="O172" s="6">
        <f t="shared" si="4"/>
        <v>0</v>
      </c>
      <c r="P172">
        <f t="shared" si="5"/>
        <v>0</v>
      </c>
    </row>
    <row r="173" spans="1:16" x14ac:dyDescent="0.35">
      <c r="A173" s="19" t="s">
        <v>434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40978.220000000008</v>
      </c>
      <c r="L173" s="4">
        <v>46016.880000000026</v>
      </c>
      <c r="M173" s="4">
        <v>52471.890000000014</v>
      </c>
      <c r="N173" s="5">
        <v>46488.996666666681</v>
      </c>
      <c r="O173" s="6">
        <f t="shared" si="4"/>
        <v>0</v>
      </c>
      <c r="P173">
        <f t="shared" si="5"/>
        <v>0</v>
      </c>
    </row>
    <row r="174" spans="1:16" x14ac:dyDescent="0.35">
      <c r="A174" s="19" t="s">
        <v>435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51709.74999999992</v>
      </c>
      <c r="L174" s="4">
        <v>53087.119999999988</v>
      </c>
      <c r="M174" s="4">
        <v>116111.13000000016</v>
      </c>
      <c r="N174" s="5">
        <v>73636.000000000015</v>
      </c>
      <c r="O174" s="6">
        <f t="shared" si="4"/>
        <v>0</v>
      </c>
      <c r="P174">
        <f t="shared" si="5"/>
        <v>0</v>
      </c>
    </row>
    <row r="175" spans="1:16" x14ac:dyDescent="0.35">
      <c r="A175" s="19" t="s">
        <v>436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-167437.64999999982</v>
      </c>
      <c r="L175" s="4">
        <v>-153871.69999999995</v>
      </c>
      <c r="M175" s="4">
        <v>-162955.38999999993</v>
      </c>
      <c r="N175" s="5">
        <v>-161421.57999999987</v>
      </c>
      <c r="O175" s="6">
        <f t="shared" si="4"/>
        <v>-167437.64999999982</v>
      </c>
      <c r="P175">
        <f t="shared" si="5"/>
        <v>1</v>
      </c>
    </row>
    <row r="176" spans="1:16" x14ac:dyDescent="0.35">
      <c r="A176" s="19" t="s">
        <v>437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39442.550000000076</v>
      </c>
      <c r="L176" s="4">
        <v>40978.640000000065</v>
      </c>
      <c r="M176" s="4">
        <v>99975.230000000229</v>
      </c>
      <c r="N176" s="5">
        <v>60132.14000000013</v>
      </c>
      <c r="O176" s="6">
        <f t="shared" si="4"/>
        <v>0</v>
      </c>
      <c r="P176">
        <f t="shared" si="5"/>
        <v>0</v>
      </c>
    </row>
    <row r="177" spans="1:16" x14ac:dyDescent="0.35">
      <c r="A177" s="19" t="s">
        <v>438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30049.319999999992</v>
      </c>
      <c r="L177" s="4">
        <v>36623.390000000029</v>
      </c>
      <c r="M177" s="4">
        <v>40667.85000000002</v>
      </c>
      <c r="N177" s="5">
        <v>35780.186666666683</v>
      </c>
      <c r="O177" s="6">
        <f t="shared" si="4"/>
        <v>0</v>
      </c>
      <c r="P177">
        <f t="shared" si="5"/>
        <v>0</v>
      </c>
    </row>
    <row r="178" spans="1:16" x14ac:dyDescent="0.35">
      <c r="A178" s="19" t="s">
        <v>439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80171.679999999978</v>
      </c>
      <c r="L178" s="4">
        <v>97702.530000000013</v>
      </c>
      <c r="M178" s="4">
        <v>108488.82000000008</v>
      </c>
      <c r="N178" s="5">
        <v>95454.343333333367</v>
      </c>
      <c r="O178" s="6">
        <f t="shared" si="4"/>
        <v>0</v>
      </c>
      <c r="P178">
        <f t="shared" si="5"/>
        <v>0</v>
      </c>
    </row>
    <row r="179" spans="1:16" x14ac:dyDescent="0.35">
      <c r="A179" s="19" t="s">
        <v>440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74895.560000000012</v>
      </c>
      <c r="L179" s="4">
        <v>84611.840000000084</v>
      </c>
      <c r="M179" s="4">
        <v>84356.319999999963</v>
      </c>
      <c r="N179" s="5">
        <v>81287.906666666677</v>
      </c>
      <c r="O179" s="6">
        <f t="shared" si="4"/>
        <v>0</v>
      </c>
      <c r="P179">
        <f t="shared" si="5"/>
        <v>0</v>
      </c>
    </row>
    <row r="180" spans="1:16" x14ac:dyDescent="0.35">
      <c r="A180" s="19" t="s">
        <v>441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132640.28999999992</v>
      </c>
      <c r="L180" s="4">
        <v>146129.08999999997</v>
      </c>
      <c r="M180" s="4">
        <v>145672.40000000011</v>
      </c>
      <c r="N180" s="5">
        <v>141480.59333333335</v>
      </c>
      <c r="O180" s="6">
        <f t="shared" si="4"/>
        <v>0</v>
      </c>
      <c r="P180">
        <f t="shared" si="5"/>
        <v>0</v>
      </c>
    </row>
    <row r="181" spans="1:16" x14ac:dyDescent="0.35">
      <c r="A181" s="19" t="s">
        <v>442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93132.959999999948</v>
      </c>
      <c r="L181" s="4">
        <v>122274.29999999987</v>
      </c>
      <c r="M181" s="4">
        <v>130376.81000000006</v>
      </c>
      <c r="N181" s="5">
        <v>115261.35666666663</v>
      </c>
      <c r="O181" s="6">
        <f t="shared" si="4"/>
        <v>0</v>
      </c>
      <c r="P181">
        <f t="shared" si="5"/>
        <v>0</v>
      </c>
    </row>
    <row r="182" spans="1:16" x14ac:dyDescent="0.35">
      <c r="A182" s="19" t="s">
        <v>443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25606.839999999967</v>
      </c>
      <c r="L182" s="4">
        <v>29193.419999999955</v>
      </c>
      <c r="M182" s="4">
        <v>36777.359999999942</v>
      </c>
      <c r="N182" s="5">
        <v>30525.873333333289</v>
      </c>
      <c r="O182" s="6">
        <f t="shared" si="4"/>
        <v>0</v>
      </c>
      <c r="P182">
        <f t="shared" si="5"/>
        <v>0</v>
      </c>
    </row>
    <row r="183" spans="1:16" x14ac:dyDescent="0.35">
      <c r="A183" s="19" t="s">
        <v>444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100630.95000000013</v>
      </c>
      <c r="L183" s="4">
        <v>125360.02999999982</v>
      </c>
      <c r="M183" s="4">
        <v>139405.21999999983</v>
      </c>
      <c r="N183" s="5">
        <v>121798.73333333326</v>
      </c>
      <c r="O183" s="6">
        <f t="shared" si="4"/>
        <v>0</v>
      </c>
      <c r="P183">
        <f t="shared" si="5"/>
        <v>0</v>
      </c>
    </row>
    <row r="184" spans="1:16" x14ac:dyDescent="0.35">
      <c r="A184" s="19" t="s">
        <v>156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137510.4599999999</v>
      </c>
      <c r="L184" s="4">
        <v>152077.91999999993</v>
      </c>
      <c r="M184" s="4">
        <v>160112.54000000018</v>
      </c>
      <c r="N184" s="5">
        <v>149900.30666666667</v>
      </c>
      <c r="O184" s="6">
        <f t="shared" si="4"/>
        <v>0</v>
      </c>
      <c r="P184">
        <f t="shared" si="5"/>
        <v>0</v>
      </c>
    </row>
    <row r="185" spans="1:16" x14ac:dyDescent="0.35">
      <c r="A185" s="19" t="s">
        <v>445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33552.259999999987</v>
      </c>
      <c r="L185" s="4">
        <v>30668.860000000019</v>
      </c>
      <c r="M185" s="4">
        <v>35604.520000000048</v>
      </c>
      <c r="N185" s="5">
        <v>33275.213333333355</v>
      </c>
      <c r="O185" s="6">
        <f t="shared" si="4"/>
        <v>0</v>
      </c>
      <c r="P185">
        <f t="shared" si="5"/>
        <v>0</v>
      </c>
    </row>
    <row r="186" spans="1:16" x14ac:dyDescent="0.35">
      <c r="A186" s="19" t="s">
        <v>446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31005.270000000044</v>
      </c>
      <c r="L186" s="4">
        <v>36416.979999999974</v>
      </c>
      <c r="M186" s="4">
        <v>40597.880000000012</v>
      </c>
      <c r="N186" s="5">
        <v>36006.710000000014</v>
      </c>
      <c r="O186" s="6">
        <f t="shared" si="4"/>
        <v>0</v>
      </c>
      <c r="P186">
        <f t="shared" si="5"/>
        <v>0</v>
      </c>
    </row>
    <row r="187" spans="1:16" x14ac:dyDescent="0.35">
      <c r="A187" s="19" t="s">
        <v>447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28365.189999999977</v>
      </c>
      <c r="L187" s="4">
        <v>32364.339999999997</v>
      </c>
      <c r="M187" s="4">
        <v>31974.17</v>
      </c>
      <c r="N187" s="5">
        <v>30901.233333333323</v>
      </c>
      <c r="O187" s="6">
        <f t="shared" si="4"/>
        <v>0</v>
      </c>
      <c r="P187">
        <f t="shared" si="5"/>
        <v>0</v>
      </c>
    </row>
    <row r="188" spans="1:16" x14ac:dyDescent="0.35">
      <c r="A188" s="19" t="s">
        <v>157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65953.340000000098</v>
      </c>
      <c r="L188" s="4">
        <v>54538.35000000002</v>
      </c>
      <c r="M188" s="4">
        <v>64433.48999999994</v>
      </c>
      <c r="N188" s="5">
        <v>61641.726666666684</v>
      </c>
      <c r="O188" s="6">
        <f t="shared" si="4"/>
        <v>0</v>
      </c>
      <c r="P188">
        <f t="shared" si="5"/>
        <v>0</v>
      </c>
    </row>
    <row r="189" spans="1:16" x14ac:dyDescent="0.35">
      <c r="A189" s="19" t="s">
        <v>158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36210.99</v>
      </c>
      <c r="L189" s="4">
        <v>44783.930000000058</v>
      </c>
      <c r="M189" s="4">
        <v>51060.41000000004</v>
      </c>
      <c r="N189" s="5">
        <v>44018.443333333365</v>
      </c>
      <c r="O189" s="6">
        <f t="shared" si="4"/>
        <v>0</v>
      </c>
      <c r="P189">
        <f t="shared" si="5"/>
        <v>0</v>
      </c>
    </row>
    <row r="190" spans="1:16" x14ac:dyDescent="0.35">
      <c r="A190" s="19" t="s">
        <v>448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71977.349999999991</v>
      </c>
      <c r="L190" s="4">
        <v>78629.919999999925</v>
      </c>
      <c r="M190" s="4">
        <v>156243.72000000035</v>
      </c>
      <c r="N190" s="5">
        <v>102283.6633333334</v>
      </c>
      <c r="O190" s="6">
        <f t="shared" si="4"/>
        <v>0</v>
      </c>
      <c r="P190">
        <f t="shared" si="5"/>
        <v>0</v>
      </c>
    </row>
    <row r="191" spans="1:16" x14ac:dyDescent="0.35">
      <c r="A191" s="19" t="s">
        <v>449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69198.920000000042</v>
      </c>
      <c r="L191" s="4">
        <v>70119.649999999936</v>
      </c>
      <c r="M191" s="4">
        <v>72224.980000000025</v>
      </c>
      <c r="N191" s="5">
        <v>70514.516666666663</v>
      </c>
      <c r="O191" s="6">
        <f t="shared" si="4"/>
        <v>0</v>
      </c>
      <c r="P191">
        <f t="shared" si="5"/>
        <v>0</v>
      </c>
    </row>
    <row r="192" spans="1:16" x14ac:dyDescent="0.35">
      <c r="A192" s="19" t="s">
        <v>159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98872.740000000078</v>
      </c>
      <c r="L192" s="4">
        <v>136665.96000000008</v>
      </c>
      <c r="M192" s="4">
        <v>154763.20999999988</v>
      </c>
      <c r="N192" s="5">
        <v>130100.63666666667</v>
      </c>
      <c r="O192" s="6">
        <f t="shared" si="4"/>
        <v>0</v>
      </c>
      <c r="P192">
        <f t="shared" si="5"/>
        <v>0</v>
      </c>
    </row>
    <row r="193" spans="1:16" x14ac:dyDescent="0.35">
      <c r="A193" s="19" t="s">
        <v>450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24784.450000000059</v>
      </c>
      <c r="L193" s="4">
        <v>33645.880000000041</v>
      </c>
      <c r="M193" s="4">
        <v>30543.55999999999</v>
      </c>
      <c r="N193" s="5">
        <v>29657.963333333366</v>
      </c>
      <c r="O193" s="6">
        <f t="shared" si="4"/>
        <v>0</v>
      </c>
      <c r="P193">
        <f t="shared" si="5"/>
        <v>0</v>
      </c>
    </row>
    <row r="194" spans="1:16" x14ac:dyDescent="0.35">
      <c r="A194" s="19" t="s">
        <v>160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102593.54999999997</v>
      </c>
      <c r="L194" s="4">
        <v>119224.17000000009</v>
      </c>
      <c r="M194" s="4">
        <v>123858.15000000008</v>
      </c>
      <c r="N194" s="5">
        <v>115225.29000000004</v>
      </c>
      <c r="O194" s="6">
        <f t="shared" si="4"/>
        <v>0</v>
      </c>
      <c r="P194">
        <f t="shared" si="5"/>
        <v>0</v>
      </c>
    </row>
    <row r="195" spans="1:16" x14ac:dyDescent="0.35">
      <c r="A195" s="19" t="s">
        <v>451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138875.25999999998</v>
      </c>
      <c r="L195" s="4">
        <v>149535.60000000015</v>
      </c>
      <c r="M195" s="4">
        <v>150338.5400000001</v>
      </c>
      <c r="N195" s="5">
        <v>146249.80000000008</v>
      </c>
      <c r="O195" s="6">
        <f t="shared" ref="O195:O258" si="6">+MIN(B195:M195)</f>
        <v>0</v>
      </c>
      <c r="P195">
        <f t="shared" ref="P195:P258" si="7">+IF(O195&lt;0,1,0)</f>
        <v>0</v>
      </c>
    </row>
    <row r="196" spans="1:16" x14ac:dyDescent="0.35">
      <c r="A196" s="19" t="s">
        <v>161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42628.219999999994</v>
      </c>
      <c r="L196" s="4">
        <v>42883.079999999965</v>
      </c>
      <c r="M196" s="4">
        <v>51057.859999999935</v>
      </c>
      <c r="N196" s="5">
        <v>45523.053333333293</v>
      </c>
      <c r="O196" s="6">
        <f t="shared" si="6"/>
        <v>0</v>
      </c>
      <c r="P196">
        <f t="shared" si="7"/>
        <v>0</v>
      </c>
    </row>
    <row r="197" spans="1:16" x14ac:dyDescent="0.35">
      <c r="A197" s="19" t="s">
        <v>452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100649.95999999982</v>
      </c>
      <c r="L197" s="4">
        <v>91924.470000000074</v>
      </c>
      <c r="M197" s="4">
        <v>106907.59</v>
      </c>
      <c r="N197" s="5">
        <v>99827.339999999967</v>
      </c>
      <c r="O197" s="6">
        <f t="shared" si="6"/>
        <v>0</v>
      </c>
      <c r="P197">
        <f t="shared" si="7"/>
        <v>0</v>
      </c>
    </row>
    <row r="198" spans="1:16" x14ac:dyDescent="0.35">
      <c r="A198" s="19" t="s">
        <v>453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103041.95000000019</v>
      </c>
      <c r="L198" s="4">
        <v>113112.48999999999</v>
      </c>
      <c r="M198" s="4">
        <v>124775.29000000001</v>
      </c>
      <c r="N198" s="5">
        <v>113643.2433333334</v>
      </c>
      <c r="O198" s="6">
        <f t="shared" si="6"/>
        <v>0</v>
      </c>
      <c r="P198">
        <f t="shared" si="7"/>
        <v>0</v>
      </c>
    </row>
    <row r="199" spans="1:16" x14ac:dyDescent="0.35">
      <c r="A199" s="19" t="s">
        <v>454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5">
        <v>0</v>
      </c>
      <c r="O199" s="6">
        <f t="shared" si="6"/>
        <v>0</v>
      </c>
      <c r="P199">
        <f t="shared" si="7"/>
        <v>0</v>
      </c>
    </row>
    <row r="200" spans="1:16" x14ac:dyDescent="0.35">
      <c r="A200" s="19" t="s">
        <v>455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37848.59999999994</v>
      </c>
      <c r="L200" s="4">
        <v>43223.16000000004</v>
      </c>
      <c r="M200" s="4">
        <v>48033.170000000013</v>
      </c>
      <c r="N200" s="5">
        <v>43034.976666666662</v>
      </c>
      <c r="O200" s="6">
        <f t="shared" si="6"/>
        <v>0</v>
      </c>
      <c r="P200">
        <f t="shared" si="7"/>
        <v>0</v>
      </c>
    </row>
    <row r="201" spans="1:16" x14ac:dyDescent="0.35">
      <c r="A201" s="19" t="s">
        <v>456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30049.319999999992</v>
      </c>
      <c r="L201" s="4">
        <v>36623.390000000029</v>
      </c>
      <c r="M201" s="4">
        <v>40667.85000000002</v>
      </c>
      <c r="N201" s="5">
        <v>35780.186666666683</v>
      </c>
      <c r="O201" s="6">
        <f t="shared" si="6"/>
        <v>0</v>
      </c>
      <c r="P201">
        <f t="shared" si="7"/>
        <v>0</v>
      </c>
    </row>
    <row r="202" spans="1:16" x14ac:dyDescent="0.35">
      <c r="A202" s="19" t="s">
        <v>457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5">
        <v>0</v>
      </c>
      <c r="O202" s="6">
        <f t="shared" si="6"/>
        <v>0</v>
      </c>
      <c r="P202">
        <f t="shared" si="7"/>
        <v>0</v>
      </c>
    </row>
    <row r="203" spans="1:16" x14ac:dyDescent="0.35">
      <c r="A203" s="19" t="s">
        <v>29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1708632.53</v>
      </c>
      <c r="L203" s="4">
        <v>6360249.0500000035</v>
      </c>
      <c r="M203" s="4">
        <v>8263217.4999999991</v>
      </c>
      <c r="N203" s="5">
        <v>5444033.0266666673</v>
      </c>
      <c r="O203" s="6">
        <f t="shared" si="6"/>
        <v>0</v>
      </c>
      <c r="P203">
        <f t="shared" si="7"/>
        <v>0</v>
      </c>
    </row>
    <row r="204" spans="1:16" x14ac:dyDescent="0.35">
      <c r="A204" s="19" t="s">
        <v>458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5">
        <v>0</v>
      </c>
      <c r="O204" s="6">
        <f t="shared" si="6"/>
        <v>0</v>
      </c>
      <c r="P204">
        <f t="shared" si="7"/>
        <v>0</v>
      </c>
    </row>
    <row r="205" spans="1:16" x14ac:dyDescent="0.35">
      <c r="A205" s="19" t="s">
        <v>459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795814.86999999988</v>
      </c>
      <c r="L205" s="4">
        <v>1931374.3799999973</v>
      </c>
      <c r="M205" s="4">
        <v>2331032.8200000026</v>
      </c>
      <c r="N205" s="5">
        <v>1686074.0233333334</v>
      </c>
      <c r="O205" s="6">
        <f t="shared" si="6"/>
        <v>0</v>
      </c>
      <c r="P205">
        <f t="shared" si="7"/>
        <v>0</v>
      </c>
    </row>
    <row r="206" spans="1:16" x14ac:dyDescent="0.35">
      <c r="A206" s="19" t="s">
        <v>78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1665434.830000001</v>
      </c>
      <c r="L206" s="4">
        <v>1818698.5299999996</v>
      </c>
      <c r="M206" s="4">
        <v>1840154.1700000009</v>
      </c>
      <c r="N206" s="5">
        <v>1774762.5100000005</v>
      </c>
      <c r="O206" s="6">
        <f t="shared" si="6"/>
        <v>0</v>
      </c>
      <c r="P206">
        <f t="shared" si="7"/>
        <v>0</v>
      </c>
    </row>
    <row r="207" spans="1:16" x14ac:dyDescent="0.35">
      <c r="A207" s="19" t="s">
        <v>162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5">
        <v>0</v>
      </c>
      <c r="O207" s="6">
        <f t="shared" si="6"/>
        <v>0</v>
      </c>
      <c r="P207">
        <f t="shared" si="7"/>
        <v>0</v>
      </c>
    </row>
    <row r="208" spans="1:16" x14ac:dyDescent="0.35">
      <c r="A208" s="19" t="s">
        <v>163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679783.85</v>
      </c>
      <c r="L208" s="4">
        <v>492784.48000000027</v>
      </c>
      <c r="M208" s="4">
        <v>279775.93999999983</v>
      </c>
      <c r="N208" s="5">
        <v>484114.75666666665</v>
      </c>
      <c r="O208" s="6">
        <f t="shared" si="6"/>
        <v>0</v>
      </c>
      <c r="P208">
        <f t="shared" si="7"/>
        <v>0</v>
      </c>
    </row>
    <row r="209" spans="1:16" x14ac:dyDescent="0.35">
      <c r="A209" s="19" t="s">
        <v>164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336094.32999999943</v>
      </c>
      <c r="L209" s="4">
        <v>850624.96999999927</v>
      </c>
      <c r="M209" s="4">
        <v>1409391.8900000004</v>
      </c>
      <c r="N209" s="5">
        <v>865370.39666666638</v>
      </c>
      <c r="O209" s="6">
        <f t="shared" si="6"/>
        <v>0</v>
      </c>
      <c r="P209">
        <f t="shared" si="7"/>
        <v>0</v>
      </c>
    </row>
    <row r="210" spans="1:16" x14ac:dyDescent="0.35">
      <c r="A210" s="19" t="s">
        <v>460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5">
        <v>0</v>
      </c>
      <c r="O210" s="6">
        <f t="shared" si="6"/>
        <v>0</v>
      </c>
      <c r="P210">
        <f t="shared" si="7"/>
        <v>0</v>
      </c>
    </row>
    <row r="211" spans="1:16" x14ac:dyDescent="0.35">
      <c r="A211" s="19" t="s">
        <v>165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486701.21999999898</v>
      </c>
      <c r="L211" s="4">
        <v>445897.61000000039</v>
      </c>
      <c r="M211" s="4">
        <v>410730.83999999973</v>
      </c>
      <c r="N211" s="5">
        <v>447776.55666666635</v>
      </c>
      <c r="O211" s="6">
        <f t="shared" si="6"/>
        <v>0</v>
      </c>
      <c r="P211">
        <f t="shared" si="7"/>
        <v>0</v>
      </c>
    </row>
    <row r="212" spans="1:16" x14ac:dyDescent="0.35">
      <c r="A212" s="19" t="s">
        <v>30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1505756.8300000003</v>
      </c>
      <c r="L212" s="4">
        <v>642549.34000000008</v>
      </c>
      <c r="M212" s="4">
        <v>654979.13999999932</v>
      </c>
      <c r="N212" s="5">
        <v>934428.43666666653</v>
      </c>
      <c r="O212" s="6">
        <f t="shared" si="6"/>
        <v>0</v>
      </c>
      <c r="P212">
        <f t="shared" si="7"/>
        <v>0</v>
      </c>
    </row>
    <row r="213" spans="1:16" x14ac:dyDescent="0.35">
      <c r="A213" s="19" t="s">
        <v>461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383442.48000000027</v>
      </c>
      <c r="L213" s="4">
        <v>271015.08</v>
      </c>
      <c r="M213" s="4">
        <v>312970.07000000105</v>
      </c>
      <c r="N213" s="5">
        <v>322475.87666666711</v>
      </c>
      <c r="O213" s="6">
        <f t="shared" si="6"/>
        <v>0</v>
      </c>
      <c r="P213">
        <f t="shared" si="7"/>
        <v>0</v>
      </c>
    </row>
    <row r="214" spans="1:16" x14ac:dyDescent="0.35">
      <c r="A214" s="19" t="s">
        <v>166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9910.3199999999979</v>
      </c>
      <c r="L214" s="4">
        <v>13516.900000000001</v>
      </c>
      <c r="M214" s="4">
        <v>5932.0099999999993</v>
      </c>
      <c r="N214" s="5">
        <v>9786.41</v>
      </c>
      <c r="O214" s="6">
        <f t="shared" si="6"/>
        <v>0</v>
      </c>
      <c r="P214">
        <f t="shared" si="7"/>
        <v>0</v>
      </c>
    </row>
    <row r="215" spans="1:16" x14ac:dyDescent="0.35">
      <c r="A215" s="19" t="s">
        <v>167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5684.7399999999971</v>
      </c>
      <c r="L215" s="4">
        <v>9870.8799999999992</v>
      </c>
      <c r="M215" s="4">
        <v>9412.6200000000154</v>
      </c>
      <c r="N215" s="5">
        <v>8322.7466666666714</v>
      </c>
      <c r="O215" s="6">
        <f t="shared" si="6"/>
        <v>0</v>
      </c>
      <c r="P215">
        <f t="shared" si="7"/>
        <v>0</v>
      </c>
    </row>
    <row r="216" spans="1:16" x14ac:dyDescent="0.35">
      <c r="A216" s="19" t="s">
        <v>168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269110.65999999997</v>
      </c>
      <c r="L216" s="4">
        <v>221210.96999999974</v>
      </c>
      <c r="M216" s="4">
        <v>114838.36000000018</v>
      </c>
      <c r="N216" s="5">
        <v>201719.99666666662</v>
      </c>
      <c r="O216" s="6">
        <f t="shared" si="6"/>
        <v>0</v>
      </c>
      <c r="P216">
        <f t="shared" si="7"/>
        <v>0</v>
      </c>
    </row>
    <row r="217" spans="1:16" x14ac:dyDescent="0.35">
      <c r="A217" s="19" t="s">
        <v>169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12614.439999999997</v>
      </c>
      <c r="L217" s="4">
        <v>57635.40999999996</v>
      </c>
      <c r="M217" s="4">
        <v>54274.329999999878</v>
      </c>
      <c r="N217" s="5">
        <v>41508.059999999947</v>
      </c>
      <c r="O217" s="6">
        <f t="shared" si="6"/>
        <v>0</v>
      </c>
      <c r="P217">
        <f t="shared" si="7"/>
        <v>0</v>
      </c>
    </row>
    <row r="218" spans="1:16" x14ac:dyDescent="0.35">
      <c r="A218" s="19" t="s">
        <v>170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25132.52</v>
      </c>
      <c r="L218" s="4">
        <v>24401.010000000013</v>
      </c>
      <c r="M218" s="4">
        <v>28206.07999999994</v>
      </c>
      <c r="N218" s="5">
        <v>25913.20333333332</v>
      </c>
      <c r="O218" s="6">
        <f t="shared" si="6"/>
        <v>0</v>
      </c>
      <c r="P218">
        <f t="shared" si="7"/>
        <v>0</v>
      </c>
    </row>
    <row r="219" spans="1:16" x14ac:dyDescent="0.35">
      <c r="A219" s="19" t="s">
        <v>79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-3514602.3600000008</v>
      </c>
      <c r="L219" s="4">
        <v>-4358023.5400000038</v>
      </c>
      <c r="M219" s="4">
        <v>-3949994.9499999979</v>
      </c>
      <c r="N219" s="5">
        <v>-3940873.6166666672</v>
      </c>
      <c r="O219" s="6">
        <f t="shared" si="6"/>
        <v>-4358023.5400000038</v>
      </c>
      <c r="P219">
        <f t="shared" si="7"/>
        <v>1</v>
      </c>
    </row>
    <row r="220" spans="1:16" x14ac:dyDescent="0.35">
      <c r="A220" s="19" t="s">
        <v>31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-109.08000000000172</v>
      </c>
      <c r="L220" s="4">
        <v>8781.2200000000012</v>
      </c>
      <c r="M220" s="4">
        <v>20805.2</v>
      </c>
      <c r="N220" s="5">
        <v>9825.7800000000007</v>
      </c>
      <c r="O220" s="6">
        <f t="shared" si="6"/>
        <v>-109.08000000000172</v>
      </c>
      <c r="P220">
        <f t="shared" si="7"/>
        <v>1</v>
      </c>
    </row>
    <row r="221" spans="1:16" x14ac:dyDescent="0.35">
      <c r="A221" s="19" t="s">
        <v>462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-4213835.58</v>
      </c>
      <c r="L221" s="4">
        <v>-2357684.930000002</v>
      </c>
      <c r="M221" s="4">
        <v>-53804.380000000034</v>
      </c>
      <c r="N221" s="5">
        <v>-2208441.6300000004</v>
      </c>
      <c r="O221" s="6">
        <f t="shared" si="6"/>
        <v>-4213835.58</v>
      </c>
      <c r="P221">
        <f t="shared" si="7"/>
        <v>1</v>
      </c>
    </row>
    <row r="222" spans="1:16" x14ac:dyDescent="0.35">
      <c r="A222" s="19" t="s">
        <v>463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39125.320000000036</v>
      </c>
      <c r="L222" s="4">
        <v>46648.700000000041</v>
      </c>
      <c r="M222" s="4">
        <v>47495.559999999932</v>
      </c>
      <c r="N222" s="5">
        <v>44423.193333333336</v>
      </c>
      <c r="O222" s="6">
        <f t="shared" si="6"/>
        <v>0</v>
      </c>
      <c r="P222">
        <f t="shared" si="7"/>
        <v>0</v>
      </c>
    </row>
    <row r="223" spans="1:16" x14ac:dyDescent="0.35">
      <c r="A223" s="19" t="s">
        <v>32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-2508836.2199999969</v>
      </c>
      <c r="L223" s="4">
        <v>-2452315.350000002</v>
      </c>
      <c r="M223" s="4">
        <v>-2575882.2600000002</v>
      </c>
      <c r="N223" s="5">
        <v>-2512344.6099999994</v>
      </c>
      <c r="O223" s="6">
        <f t="shared" si="6"/>
        <v>-2575882.2600000002</v>
      </c>
      <c r="P223">
        <f t="shared" si="7"/>
        <v>1</v>
      </c>
    </row>
    <row r="224" spans="1:16" x14ac:dyDescent="0.35">
      <c r="A224" s="19" t="s">
        <v>464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5">
        <v>0</v>
      </c>
      <c r="O224" s="6">
        <f t="shared" si="6"/>
        <v>0</v>
      </c>
      <c r="P224">
        <f t="shared" si="7"/>
        <v>0</v>
      </c>
    </row>
    <row r="225" spans="1:16" x14ac:dyDescent="0.35">
      <c r="A225" s="19" t="s">
        <v>465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5">
        <v>0</v>
      </c>
      <c r="O225" s="6">
        <f t="shared" si="6"/>
        <v>0</v>
      </c>
      <c r="P225">
        <f t="shared" si="7"/>
        <v>0</v>
      </c>
    </row>
    <row r="226" spans="1:16" x14ac:dyDescent="0.35">
      <c r="A226" s="19" t="s">
        <v>466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44340.960000000043</v>
      </c>
      <c r="L226" s="4">
        <v>51700.189999999981</v>
      </c>
      <c r="M226" s="4">
        <v>53705.870000000039</v>
      </c>
      <c r="N226" s="5">
        <v>49915.673333333361</v>
      </c>
      <c r="O226" s="6">
        <f t="shared" si="6"/>
        <v>0</v>
      </c>
      <c r="P226">
        <f t="shared" si="7"/>
        <v>0</v>
      </c>
    </row>
    <row r="227" spans="1:16" x14ac:dyDescent="0.35">
      <c r="A227" s="19" t="s">
        <v>467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5">
        <v>0</v>
      </c>
      <c r="O227" s="6">
        <f t="shared" si="6"/>
        <v>0</v>
      </c>
      <c r="P227">
        <f t="shared" si="7"/>
        <v>0</v>
      </c>
    </row>
    <row r="228" spans="1:16" x14ac:dyDescent="0.35">
      <c r="A228" s="19" t="s">
        <v>468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669152.1800000011</v>
      </c>
      <c r="L228" s="4">
        <v>745064.83000000136</v>
      </c>
      <c r="M228" s="4">
        <v>704187.03000000026</v>
      </c>
      <c r="N228" s="5">
        <v>706134.68000000098</v>
      </c>
      <c r="O228" s="6">
        <f t="shared" si="6"/>
        <v>0</v>
      </c>
      <c r="P228">
        <f t="shared" si="7"/>
        <v>0</v>
      </c>
    </row>
    <row r="229" spans="1:16" x14ac:dyDescent="0.35">
      <c r="A229" s="19" t="s">
        <v>469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142469.7300000001</v>
      </c>
      <c r="L229" s="4">
        <v>149299.73000000007</v>
      </c>
      <c r="M229" s="4">
        <v>148076.52999999982</v>
      </c>
      <c r="N229" s="5">
        <v>146615.32999999999</v>
      </c>
      <c r="O229" s="6">
        <f t="shared" si="6"/>
        <v>0</v>
      </c>
      <c r="P229">
        <f t="shared" si="7"/>
        <v>0</v>
      </c>
    </row>
    <row r="230" spans="1:16" x14ac:dyDescent="0.35">
      <c r="A230" s="19" t="s">
        <v>470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40823.439999999915</v>
      </c>
      <c r="L230" s="4">
        <v>47060.839999999946</v>
      </c>
      <c r="M230" s="4">
        <v>48517.52000000004</v>
      </c>
      <c r="N230" s="5">
        <v>45467.266666666634</v>
      </c>
      <c r="O230" s="6">
        <f t="shared" si="6"/>
        <v>0</v>
      </c>
      <c r="P230">
        <f t="shared" si="7"/>
        <v>0</v>
      </c>
    </row>
    <row r="231" spans="1:16" x14ac:dyDescent="0.35">
      <c r="A231" s="19" t="s">
        <v>471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42495.760000000017</v>
      </c>
      <c r="L231" s="4">
        <v>44955.130000000056</v>
      </c>
      <c r="M231" s="4">
        <v>44687.759999999958</v>
      </c>
      <c r="N231" s="5">
        <v>44046.216666666674</v>
      </c>
      <c r="O231" s="6">
        <f t="shared" si="6"/>
        <v>0</v>
      </c>
      <c r="P231">
        <f t="shared" si="7"/>
        <v>0</v>
      </c>
    </row>
    <row r="232" spans="1:16" x14ac:dyDescent="0.35">
      <c r="A232" s="19" t="s">
        <v>171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24930.509999999977</v>
      </c>
      <c r="L232" s="4">
        <v>25033.569999999978</v>
      </c>
      <c r="M232" s="4">
        <v>29555.580000000031</v>
      </c>
      <c r="N232" s="5">
        <v>26506.55333333333</v>
      </c>
      <c r="O232" s="6">
        <f t="shared" si="6"/>
        <v>0</v>
      </c>
      <c r="P232">
        <f t="shared" si="7"/>
        <v>0</v>
      </c>
    </row>
    <row r="233" spans="1:16" x14ac:dyDescent="0.35">
      <c r="A233" s="19" t="s">
        <v>80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346842.1999999999</v>
      </c>
      <c r="L233" s="4">
        <v>358619.76000000007</v>
      </c>
      <c r="M233" s="4">
        <v>393254.2800000002</v>
      </c>
      <c r="N233" s="5">
        <v>366238.74666666676</v>
      </c>
      <c r="O233" s="6">
        <f t="shared" si="6"/>
        <v>0</v>
      </c>
      <c r="P233">
        <f t="shared" si="7"/>
        <v>0</v>
      </c>
    </row>
    <row r="234" spans="1:16" x14ac:dyDescent="0.35">
      <c r="A234" s="19" t="s">
        <v>172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47137.459999999977</v>
      </c>
      <c r="L234" s="4">
        <v>53349.31000000007</v>
      </c>
      <c r="M234" s="4">
        <v>52380.569999999963</v>
      </c>
      <c r="N234" s="5">
        <v>50955.780000000006</v>
      </c>
      <c r="O234" s="6">
        <f t="shared" si="6"/>
        <v>0</v>
      </c>
      <c r="P234">
        <f t="shared" si="7"/>
        <v>0</v>
      </c>
    </row>
    <row r="235" spans="1:16" x14ac:dyDescent="0.35">
      <c r="A235" s="19" t="s">
        <v>61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27542.660000000011</v>
      </c>
      <c r="L235" s="4">
        <v>33923.070000000043</v>
      </c>
      <c r="M235" s="4">
        <v>27404.19</v>
      </c>
      <c r="N235" s="5">
        <v>29623.306666666685</v>
      </c>
      <c r="O235" s="6">
        <f t="shared" si="6"/>
        <v>0</v>
      </c>
      <c r="P235">
        <f t="shared" si="7"/>
        <v>0</v>
      </c>
    </row>
    <row r="236" spans="1:16" x14ac:dyDescent="0.35">
      <c r="A236" s="19" t="s">
        <v>33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-97401.29999999993</v>
      </c>
      <c r="L236" s="4">
        <v>-14754.14</v>
      </c>
      <c r="M236" s="4">
        <v>-15665.269999999993</v>
      </c>
      <c r="N236" s="5">
        <v>-42606.903333333306</v>
      </c>
      <c r="O236" s="6">
        <f t="shared" si="6"/>
        <v>-97401.29999999993</v>
      </c>
      <c r="P236">
        <f t="shared" si="7"/>
        <v>1</v>
      </c>
    </row>
    <row r="237" spans="1:16" x14ac:dyDescent="0.35">
      <c r="A237" s="19" t="s">
        <v>34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2479554.5599999959</v>
      </c>
      <c r="L237" s="4">
        <v>159872.37000000008</v>
      </c>
      <c r="M237" s="4">
        <v>104485.6299999999</v>
      </c>
      <c r="N237" s="5">
        <v>914637.51999999862</v>
      </c>
      <c r="O237" s="6">
        <f t="shared" si="6"/>
        <v>0</v>
      </c>
      <c r="P237">
        <f t="shared" si="7"/>
        <v>0</v>
      </c>
    </row>
    <row r="238" spans="1:16" x14ac:dyDescent="0.35">
      <c r="A238" s="19" t="s">
        <v>35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6826934.3599999836</v>
      </c>
      <c r="L238" s="4">
        <v>6989749.8799999738</v>
      </c>
      <c r="M238" s="4">
        <v>6757958.6400000034</v>
      </c>
      <c r="N238" s="5">
        <v>6858214.2933333209</v>
      </c>
      <c r="O238" s="6">
        <f t="shared" si="6"/>
        <v>0</v>
      </c>
      <c r="P238">
        <f t="shared" si="7"/>
        <v>0</v>
      </c>
    </row>
    <row r="239" spans="1:16" x14ac:dyDescent="0.35">
      <c r="A239" s="19" t="s">
        <v>36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5820902.48999999</v>
      </c>
      <c r="L239" s="4">
        <v>6638549.2500000121</v>
      </c>
      <c r="M239" s="4">
        <v>6418404.2999999849</v>
      </c>
      <c r="N239" s="5">
        <v>6292618.679999996</v>
      </c>
      <c r="O239" s="6">
        <f t="shared" si="6"/>
        <v>0</v>
      </c>
      <c r="P239">
        <f t="shared" si="7"/>
        <v>0</v>
      </c>
    </row>
    <row r="240" spans="1:16" x14ac:dyDescent="0.35">
      <c r="A240" s="19" t="s">
        <v>173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58438.190000000024</v>
      </c>
      <c r="L240" s="4">
        <v>123208.96000000001</v>
      </c>
      <c r="M240" s="4">
        <v>119289.52999999998</v>
      </c>
      <c r="N240" s="5">
        <v>100312.22666666667</v>
      </c>
      <c r="O240" s="6">
        <f t="shared" si="6"/>
        <v>0</v>
      </c>
      <c r="P240">
        <f t="shared" si="7"/>
        <v>0</v>
      </c>
    </row>
    <row r="241" spans="1:16" x14ac:dyDescent="0.35">
      <c r="A241" s="19" t="s">
        <v>472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5">
        <v>0</v>
      </c>
      <c r="O241" s="6">
        <f t="shared" si="6"/>
        <v>0</v>
      </c>
      <c r="P241">
        <f t="shared" si="7"/>
        <v>0</v>
      </c>
    </row>
    <row r="242" spans="1:16" x14ac:dyDescent="0.35">
      <c r="A242" s="19" t="s">
        <v>473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47393.390000000021</v>
      </c>
      <c r="L242" s="4">
        <v>48427.270000000048</v>
      </c>
      <c r="M242" s="4">
        <v>50199.539999999957</v>
      </c>
      <c r="N242" s="5">
        <v>48673.4</v>
      </c>
      <c r="O242" s="6">
        <f t="shared" si="6"/>
        <v>0</v>
      </c>
      <c r="P242">
        <f t="shared" si="7"/>
        <v>0</v>
      </c>
    </row>
    <row r="243" spans="1:16" x14ac:dyDescent="0.35">
      <c r="A243" s="19" t="s">
        <v>474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445605.32999999938</v>
      </c>
      <c r="L243" s="4">
        <v>498775.26000000018</v>
      </c>
      <c r="M243" s="4">
        <v>600472.98000000045</v>
      </c>
      <c r="N243" s="5">
        <v>514951.19</v>
      </c>
      <c r="O243" s="6">
        <f t="shared" si="6"/>
        <v>0</v>
      </c>
      <c r="P243">
        <f t="shared" si="7"/>
        <v>0</v>
      </c>
    </row>
    <row r="244" spans="1:16" x14ac:dyDescent="0.35">
      <c r="A244" s="19" t="s">
        <v>174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252598.69000000038</v>
      </c>
      <c r="L244" s="4">
        <v>133976.20000000036</v>
      </c>
      <c r="M244" s="4">
        <v>109889.84999999998</v>
      </c>
      <c r="N244" s="5">
        <v>165488.24666666691</v>
      </c>
      <c r="O244" s="6">
        <f t="shared" si="6"/>
        <v>0</v>
      </c>
      <c r="P244">
        <f t="shared" si="7"/>
        <v>0</v>
      </c>
    </row>
    <row r="245" spans="1:16" x14ac:dyDescent="0.35">
      <c r="A245" s="19" t="s">
        <v>475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39125.320000000036</v>
      </c>
      <c r="L245" s="4">
        <v>46648.700000000041</v>
      </c>
      <c r="M245" s="4">
        <v>47495.559999999932</v>
      </c>
      <c r="N245" s="5">
        <v>44423.193333333336</v>
      </c>
      <c r="O245" s="6">
        <f t="shared" si="6"/>
        <v>0</v>
      </c>
      <c r="P245">
        <f t="shared" si="7"/>
        <v>0</v>
      </c>
    </row>
    <row r="246" spans="1:16" x14ac:dyDescent="0.35">
      <c r="A246" s="19" t="s">
        <v>175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30188.260000000013</v>
      </c>
      <c r="L246" s="4">
        <v>26223.599999999988</v>
      </c>
      <c r="M246" s="4">
        <v>27297.329999999991</v>
      </c>
      <c r="N246" s="5">
        <v>27903.063333333328</v>
      </c>
      <c r="O246" s="6">
        <f t="shared" si="6"/>
        <v>0</v>
      </c>
      <c r="P246">
        <f t="shared" si="7"/>
        <v>0</v>
      </c>
    </row>
    <row r="247" spans="1:16" x14ac:dyDescent="0.35">
      <c r="A247" s="19" t="s">
        <v>176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113850.87000000021</v>
      </c>
      <c r="L247" s="4">
        <v>126604.85999999988</v>
      </c>
      <c r="M247" s="4">
        <v>121535.35999999994</v>
      </c>
      <c r="N247" s="5">
        <v>120663.69666666667</v>
      </c>
      <c r="O247" s="6">
        <f t="shared" si="6"/>
        <v>0</v>
      </c>
      <c r="P247">
        <f t="shared" si="7"/>
        <v>0</v>
      </c>
    </row>
    <row r="248" spans="1:16" x14ac:dyDescent="0.35">
      <c r="A248" s="19" t="s">
        <v>177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72558.409999999843</v>
      </c>
      <c r="L248" s="4">
        <v>80182.839999999909</v>
      </c>
      <c r="M248" s="4">
        <v>77370.480000000025</v>
      </c>
      <c r="N248" s="5">
        <v>76703.909999999931</v>
      </c>
      <c r="O248" s="6">
        <f t="shared" si="6"/>
        <v>0</v>
      </c>
      <c r="P248">
        <f t="shared" si="7"/>
        <v>0</v>
      </c>
    </row>
    <row r="249" spans="1:16" x14ac:dyDescent="0.35">
      <c r="A249" s="19" t="s">
        <v>476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42338.589999999938</v>
      </c>
      <c r="L249" s="4">
        <v>47114.280000000035</v>
      </c>
      <c r="M249" s="4">
        <v>49811.330000000118</v>
      </c>
      <c r="N249" s="5">
        <v>46421.400000000023</v>
      </c>
      <c r="O249" s="6">
        <f t="shared" si="6"/>
        <v>0</v>
      </c>
      <c r="P249">
        <f t="shared" si="7"/>
        <v>0</v>
      </c>
    </row>
    <row r="250" spans="1:16" x14ac:dyDescent="0.35">
      <c r="A250" s="19" t="s">
        <v>477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35319.78</v>
      </c>
      <c r="L250" s="4">
        <v>40345.040000000059</v>
      </c>
      <c r="M250" s="4">
        <v>44827.069999999992</v>
      </c>
      <c r="N250" s="5">
        <v>40163.963333333355</v>
      </c>
      <c r="O250" s="6">
        <f t="shared" si="6"/>
        <v>0</v>
      </c>
      <c r="P250">
        <f t="shared" si="7"/>
        <v>0</v>
      </c>
    </row>
    <row r="251" spans="1:16" x14ac:dyDescent="0.35">
      <c r="A251" s="19" t="s">
        <v>478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24784.450000000059</v>
      </c>
      <c r="L251" s="4">
        <v>33645.880000000041</v>
      </c>
      <c r="M251" s="4">
        <v>30543.55999999999</v>
      </c>
      <c r="N251" s="5">
        <v>29657.963333333366</v>
      </c>
      <c r="O251" s="6">
        <f t="shared" si="6"/>
        <v>0</v>
      </c>
      <c r="P251">
        <f t="shared" si="7"/>
        <v>0</v>
      </c>
    </row>
    <row r="252" spans="1:16" x14ac:dyDescent="0.35">
      <c r="A252" s="19" t="s">
        <v>178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74027.720000000045</v>
      </c>
      <c r="L252" s="4">
        <v>19626.910000000003</v>
      </c>
      <c r="M252" s="4">
        <v>21121.729999999945</v>
      </c>
      <c r="N252" s="5">
        <v>38258.78666666666</v>
      </c>
      <c r="O252" s="6">
        <f t="shared" si="6"/>
        <v>0</v>
      </c>
      <c r="P252">
        <f t="shared" si="7"/>
        <v>0</v>
      </c>
    </row>
    <row r="253" spans="1:16" x14ac:dyDescent="0.35">
      <c r="A253" s="19" t="s">
        <v>479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5">
        <v>0</v>
      </c>
      <c r="O253" s="6">
        <f t="shared" si="6"/>
        <v>0</v>
      </c>
      <c r="P253">
        <f t="shared" si="7"/>
        <v>0</v>
      </c>
    </row>
    <row r="254" spans="1:16" x14ac:dyDescent="0.35">
      <c r="A254" s="19" t="s">
        <v>480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121320.3599999999</v>
      </c>
      <c r="L254" s="4">
        <v>133407.03000000009</v>
      </c>
      <c r="M254" s="4">
        <v>145683.46000000014</v>
      </c>
      <c r="N254" s="5">
        <v>133470.28333333335</v>
      </c>
      <c r="O254" s="6">
        <f t="shared" si="6"/>
        <v>0</v>
      </c>
      <c r="P254">
        <f t="shared" si="7"/>
        <v>0</v>
      </c>
    </row>
    <row r="255" spans="1:16" x14ac:dyDescent="0.35">
      <c r="A255" s="19" t="s">
        <v>481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45804.970000000016</v>
      </c>
      <c r="L255" s="4">
        <v>50623.030000000013</v>
      </c>
      <c r="M255" s="4">
        <v>53350.729999999996</v>
      </c>
      <c r="N255" s="5">
        <v>49926.243333333347</v>
      </c>
      <c r="O255" s="6">
        <f t="shared" si="6"/>
        <v>0</v>
      </c>
      <c r="P255">
        <f t="shared" si="7"/>
        <v>0</v>
      </c>
    </row>
    <row r="256" spans="1:16" x14ac:dyDescent="0.35">
      <c r="A256" s="19" t="s">
        <v>482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42510.869999999974</v>
      </c>
      <c r="L256" s="4">
        <v>46156.550000000017</v>
      </c>
      <c r="M256" s="4">
        <v>50849.069999999956</v>
      </c>
      <c r="N256" s="5">
        <v>46505.496666666644</v>
      </c>
      <c r="O256" s="6">
        <f t="shared" si="6"/>
        <v>0</v>
      </c>
      <c r="P256">
        <f t="shared" si="7"/>
        <v>0</v>
      </c>
    </row>
    <row r="257" spans="1:16" x14ac:dyDescent="0.35">
      <c r="A257" s="19" t="s">
        <v>483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97364.629999999815</v>
      </c>
      <c r="L257" s="4">
        <v>111218.6599999999</v>
      </c>
      <c r="M257" s="4">
        <v>116806.54000000007</v>
      </c>
      <c r="N257" s="5">
        <v>108463.2766666666</v>
      </c>
      <c r="O257" s="6">
        <f t="shared" si="6"/>
        <v>0</v>
      </c>
      <c r="P257">
        <f t="shared" si="7"/>
        <v>0</v>
      </c>
    </row>
    <row r="258" spans="1:16" x14ac:dyDescent="0.35">
      <c r="A258" s="19" t="s">
        <v>484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38142.039999999964</v>
      </c>
      <c r="L258" s="4">
        <v>43023.319999999942</v>
      </c>
      <c r="M258" s="4">
        <v>49251.34000000004</v>
      </c>
      <c r="N258" s="5">
        <v>43472.233333333315</v>
      </c>
      <c r="O258" s="6">
        <f t="shared" si="6"/>
        <v>0</v>
      </c>
      <c r="P258">
        <f t="shared" si="7"/>
        <v>0</v>
      </c>
    </row>
    <row r="259" spans="1:16" x14ac:dyDescent="0.35">
      <c r="A259" s="19" t="s">
        <v>179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378566.28999999951</v>
      </c>
      <c r="L259" s="4">
        <v>420843.63999999955</v>
      </c>
      <c r="M259" s="4">
        <v>420766.34000000032</v>
      </c>
      <c r="N259" s="5">
        <v>406725.42333333311</v>
      </c>
      <c r="O259" s="6">
        <f t="shared" ref="O259:O322" si="8">+MIN(B259:M259)</f>
        <v>0</v>
      </c>
      <c r="P259">
        <f t="shared" ref="P259:P322" si="9">+IF(O259&lt;0,1,0)</f>
        <v>0</v>
      </c>
    </row>
    <row r="260" spans="1:16" x14ac:dyDescent="0.35">
      <c r="A260" s="19" t="s">
        <v>485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114438.88999999991</v>
      </c>
      <c r="L260" s="4">
        <v>129172.93000000005</v>
      </c>
      <c r="M260" s="4">
        <v>147711.68000000011</v>
      </c>
      <c r="N260" s="5">
        <v>130441.16666666669</v>
      </c>
      <c r="O260" s="6">
        <f t="shared" si="8"/>
        <v>0</v>
      </c>
      <c r="P260">
        <f t="shared" si="9"/>
        <v>0</v>
      </c>
    </row>
    <row r="261" spans="1:16" x14ac:dyDescent="0.35">
      <c r="A261" s="19" t="s">
        <v>486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40869.819999999992</v>
      </c>
      <c r="L261" s="4">
        <v>37232.940000000031</v>
      </c>
      <c r="M261" s="4">
        <v>45857.610000000088</v>
      </c>
      <c r="N261" s="5">
        <v>41320.123333333373</v>
      </c>
      <c r="O261" s="6">
        <f t="shared" si="8"/>
        <v>0</v>
      </c>
      <c r="P261">
        <f t="shared" si="9"/>
        <v>0</v>
      </c>
    </row>
    <row r="262" spans="1:16" x14ac:dyDescent="0.35">
      <c r="A262" s="19" t="s">
        <v>37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-685734.17999999854</v>
      </c>
      <c r="L262" s="4">
        <v>-656387.61999999965</v>
      </c>
      <c r="M262" s="4">
        <v>-720940.32000000076</v>
      </c>
      <c r="N262" s="5">
        <v>-687687.37333333294</v>
      </c>
      <c r="O262" s="6">
        <f t="shared" si="8"/>
        <v>-720940.32000000076</v>
      </c>
      <c r="P262">
        <f t="shared" si="9"/>
        <v>1</v>
      </c>
    </row>
    <row r="263" spans="1:16" x14ac:dyDescent="0.35">
      <c r="A263" s="19" t="s">
        <v>487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87138.909999999974</v>
      </c>
      <c r="L263" s="4">
        <v>104483.49000000009</v>
      </c>
      <c r="M263" s="4">
        <v>93362.559999999867</v>
      </c>
      <c r="N263" s="5">
        <v>94994.986666666649</v>
      </c>
      <c r="O263" s="6">
        <f t="shared" si="8"/>
        <v>0</v>
      </c>
      <c r="P263">
        <f t="shared" si="9"/>
        <v>0</v>
      </c>
    </row>
    <row r="264" spans="1:16" x14ac:dyDescent="0.35">
      <c r="A264" s="19" t="s">
        <v>488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5">
        <v>0</v>
      </c>
      <c r="O264" s="6">
        <f t="shared" si="8"/>
        <v>0</v>
      </c>
      <c r="P264">
        <f t="shared" si="9"/>
        <v>0</v>
      </c>
    </row>
    <row r="265" spans="1:16" x14ac:dyDescent="0.35">
      <c r="A265" s="19" t="s">
        <v>180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115407.65000000014</v>
      </c>
      <c r="L265" s="4">
        <v>140625.8900000001</v>
      </c>
      <c r="M265" s="4">
        <v>137020.45999999979</v>
      </c>
      <c r="N265" s="5">
        <v>131018</v>
      </c>
      <c r="O265" s="6">
        <f t="shared" si="8"/>
        <v>0</v>
      </c>
      <c r="P265">
        <f t="shared" si="9"/>
        <v>0</v>
      </c>
    </row>
    <row r="266" spans="1:16" x14ac:dyDescent="0.35">
      <c r="A266" s="19" t="s">
        <v>181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29015.069999999909</v>
      </c>
      <c r="L266" s="4">
        <v>29548.589999999986</v>
      </c>
      <c r="M266" s="4">
        <v>28205.499999999985</v>
      </c>
      <c r="N266" s="5">
        <v>28923.053333333297</v>
      </c>
      <c r="O266" s="6">
        <f t="shared" si="8"/>
        <v>0</v>
      </c>
      <c r="P266">
        <f t="shared" si="9"/>
        <v>0</v>
      </c>
    </row>
    <row r="267" spans="1:16" x14ac:dyDescent="0.35">
      <c r="A267" s="19" t="s">
        <v>182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50612.320000000014</v>
      </c>
      <c r="L267" s="4">
        <v>115298.96999999991</v>
      </c>
      <c r="M267" s="4">
        <v>111603.35999999991</v>
      </c>
      <c r="N267" s="5">
        <v>92504.883333333288</v>
      </c>
      <c r="O267" s="6">
        <f t="shared" si="8"/>
        <v>0</v>
      </c>
      <c r="P267">
        <f t="shared" si="9"/>
        <v>0</v>
      </c>
    </row>
    <row r="268" spans="1:16" x14ac:dyDescent="0.35">
      <c r="A268" s="19" t="s">
        <v>81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1573338.6600000015</v>
      </c>
      <c r="L268" s="4">
        <v>1418924.87</v>
      </c>
      <c r="M268" s="4">
        <v>1187233.4099999999</v>
      </c>
      <c r="N268" s="5">
        <v>1393165.6466666672</v>
      </c>
      <c r="O268" s="6">
        <f t="shared" si="8"/>
        <v>0</v>
      </c>
      <c r="P268">
        <f t="shared" si="9"/>
        <v>0</v>
      </c>
    </row>
    <row r="269" spans="1:16" x14ac:dyDescent="0.35">
      <c r="A269" s="19" t="s">
        <v>183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5">
        <v>0</v>
      </c>
      <c r="O269" s="6">
        <f t="shared" si="8"/>
        <v>0</v>
      </c>
      <c r="P269">
        <f t="shared" si="9"/>
        <v>0</v>
      </c>
    </row>
    <row r="270" spans="1:16" x14ac:dyDescent="0.35">
      <c r="A270" s="19" t="s">
        <v>489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27743.22999999997</v>
      </c>
      <c r="L270" s="4">
        <v>31689.969999999965</v>
      </c>
      <c r="M270" s="4">
        <v>35231.230000000047</v>
      </c>
      <c r="N270" s="5">
        <v>31554.809999999998</v>
      </c>
      <c r="O270" s="6">
        <f t="shared" si="8"/>
        <v>0</v>
      </c>
      <c r="P270">
        <f t="shared" si="9"/>
        <v>0</v>
      </c>
    </row>
    <row r="271" spans="1:16" x14ac:dyDescent="0.35">
      <c r="A271" s="19" t="s">
        <v>184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236911.84000000008</v>
      </c>
      <c r="L271" s="4">
        <v>235308.5199999999</v>
      </c>
      <c r="M271" s="4">
        <v>224154.45000000004</v>
      </c>
      <c r="N271" s="5">
        <v>232124.93666666668</v>
      </c>
      <c r="O271" s="6">
        <f t="shared" si="8"/>
        <v>0</v>
      </c>
      <c r="P271">
        <f t="shared" si="9"/>
        <v>0</v>
      </c>
    </row>
    <row r="272" spans="1:16" x14ac:dyDescent="0.35">
      <c r="A272" s="19" t="s">
        <v>185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64878.560000000027</v>
      </c>
      <c r="L272" s="4">
        <v>31635.020000000062</v>
      </c>
      <c r="M272" s="4">
        <v>37199.689999999988</v>
      </c>
      <c r="N272" s="5">
        <v>44571.090000000026</v>
      </c>
      <c r="O272" s="6">
        <f t="shared" si="8"/>
        <v>0</v>
      </c>
      <c r="P272">
        <f t="shared" si="9"/>
        <v>0</v>
      </c>
    </row>
    <row r="273" spans="1:16" x14ac:dyDescent="0.35">
      <c r="A273" s="19" t="s">
        <v>490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5">
        <v>0</v>
      </c>
      <c r="O273" s="6">
        <f t="shared" si="8"/>
        <v>0</v>
      </c>
      <c r="P273">
        <f t="shared" si="9"/>
        <v>0</v>
      </c>
    </row>
    <row r="274" spans="1:16" x14ac:dyDescent="0.35">
      <c r="A274" s="19" t="s">
        <v>491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5">
        <v>0</v>
      </c>
      <c r="O274" s="6">
        <f t="shared" si="8"/>
        <v>0</v>
      </c>
      <c r="P274">
        <f t="shared" si="9"/>
        <v>0</v>
      </c>
    </row>
    <row r="275" spans="1:16" x14ac:dyDescent="0.35">
      <c r="A275" s="19" t="s">
        <v>186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28447.98</v>
      </c>
      <c r="L275" s="4">
        <v>22401.749999999982</v>
      </c>
      <c r="M275" s="4">
        <v>31070.090000000004</v>
      </c>
      <c r="N275" s="5">
        <v>27306.606666666659</v>
      </c>
      <c r="O275" s="6">
        <f t="shared" si="8"/>
        <v>0</v>
      </c>
      <c r="P275">
        <f t="shared" si="9"/>
        <v>0</v>
      </c>
    </row>
    <row r="276" spans="1:16" x14ac:dyDescent="0.35">
      <c r="A276" s="19" t="s">
        <v>492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33894.800000000025</v>
      </c>
      <c r="L276" s="4">
        <v>40631.830000000009</v>
      </c>
      <c r="M276" s="4">
        <v>36279.399999999987</v>
      </c>
      <c r="N276" s="5">
        <v>36935.343333333345</v>
      </c>
      <c r="O276" s="6">
        <f t="shared" si="8"/>
        <v>0</v>
      </c>
      <c r="P276">
        <f t="shared" si="9"/>
        <v>0</v>
      </c>
    </row>
    <row r="277" spans="1:16" x14ac:dyDescent="0.35">
      <c r="A277" s="19" t="s">
        <v>493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36173.640000000029</v>
      </c>
      <c r="L277" s="4">
        <v>39744.839999999997</v>
      </c>
      <c r="M277" s="4">
        <v>38473.000000000007</v>
      </c>
      <c r="N277" s="5">
        <v>38130.493333333347</v>
      </c>
      <c r="O277" s="6">
        <f t="shared" si="8"/>
        <v>0</v>
      </c>
      <c r="P277">
        <f t="shared" si="9"/>
        <v>0</v>
      </c>
    </row>
    <row r="278" spans="1:16" x14ac:dyDescent="0.35">
      <c r="A278" s="19" t="s">
        <v>494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5">
        <v>0</v>
      </c>
      <c r="O278" s="6">
        <f t="shared" si="8"/>
        <v>0</v>
      </c>
      <c r="P278">
        <f t="shared" si="9"/>
        <v>0</v>
      </c>
    </row>
    <row r="279" spans="1:16" x14ac:dyDescent="0.35">
      <c r="A279" s="19" t="s">
        <v>38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695955.86999999965</v>
      </c>
      <c r="L279" s="4">
        <v>896192.96000000206</v>
      </c>
      <c r="M279" s="4">
        <v>1010279.1499999992</v>
      </c>
      <c r="N279" s="5">
        <v>867475.99333333364</v>
      </c>
      <c r="O279" s="6">
        <f t="shared" si="8"/>
        <v>0</v>
      </c>
      <c r="P279">
        <f t="shared" si="9"/>
        <v>0</v>
      </c>
    </row>
    <row r="280" spans="1:16" x14ac:dyDescent="0.35">
      <c r="A280" s="19" t="s">
        <v>187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13356.040000000017</v>
      </c>
      <c r="L280" s="4">
        <v>15120.550000000012</v>
      </c>
      <c r="M280" s="4">
        <v>13151.869999999997</v>
      </c>
      <c r="N280" s="5">
        <v>13876.153333333343</v>
      </c>
      <c r="O280" s="6">
        <f t="shared" si="8"/>
        <v>0</v>
      </c>
      <c r="P280">
        <f t="shared" si="9"/>
        <v>0</v>
      </c>
    </row>
    <row r="281" spans="1:16" x14ac:dyDescent="0.35">
      <c r="A281" s="19" t="s">
        <v>188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138679.0100000003</v>
      </c>
      <c r="L281" s="4">
        <v>153255.05000000005</v>
      </c>
      <c r="M281" s="4">
        <v>149087.35999999999</v>
      </c>
      <c r="N281" s="5">
        <v>147007.1400000001</v>
      </c>
      <c r="O281" s="6">
        <f t="shared" si="8"/>
        <v>0</v>
      </c>
      <c r="P281">
        <f t="shared" si="9"/>
        <v>0</v>
      </c>
    </row>
    <row r="282" spans="1:16" x14ac:dyDescent="0.35">
      <c r="A282" s="19" t="s">
        <v>495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5">
        <v>0</v>
      </c>
      <c r="O282" s="6">
        <f t="shared" si="8"/>
        <v>0</v>
      </c>
      <c r="P282">
        <f t="shared" si="9"/>
        <v>0</v>
      </c>
    </row>
    <row r="283" spans="1:16" x14ac:dyDescent="0.35">
      <c r="A283" s="19" t="s">
        <v>496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39001.659999999945</v>
      </c>
      <c r="L283" s="4">
        <v>41250.629999999946</v>
      </c>
      <c r="M283" s="4">
        <v>45859.63999999997</v>
      </c>
      <c r="N283" s="5">
        <v>42037.309999999954</v>
      </c>
      <c r="O283" s="6">
        <f t="shared" si="8"/>
        <v>0</v>
      </c>
      <c r="P283">
        <f t="shared" si="9"/>
        <v>0</v>
      </c>
    </row>
    <row r="284" spans="1:16" x14ac:dyDescent="0.35">
      <c r="A284" s="19" t="s">
        <v>189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788744.50999999919</v>
      </c>
      <c r="L284" s="4">
        <v>692914.58</v>
      </c>
      <c r="M284" s="4">
        <v>826241.03000000166</v>
      </c>
      <c r="N284" s="5">
        <v>769300.04000000039</v>
      </c>
      <c r="O284" s="6">
        <f t="shared" si="8"/>
        <v>0</v>
      </c>
      <c r="P284">
        <f t="shared" si="9"/>
        <v>0</v>
      </c>
    </row>
    <row r="285" spans="1:16" x14ac:dyDescent="0.35">
      <c r="A285" s="19" t="s">
        <v>497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382279.52999999997</v>
      </c>
      <c r="L285" s="4">
        <v>161720.10000000006</v>
      </c>
      <c r="M285" s="4">
        <v>459515.72000000003</v>
      </c>
      <c r="N285" s="5">
        <v>334505.1166666667</v>
      </c>
      <c r="O285" s="6">
        <f t="shared" si="8"/>
        <v>0</v>
      </c>
      <c r="P285">
        <f t="shared" si="9"/>
        <v>0</v>
      </c>
    </row>
    <row r="286" spans="1:16" x14ac:dyDescent="0.35">
      <c r="A286" s="19" t="s">
        <v>498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83665.510000000024</v>
      </c>
      <c r="L286" s="4">
        <v>96381.780000000072</v>
      </c>
      <c r="M286" s="4">
        <v>99904.320000000094</v>
      </c>
      <c r="N286" s="5">
        <v>93317.203333333411</v>
      </c>
      <c r="O286" s="6">
        <f t="shared" si="8"/>
        <v>0</v>
      </c>
      <c r="P286">
        <f t="shared" si="9"/>
        <v>0</v>
      </c>
    </row>
    <row r="287" spans="1:16" x14ac:dyDescent="0.35">
      <c r="A287" s="19" t="s">
        <v>499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3192.5999999999995</v>
      </c>
      <c r="L287" s="4">
        <v>3364.2299999999968</v>
      </c>
      <c r="M287" s="4">
        <v>3713.7200000000007</v>
      </c>
      <c r="N287" s="5">
        <v>3423.516666666666</v>
      </c>
      <c r="O287" s="6">
        <f t="shared" si="8"/>
        <v>0</v>
      </c>
      <c r="P287">
        <f t="shared" si="9"/>
        <v>0</v>
      </c>
    </row>
    <row r="288" spans="1:16" x14ac:dyDescent="0.35">
      <c r="A288" s="19" t="s">
        <v>500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5">
        <v>0</v>
      </c>
      <c r="O288" s="6">
        <f t="shared" si="8"/>
        <v>0</v>
      </c>
      <c r="P288">
        <f t="shared" si="9"/>
        <v>0</v>
      </c>
    </row>
    <row r="289" spans="1:16" x14ac:dyDescent="0.35">
      <c r="A289" s="19" t="s">
        <v>190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37852.839999999982</v>
      </c>
      <c r="L289" s="4">
        <v>128333.34000000008</v>
      </c>
      <c r="M289" s="4">
        <v>123982.30000000038</v>
      </c>
      <c r="N289" s="5">
        <v>96722.826666666821</v>
      </c>
      <c r="O289" s="6">
        <f t="shared" si="8"/>
        <v>0</v>
      </c>
      <c r="P289">
        <f t="shared" si="9"/>
        <v>0</v>
      </c>
    </row>
    <row r="290" spans="1:16" x14ac:dyDescent="0.35">
      <c r="A290" s="19" t="s">
        <v>501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43228.210000000079</v>
      </c>
      <c r="L290" s="4">
        <v>45358.359999999942</v>
      </c>
      <c r="M290" s="4">
        <v>43442.829999999965</v>
      </c>
      <c r="N290" s="5">
        <v>44009.799999999996</v>
      </c>
      <c r="O290" s="6">
        <f t="shared" si="8"/>
        <v>0</v>
      </c>
      <c r="P290">
        <f t="shared" si="9"/>
        <v>0</v>
      </c>
    </row>
    <row r="291" spans="1:16" x14ac:dyDescent="0.35">
      <c r="A291" s="19" t="s">
        <v>39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-370988.77000000008</v>
      </c>
      <c r="L291" s="4">
        <v>-348627.26999999979</v>
      </c>
      <c r="M291" s="4">
        <v>-444381.46000000025</v>
      </c>
      <c r="N291" s="5">
        <v>-387999.16666666669</v>
      </c>
      <c r="O291" s="6">
        <f t="shared" si="8"/>
        <v>-444381.46000000025</v>
      </c>
      <c r="P291">
        <f t="shared" si="9"/>
        <v>1</v>
      </c>
    </row>
    <row r="292" spans="1:16" x14ac:dyDescent="0.35">
      <c r="A292" s="19" t="s">
        <v>40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-196457.88999999996</v>
      </c>
      <c r="L292" s="4">
        <v>10270.68</v>
      </c>
      <c r="M292" s="4">
        <v>4799.2</v>
      </c>
      <c r="N292" s="5">
        <v>-60462.669999999984</v>
      </c>
      <c r="O292" s="6">
        <f t="shared" si="8"/>
        <v>-196457.88999999996</v>
      </c>
      <c r="P292">
        <f t="shared" si="9"/>
        <v>1</v>
      </c>
    </row>
    <row r="293" spans="1:16" x14ac:dyDescent="0.35">
      <c r="A293" s="19" t="s">
        <v>82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967552.65999999968</v>
      </c>
      <c r="L293" s="4">
        <v>886290.21000000113</v>
      </c>
      <c r="M293" s="4">
        <v>870859.15999999945</v>
      </c>
      <c r="N293" s="5">
        <v>908234.01000000013</v>
      </c>
      <c r="O293" s="6">
        <f t="shared" si="8"/>
        <v>0</v>
      </c>
      <c r="P293">
        <f t="shared" si="9"/>
        <v>0</v>
      </c>
    </row>
    <row r="294" spans="1:16" x14ac:dyDescent="0.35">
      <c r="A294" s="19" t="s">
        <v>41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141630.12000000005</v>
      </c>
      <c r="L294" s="4">
        <v>129893.7600000001</v>
      </c>
      <c r="M294" s="4">
        <v>63868.800000000054</v>
      </c>
      <c r="N294" s="5">
        <v>111797.56000000006</v>
      </c>
      <c r="O294" s="6">
        <f t="shared" si="8"/>
        <v>0</v>
      </c>
      <c r="P294">
        <f t="shared" si="9"/>
        <v>0</v>
      </c>
    </row>
    <row r="295" spans="1:16" x14ac:dyDescent="0.35">
      <c r="A295" s="19" t="s">
        <v>502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5">
        <v>0</v>
      </c>
      <c r="O295" s="6">
        <f t="shared" si="8"/>
        <v>0</v>
      </c>
      <c r="P295">
        <f t="shared" si="9"/>
        <v>0</v>
      </c>
    </row>
    <row r="296" spans="1:16" x14ac:dyDescent="0.35">
      <c r="A296" s="19" t="s">
        <v>42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240624.86999999994</v>
      </c>
      <c r="L296" s="4">
        <v>222618.41999999975</v>
      </c>
      <c r="M296" s="4">
        <v>-51060.250000000007</v>
      </c>
      <c r="N296" s="5">
        <v>137394.34666666656</v>
      </c>
      <c r="O296" s="6">
        <f t="shared" si="8"/>
        <v>-51060.250000000007</v>
      </c>
      <c r="P296">
        <f t="shared" si="9"/>
        <v>1</v>
      </c>
    </row>
    <row r="297" spans="1:16" x14ac:dyDescent="0.35">
      <c r="A297" s="19" t="s">
        <v>503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1121580.1199999994</v>
      </c>
      <c r="L297" s="4">
        <v>653512.41000000085</v>
      </c>
      <c r="M297" s="4">
        <v>1296526.3199999994</v>
      </c>
      <c r="N297" s="5">
        <v>1023872.9499999998</v>
      </c>
      <c r="O297" s="6">
        <f t="shared" si="8"/>
        <v>0</v>
      </c>
      <c r="P297">
        <f t="shared" si="9"/>
        <v>0</v>
      </c>
    </row>
    <row r="298" spans="1:16" x14ac:dyDescent="0.35">
      <c r="A298" s="19" t="s">
        <v>191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109191.30999999975</v>
      </c>
      <c r="L298" s="4">
        <v>114113.22999999997</v>
      </c>
      <c r="M298" s="4">
        <v>123255.88000000008</v>
      </c>
      <c r="N298" s="5">
        <v>115520.13999999994</v>
      </c>
      <c r="O298" s="6">
        <f t="shared" si="8"/>
        <v>0</v>
      </c>
      <c r="P298">
        <f t="shared" si="9"/>
        <v>0</v>
      </c>
    </row>
    <row r="299" spans="1:16" x14ac:dyDescent="0.35">
      <c r="A299" s="19" t="s">
        <v>83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-125496.56000000003</v>
      </c>
      <c r="L299" s="4">
        <v>-125378.08999999984</v>
      </c>
      <c r="M299" s="4">
        <v>-124923.01000000007</v>
      </c>
      <c r="N299" s="5">
        <v>-125265.88666666664</v>
      </c>
      <c r="O299" s="6">
        <f t="shared" si="8"/>
        <v>-125496.56000000003</v>
      </c>
      <c r="P299">
        <f t="shared" si="9"/>
        <v>1</v>
      </c>
    </row>
    <row r="300" spans="1:16" x14ac:dyDescent="0.35">
      <c r="A300" s="19" t="s">
        <v>504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174130.48999999996</v>
      </c>
      <c r="L300" s="4">
        <v>176495.00000000003</v>
      </c>
      <c r="M300" s="4">
        <v>-5673.4099999999899</v>
      </c>
      <c r="N300" s="5">
        <v>114984.02666666667</v>
      </c>
      <c r="O300" s="6">
        <f t="shared" si="8"/>
        <v>-5673.4099999999899</v>
      </c>
      <c r="P300">
        <f t="shared" si="9"/>
        <v>1</v>
      </c>
    </row>
    <row r="301" spans="1:16" x14ac:dyDescent="0.35">
      <c r="A301" s="19" t="s">
        <v>505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5">
        <v>0</v>
      </c>
      <c r="O301" s="6">
        <f t="shared" si="8"/>
        <v>0</v>
      </c>
      <c r="P301">
        <f t="shared" si="9"/>
        <v>0</v>
      </c>
    </row>
    <row r="302" spans="1:16" x14ac:dyDescent="0.35">
      <c r="A302" s="19" t="s">
        <v>506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5">
        <v>0</v>
      </c>
      <c r="O302" s="6">
        <f t="shared" si="8"/>
        <v>0</v>
      </c>
      <c r="P302">
        <f t="shared" si="9"/>
        <v>0</v>
      </c>
    </row>
    <row r="303" spans="1:16" x14ac:dyDescent="0.35">
      <c r="A303" s="19" t="s">
        <v>507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41846.699999999917</v>
      </c>
      <c r="L303" s="4">
        <v>48160.92000000002</v>
      </c>
      <c r="M303" s="4">
        <v>49944.209999999941</v>
      </c>
      <c r="N303" s="5">
        <v>46650.609999999957</v>
      </c>
      <c r="O303" s="6">
        <f t="shared" si="8"/>
        <v>0</v>
      </c>
      <c r="P303">
        <f t="shared" si="9"/>
        <v>0</v>
      </c>
    </row>
    <row r="304" spans="1:16" x14ac:dyDescent="0.35">
      <c r="A304" s="19" t="s">
        <v>508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108977.30000000005</v>
      </c>
      <c r="L304" s="4">
        <v>126869.72999999981</v>
      </c>
      <c r="M304" s="4">
        <v>123543.62999999983</v>
      </c>
      <c r="N304" s="5">
        <v>119796.88666666656</v>
      </c>
      <c r="O304" s="6">
        <f t="shared" si="8"/>
        <v>0</v>
      </c>
      <c r="P304">
        <f t="shared" si="9"/>
        <v>0</v>
      </c>
    </row>
    <row r="305" spans="1:16" x14ac:dyDescent="0.35">
      <c r="A305" s="19" t="s">
        <v>62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505262.67999999982</v>
      </c>
      <c r="L305" s="4">
        <v>237627.27000000014</v>
      </c>
      <c r="M305" s="4">
        <v>463728.21000000014</v>
      </c>
      <c r="N305" s="5">
        <v>402206.0533333334</v>
      </c>
      <c r="O305" s="6">
        <f t="shared" si="8"/>
        <v>0</v>
      </c>
      <c r="P305">
        <f t="shared" si="9"/>
        <v>0</v>
      </c>
    </row>
    <row r="306" spans="1:16" x14ac:dyDescent="0.35">
      <c r="A306" s="19" t="s">
        <v>509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124452.28999999998</v>
      </c>
      <c r="L306" s="4">
        <v>134183.27000000014</v>
      </c>
      <c r="M306" s="4">
        <v>136447.69000000006</v>
      </c>
      <c r="N306" s="5">
        <v>131694.41666666672</v>
      </c>
      <c r="O306" s="6">
        <f t="shared" si="8"/>
        <v>0</v>
      </c>
      <c r="P306">
        <f t="shared" si="9"/>
        <v>0</v>
      </c>
    </row>
    <row r="307" spans="1:16" x14ac:dyDescent="0.35">
      <c r="A307" s="19" t="s">
        <v>192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14065.710000000003</v>
      </c>
      <c r="L307" s="4">
        <v>125993.19999999974</v>
      </c>
      <c r="M307" s="4">
        <v>124655.51000000015</v>
      </c>
      <c r="N307" s="5">
        <v>88238.13999999997</v>
      </c>
      <c r="O307" s="6">
        <f t="shared" si="8"/>
        <v>0</v>
      </c>
      <c r="P307">
        <f t="shared" si="9"/>
        <v>0</v>
      </c>
    </row>
    <row r="308" spans="1:16" x14ac:dyDescent="0.35">
      <c r="A308" s="19" t="s">
        <v>193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21964.039999999983</v>
      </c>
      <c r="L308" s="4">
        <v>18195.000000000018</v>
      </c>
      <c r="M308" s="4">
        <v>21449.150000000012</v>
      </c>
      <c r="N308" s="5">
        <v>20536.063333333339</v>
      </c>
      <c r="O308" s="6">
        <f t="shared" si="8"/>
        <v>0</v>
      </c>
      <c r="P308">
        <f t="shared" si="9"/>
        <v>0</v>
      </c>
    </row>
    <row r="309" spans="1:16" x14ac:dyDescent="0.35">
      <c r="A309" s="19" t="s">
        <v>510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40595.24000000002</v>
      </c>
      <c r="L309" s="4">
        <v>34096.47</v>
      </c>
      <c r="M309" s="4">
        <v>49934.159999999894</v>
      </c>
      <c r="N309" s="5">
        <v>41541.956666666636</v>
      </c>
      <c r="O309" s="6">
        <f t="shared" si="8"/>
        <v>0</v>
      </c>
      <c r="P309">
        <f t="shared" si="9"/>
        <v>0</v>
      </c>
    </row>
    <row r="310" spans="1:16" x14ac:dyDescent="0.35">
      <c r="A310" s="19" t="s">
        <v>511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5">
        <v>0</v>
      </c>
      <c r="O310" s="6">
        <f t="shared" si="8"/>
        <v>0</v>
      </c>
      <c r="P310">
        <f t="shared" si="9"/>
        <v>0</v>
      </c>
    </row>
    <row r="311" spans="1:16" x14ac:dyDescent="0.35">
      <c r="A311" s="19" t="s">
        <v>512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5">
        <v>0</v>
      </c>
      <c r="O311" s="6">
        <f t="shared" si="8"/>
        <v>0</v>
      </c>
      <c r="P311">
        <f t="shared" si="9"/>
        <v>0</v>
      </c>
    </row>
    <row r="312" spans="1:16" x14ac:dyDescent="0.35">
      <c r="A312" s="19" t="s">
        <v>513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127836.97999999979</v>
      </c>
      <c r="L312" s="4">
        <v>130576.95999999992</v>
      </c>
      <c r="M312" s="4">
        <v>144384.31000000017</v>
      </c>
      <c r="N312" s="5">
        <v>134266.08333333328</v>
      </c>
      <c r="O312" s="6">
        <f t="shared" si="8"/>
        <v>0</v>
      </c>
      <c r="P312">
        <f t="shared" si="9"/>
        <v>0</v>
      </c>
    </row>
    <row r="313" spans="1:16" x14ac:dyDescent="0.35">
      <c r="A313" s="19" t="s">
        <v>514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120662.88999999996</v>
      </c>
      <c r="L313" s="4">
        <v>129411.05000000026</v>
      </c>
      <c r="M313" s="4">
        <v>108082.52000000002</v>
      </c>
      <c r="N313" s="5">
        <v>119385.48666666675</v>
      </c>
      <c r="O313" s="6">
        <f t="shared" si="8"/>
        <v>0</v>
      </c>
      <c r="P313">
        <f t="shared" si="9"/>
        <v>0</v>
      </c>
    </row>
    <row r="314" spans="1:16" x14ac:dyDescent="0.35">
      <c r="A314" s="19" t="s">
        <v>515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38060.900000000089</v>
      </c>
      <c r="L314" s="4">
        <v>35183.949999999975</v>
      </c>
      <c r="M314" s="4">
        <v>33668.330000000009</v>
      </c>
      <c r="N314" s="5">
        <v>35637.726666666691</v>
      </c>
      <c r="O314" s="6">
        <f t="shared" si="8"/>
        <v>0</v>
      </c>
      <c r="P314">
        <f t="shared" si="9"/>
        <v>0</v>
      </c>
    </row>
    <row r="315" spans="1:16" x14ac:dyDescent="0.35">
      <c r="A315" s="19" t="s">
        <v>44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116539.81999999991</v>
      </c>
      <c r="L315" s="4">
        <v>111899.16000000006</v>
      </c>
      <c r="M315" s="4">
        <v>90463.499999999985</v>
      </c>
      <c r="N315" s="5">
        <v>106300.82666666666</v>
      </c>
      <c r="O315" s="6">
        <f t="shared" si="8"/>
        <v>0</v>
      </c>
      <c r="P315">
        <f t="shared" si="9"/>
        <v>0</v>
      </c>
    </row>
    <row r="316" spans="1:16" x14ac:dyDescent="0.35">
      <c r="A316" s="19" t="s">
        <v>194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21498.130000000023</v>
      </c>
      <c r="L316" s="4">
        <v>26772.770000000015</v>
      </c>
      <c r="M316" s="4">
        <v>29102.880000000005</v>
      </c>
      <c r="N316" s="5">
        <v>25791.260000000013</v>
      </c>
      <c r="O316" s="6">
        <f t="shared" si="8"/>
        <v>0</v>
      </c>
      <c r="P316">
        <f t="shared" si="9"/>
        <v>0</v>
      </c>
    </row>
    <row r="317" spans="1:16" x14ac:dyDescent="0.35">
      <c r="A317" s="19" t="s">
        <v>516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33854.580000000024</v>
      </c>
      <c r="L317" s="4">
        <v>38255.61000000003</v>
      </c>
      <c r="M317" s="4">
        <v>37042.42</v>
      </c>
      <c r="N317" s="5">
        <v>36384.203333333353</v>
      </c>
      <c r="O317" s="6">
        <f t="shared" si="8"/>
        <v>0</v>
      </c>
      <c r="P317">
        <f t="shared" si="9"/>
        <v>0</v>
      </c>
    </row>
    <row r="318" spans="1:16" x14ac:dyDescent="0.35">
      <c r="A318" s="19" t="s">
        <v>517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33412.50000000008</v>
      </c>
      <c r="L318" s="4">
        <v>33394.54</v>
      </c>
      <c r="M318" s="4">
        <v>33088.319999999985</v>
      </c>
      <c r="N318" s="5">
        <v>33298.45333333336</v>
      </c>
      <c r="O318" s="6">
        <f t="shared" si="8"/>
        <v>0</v>
      </c>
      <c r="P318">
        <f t="shared" si="9"/>
        <v>0</v>
      </c>
    </row>
    <row r="319" spans="1:16" x14ac:dyDescent="0.35">
      <c r="A319" s="19" t="s">
        <v>518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32583.369999999995</v>
      </c>
      <c r="L319" s="4">
        <v>38856.289999999994</v>
      </c>
      <c r="M319" s="4">
        <v>39528.929999999913</v>
      </c>
      <c r="N319" s="5">
        <v>36989.52999999997</v>
      </c>
      <c r="O319" s="6">
        <f t="shared" si="8"/>
        <v>0</v>
      </c>
      <c r="P319">
        <f t="shared" si="9"/>
        <v>0</v>
      </c>
    </row>
    <row r="320" spans="1:16" x14ac:dyDescent="0.35">
      <c r="A320" s="19" t="s">
        <v>519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49368.76999999999</v>
      </c>
      <c r="L320" s="4">
        <v>51764.109999999993</v>
      </c>
      <c r="M320" s="4">
        <v>51931.81999999992</v>
      </c>
      <c r="N320" s="5">
        <v>51021.566666666629</v>
      </c>
      <c r="O320" s="6">
        <f t="shared" si="8"/>
        <v>0</v>
      </c>
      <c r="P320">
        <f t="shared" si="9"/>
        <v>0</v>
      </c>
    </row>
    <row r="321" spans="1:16" x14ac:dyDescent="0.35">
      <c r="A321" s="19" t="s">
        <v>196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41972.420000000013</v>
      </c>
      <c r="L321" s="4">
        <v>50119.099999999955</v>
      </c>
      <c r="M321" s="4">
        <v>50846.899999999951</v>
      </c>
      <c r="N321" s="5">
        <v>47646.139999999978</v>
      </c>
      <c r="O321" s="6">
        <f t="shared" si="8"/>
        <v>0</v>
      </c>
      <c r="P321">
        <f t="shared" si="9"/>
        <v>0</v>
      </c>
    </row>
    <row r="322" spans="1:16" x14ac:dyDescent="0.35">
      <c r="A322" s="19" t="s">
        <v>197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152582.45000000004</v>
      </c>
      <c r="L322" s="4">
        <v>129084.81000000014</v>
      </c>
      <c r="M322" s="4">
        <v>104366.06999999992</v>
      </c>
      <c r="N322" s="5">
        <v>128677.77666666669</v>
      </c>
      <c r="O322" s="6">
        <f t="shared" si="8"/>
        <v>0</v>
      </c>
      <c r="P322">
        <f t="shared" si="9"/>
        <v>0</v>
      </c>
    </row>
    <row r="323" spans="1:16" x14ac:dyDescent="0.35">
      <c r="A323" s="19" t="s">
        <v>63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16915595.179999985</v>
      </c>
      <c r="L323" s="4">
        <v>15613100.020000011</v>
      </c>
      <c r="M323" s="4">
        <v>8079872.2500000019</v>
      </c>
      <c r="N323" s="5">
        <v>13536189.149999999</v>
      </c>
      <c r="O323" s="6">
        <f t="shared" ref="O323:O386" si="10">+MIN(B323:M323)</f>
        <v>0</v>
      </c>
      <c r="P323">
        <f t="shared" ref="P323:P386" si="11">+IF(O323&lt;0,1,0)</f>
        <v>0</v>
      </c>
    </row>
    <row r="324" spans="1:16" x14ac:dyDescent="0.35">
      <c r="A324" s="19" t="s">
        <v>198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28843.810000000027</v>
      </c>
      <c r="L324" s="4">
        <v>26108.14</v>
      </c>
      <c r="M324" s="4">
        <v>25275.549999999981</v>
      </c>
      <c r="N324" s="5">
        <v>26742.5</v>
      </c>
      <c r="O324" s="6">
        <f t="shared" si="10"/>
        <v>0</v>
      </c>
      <c r="P324">
        <f t="shared" si="11"/>
        <v>0</v>
      </c>
    </row>
    <row r="325" spans="1:16" x14ac:dyDescent="0.35">
      <c r="A325" s="19" t="s">
        <v>520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137510.4599999999</v>
      </c>
      <c r="L325" s="4">
        <v>152077.91999999993</v>
      </c>
      <c r="M325" s="4">
        <v>160112.54000000018</v>
      </c>
      <c r="N325" s="5">
        <v>149900.30666666667</v>
      </c>
      <c r="O325" s="6">
        <f t="shared" si="10"/>
        <v>0</v>
      </c>
      <c r="P325">
        <f t="shared" si="11"/>
        <v>0</v>
      </c>
    </row>
    <row r="326" spans="1:16" x14ac:dyDescent="0.35">
      <c r="A326" s="19" t="s">
        <v>521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112799.48999999999</v>
      </c>
      <c r="L326" s="4">
        <v>127378.33</v>
      </c>
      <c r="M326" s="4">
        <v>123359.58000000023</v>
      </c>
      <c r="N326" s="5">
        <v>121179.13333333342</v>
      </c>
      <c r="O326" s="6">
        <f t="shared" si="10"/>
        <v>0</v>
      </c>
      <c r="P326">
        <f t="shared" si="11"/>
        <v>0</v>
      </c>
    </row>
    <row r="327" spans="1:16" x14ac:dyDescent="0.35">
      <c r="A327" s="19" t="s">
        <v>199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33814.19</v>
      </c>
      <c r="L327" s="4">
        <v>37129.990000000042</v>
      </c>
      <c r="M327" s="4">
        <v>33708.339999999989</v>
      </c>
      <c r="N327" s="5">
        <v>34884.173333333347</v>
      </c>
      <c r="O327" s="6">
        <f t="shared" si="10"/>
        <v>0</v>
      </c>
      <c r="P327">
        <f t="shared" si="11"/>
        <v>0</v>
      </c>
    </row>
    <row r="328" spans="1:16" x14ac:dyDescent="0.35">
      <c r="A328" s="19" t="s">
        <v>200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37850.539999999943</v>
      </c>
      <c r="L328" s="4">
        <v>45481.189999999951</v>
      </c>
      <c r="M328" s="4">
        <v>45606.530000000035</v>
      </c>
      <c r="N328" s="5">
        <v>42979.419999999976</v>
      </c>
      <c r="O328" s="6">
        <f t="shared" si="10"/>
        <v>0</v>
      </c>
      <c r="P328">
        <f t="shared" si="11"/>
        <v>0</v>
      </c>
    </row>
    <row r="329" spans="1:16" x14ac:dyDescent="0.35">
      <c r="A329" s="19" t="s">
        <v>522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41846.699999999917</v>
      </c>
      <c r="L329" s="4">
        <v>48160.92000000002</v>
      </c>
      <c r="M329" s="4">
        <v>49944.209999999941</v>
      </c>
      <c r="N329" s="5">
        <v>46650.609999999957</v>
      </c>
      <c r="O329" s="6">
        <f t="shared" si="10"/>
        <v>0</v>
      </c>
      <c r="P329">
        <f t="shared" si="11"/>
        <v>0</v>
      </c>
    </row>
    <row r="330" spans="1:16" x14ac:dyDescent="0.35">
      <c r="A330" s="19" t="s">
        <v>523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39102.169999999933</v>
      </c>
      <c r="L330" s="4">
        <v>32873.990000000042</v>
      </c>
      <c r="M330" s="4">
        <v>48141.110000000015</v>
      </c>
      <c r="N330" s="5">
        <v>40039.089999999997</v>
      </c>
      <c r="O330" s="6">
        <f t="shared" si="10"/>
        <v>0</v>
      </c>
      <c r="P330">
        <f t="shared" si="11"/>
        <v>0</v>
      </c>
    </row>
    <row r="331" spans="1:16" x14ac:dyDescent="0.35">
      <c r="A331" s="19" t="s">
        <v>524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18117.740000000023</v>
      </c>
      <c r="L331" s="4">
        <v>19881.449999999964</v>
      </c>
      <c r="M331" s="4">
        <v>21922.91</v>
      </c>
      <c r="N331" s="5">
        <v>19974.033333333329</v>
      </c>
      <c r="O331" s="6">
        <f t="shared" si="10"/>
        <v>0</v>
      </c>
      <c r="P331">
        <f t="shared" si="11"/>
        <v>0</v>
      </c>
    </row>
    <row r="332" spans="1:16" x14ac:dyDescent="0.35">
      <c r="A332" s="19" t="s">
        <v>525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41846.699999999917</v>
      </c>
      <c r="L332" s="4">
        <v>48160.92000000002</v>
      </c>
      <c r="M332" s="4">
        <v>49944.209999999941</v>
      </c>
      <c r="N332" s="5">
        <v>46650.609999999957</v>
      </c>
      <c r="O332" s="6">
        <f t="shared" si="10"/>
        <v>0</v>
      </c>
      <c r="P332">
        <f t="shared" si="11"/>
        <v>0</v>
      </c>
    </row>
    <row r="333" spans="1:16" x14ac:dyDescent="0.35">
      <c r="A333" s="19" t="s">
        <v>526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51639.210000000086</v>
      </c>
      <c r="L333" s="4">
        <v>58076.380000000012</v>
      </c>
      <c r="M333" s="4">
        <v>61272.54000000003</v>
      </c>
      <c r="N333" s="5">
        <v>56996.043333333371</v>
      </c>
      <c r="O333" s="6">
        <f t="shared" si="10"/>
        <v>0</v>
      </c>
      <c r="P333">
        <f t="shared" si="11"/>
        <v>0</v>
      </c>
    </row>
    <row r="334" spans="1:16" x14ac:dyDescent="0.35">
      <c r="A334" s="19" t="s">
        <v>201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44497.619999999995</v>
      </c>
      <c r="L334" s="4">
        <v>52567.709999999985</v>
      </c>
      <c r="M334" s="4">
        <v>54644.680000000095</v>
      </c>
      <c r="N334" s="5">
        <v>50570.003333333356</v>
      </c>
      <c r="O334" s="6">
        <f t="shared" si="10"/>
        <v>0</v>
      </c>
      <c r="P334">
        <f t="shared" si="11"/>
        <v>0</v>
      </c>
    </row>
    <row r="335" spans="1:16" x14ac:dyDescent="0.35">
      <c r="A335" s="19" t="s">
        <v>527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33552.259999999987</v>
      </c>
      <c r="L335" s="4">
        <v>30668.860000000019</v>
      </c>
      <c r="M335" s="4">
        <v>35604.520000000048</v>
      </c>
      <c r="N335" s="5">
        <v>33275.213333333355</v>
      </c>
      <c r="O335" s="6">
        <f t="shared" si="10"/>
        <v>0</v>
      </c>
      <c r="P335">
        <f t="shared" si="11"/>
        <v>0</v>
      </c>
    </row>
    <row r="336" spans="1:16" x14ac:dyDescent="0.35">
      <c r="A336" s="19" t="s">
        <v>528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1080761.8699999994</v>
      </c>
      <c r="L336" s="4">
        <v>826348.08000000136</v>
      </c>
      <c r="M336" s="4">
        <v>1135380.1900000006</v>
      </c>
      <c r="N336" s="5">
        <v>1014163.3800000005</v>
      </c>
      <c r="O336" s="6">
        <f t="shared" si="10"/>
        <v>0</v>
      </c>
      <c r="P336">
        <f t="shared" si="11"/>
        <v>0</v>
      </c>
    </row>
    <row r="337" spans="1:16" x14ac:dyDescent="0.35">
      <c r="A337" s="19" t="s">
        <v>529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5">
        <v>0</v>
      </c>
      <c r="O337" s="6">
        <f t="shared" si="10"/>
        <v>0</v>
      </c>
      <c r="P337">
        <f t="shared" si="11"/>
        <v>0</v>
      </c>
    </row>
    <row r="338" spans="1:16" x14ac:dyDescent="0.35">
      <c r="A338" s="19" t="s">
        <v>530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45929.660000000025</v>
      </c>
      <c r="L338" s="4">
        <v>51628.040000000037</v>
      </c>
      <c r="M338" s="4">
        <v>53166.370000000046</v>
      </c>
      <c r="N338" s="5">
        <v>50241.35666666671</v>
      </c>
      <c r="O338" s="6">
        <f t="shared" si="10"/>
        <v>0</v>
      </c>
      <c r="P338">
        <f t="shared" si="11"/>
        <v>0</v>
      </c>
    </row>
    <row r="339" spans="1:16" x14ac:dyDescent="0.35">
      <c r="A339" s="19" t="s">
        <v>531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41846.699999999917</v>
      </c>
      <c r="L339" s="4">
        <v>48160.92000000002</v>
      </c>
      <c r="M339" s="4">
        <v>49944.209999999941</v>
      </c>
      <c r="N339" s="5">
        <v>46650.609999999957</v>
      </c>
      <c r="O339" s="6">
        <f t="shared" si="10"/>
        <v>0</v>
      </c>
      <c r="P339">
        <f t="shared" si="11"/>
        <v>0</v>
      </c>
    </row>
    <row r="340" spans="1:16" x14ac:dyDescent="0.35">
      <c r="A340" s="19" t="s">
        <v>532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37635.410000000025</v>
      </c>
      <c r="L340" s="4">
        <v>43379.700000000063</v>
      </c>
      <c r="M340" s="4">
        <v>44958.029999999992</v>
      </c>
      <c r="N340" s="5">
        <v>41991.046666666691</v>
      </c>
      <c r="O340" s="6">
        <f t="shared" si="10"/>
        <v>0</v>
      </c>
      <c r="P340">
        <f t="shared" si="11"/>
        <v>0</v>
      </c>
    </row>
    <row r="341" spans="1:16" x14ac:dyDescent="0.35">
      <c r="A341" s="19" t="s">
        <v>202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1700440.3600000008</v>
      </c>
      <c r="L341" s="4">
        <v>1429699.4300000009</v>
      </c>
      <c r="M341" s="4">
        <v>1381560.53</v>
      </c>
      <c r="N341" s="5">
        <v>1503900.1066666674</v>
      </c>
      <c r="O341" s="6">
        <f t="shared" si="10"/>
        <v>0</v>
      </c>
      <c r="P341">
        <f t="shared" si="11"/>
        <v>0</v>
      </c>
    </row>
    <row r="342" spans="1:16" x14ac:dyDescent="0.35">
      <c r="A342" s="19" t="s">
        <v>533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44278.489999999991</v>
      </c>
      <c r="L342" s="4">
        <v>49212.169999999991</v>
      </c>
      <c r="M342" s="4">
        <v>54743.95000000007</v>
      </c>
      <c r="N342" s="5">
        <v>49411.536666666681</v>
      </c>
      <c r="O342" s="6">
        <f t="shared" si="10"/>
        <v>0</v>
      </c>
      <c r="P342">
        <f t="shared" si="11"/>
        <v>0</v>
      </c>
    </row>
    <row r="343" spans="1:16" x14ac:dyDescent="0.35">
      <c r="A343" s="19" t="s">
        <v>534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39631.539999999928</v>
      </c>
      <c r="L343" s="4">
        <v>46148.789999999979</v>
      </c>
      <c r="M343" s="4">
        <v>49711.750000000015</v>
      </c>
      <c r="N343" s="5">
        <v>45164.026666666636</v>
      </c>
      <c r="O343" s="6">
        <f t="shared" si="10"/>
        <v>0</v>
      </c>
      <c r="P343">
        <f t="shared" si="11"/>
        <v>0</v>
      </c>
    </row>
    <row r="344" spans="1:16" x14ac:dyDescent="0.35">
      <c r="A344" s="19" t="s">
        <v>535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40869.819999999992</v>
      </c>
      <c r="L344" s="4">
        <v>37232.940000000031</v>
      </c>
      <c r="M344" s="4">
        <v>45857.610000000088</v>
      </c>
      <c r="N344" s="5">
        <v>41320.123333333373</v>
      </c>
      <c r="O344" s="6">
        <f t="shared" si="10"/>
        <v>0</v>
      </c>
      <c r="P344">
        <f t="shared" si="11"/>
        <v>0</v>
      </c>
    </row>
    <row r="345" spans="1:16" x14ac:dyDescent="0.35">
      <c r="A345" s="19" t="s">
        <v>203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38142.039999999964</v>
      </c>
      <c r="L345" s="4">
        <v>43023.319999999942</v>
      </c>
      <c r="M345" s="4">
        <v>49251.34000000004</v>
      </c>
      <c r="N345" s="5">
        <v>43472.233333333315</v>
      </c>
      <c r="O345" s="6">
        <f t="shared" si="10"/>
        <v>0</v>
      </c>
      <c r="P345">
        <f t="shared" si="11"/>
        <v>0</v>
      </c>
    </row>
    <row r="346" spans="1:16" x14ac:dyDescent="0.35">
      <c r="A346" s="19" t="s">
        <v>536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40869.819999999992</v>
      </c>
      <c r="L346" s="4">
        <v>37232.940000000031</v>
      </c>
      <c r="M346" s="4">
        <v>45857.610000000088</v>
      </c>
      <c r="N346" s="5">
        <v>41320.123333333373</v>
      </c>
      <c r="O346" s="6">
        <f t="shared" si="10"/>
        <v>0</v>
      </c>
      <c r="P346">
        <f t="shared" si="11"/>
        <v>0</v>
      </c>
    </row>
    <row r="347" spans="1:16" x14ac:dyDescent="0.35">
      <c r="A347" s="19" t="s">
        <v>537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669333.69000000122</v>
      </c>
      <c r="L347" s="4">
        <v>689275.96000000008</v>
      </c>
      <c r="M347" s="4">
        <v>726486.75000000128</v>
      </c>
      <c r="N347" s="5">
        <v>695032.13333333423</v>
      </c>
      <c r="O347" s="6">
        <f t="shared" si="10"/>
        <v>0</v>
      </c>
      <c r="P347">
        <f t="shared" si="11"/>
        <v>0</v>
      </c>
    </row>
    <row r="348" spans="1:16" x14ac:dyDescent="0.35">
      <c r="A348" s="19" t="s">
        <v>538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86962.479999999952</v>
      </c>
      <c r="L348" s="4">
        <v>73053.290000000008</v>
      </c>
      <c r="M348" s="4">
        <v>106994.8000000001</v>
      </c>
      <c r="N348" s="5">
        <v>89003.52333333336</v>
      </c>
      <c r="O348" s="6">
        <f t="shared" si="10"/>
        <v>0</v>
      </c>
      <c r="P348">
        <f t="shared" si="11"/>
        <v>0</v>
      </c>
    </row>
    <row r="349" spans="1:16" x14ac:dyDescent="0.35">
      <c r="A349" s="19" t="s">
        <v>539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112799.48999999999</v>
      </c>
      <c r="L349" s="4">
        <v>127378.33</v>
      </c>
      <c r="M349" s="4">
        <v>123359.58000000023</v>
      </c>
      <c r="N349" s="5">
        <v>121179.13333333342</v>
      </c>
      <c r="O349" s="6">
        <f t="shared" si="10"/>
        <v>0</v>
      </c>
      <c r="P349">
        <f t="shared" si="11"/>
        <v>0</v>
      </c>
    </row>
    <row r="350" spans="1:16" x14ac:dyDescent="0.35">
      <c r="A350" s="19" t="s">
        <v>204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5">
        <v>0</v>
      </c>
      <c r="O350" s="6">
        <f t="shared" si="10"/>
        <v>0</v>
      </c>
      <c r="P350">
        <f t="shared" si="11"/>
        <v>0</v>
      </c>
    </row>
    <row r="351" spans="1:16" x14ac:dyDescent="0.35">
      <c r="A351" s="19" t="s">
        <v>205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27008.820000000007</v>
      </c>
      <c r="L351" s="4">
        <v>41946.649999999958</v>
      </c>
      <c r="M351" s="4">
        <v>47184.570000000014</v>
      </c>
      <c r="N351" s="5">
        <v>38713.346666666657</v>
      </c>
      <c r="O351" s="6">
        <f t="shared" si="10"/>
        <v>0</v>
      </c>
      <c r="P351">
        <f t="shared" si="11"/>
        <v>0</v>
      </c>
    </row>
    <row r="352" spans="1:16" x14ac:dyDescent="0.35">
      <c r="A352" s="19" t="s">
        <v>206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103587.19000000002</v>
      </c>
      <c r="L352" s="4">
        <v>81596.38</v>
      </c>
      <c r="M352" s="4">
        <v>113068.05000000019</v>
      </c>
      <c r="N352" s="5">
        <v>99417.206666666738</v>
      </c>
      <c r="O352" s="6">
        <f t="shared" si="10"/>
        <v>0</v>
      </c>
      <c r="P352">
        <f t="shared" si="11"/>
        <v>0</v>
      </c>
    </row>
    <row r="353" spans="1:16" x14ac:dyDescent="0.35">
      <c r="A353" s="19" t="s">
        <v>84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3768.59</v>
      </c>
      <c r="L353" s="4">
        <v>-59658.98</v>
      </c>
      <c r="M353" s="4">
        <v>2141.5100000000002</v>
      </c>
      <c r="N353" s="5">
        <v>-17916.293333333331</v>
      </c>
      <c r="O353" s="6">
        <f t="shared" si="10"/>
        <v>-59658.98</v>
      </c>
      <c r="P353">
        <f t="shared" si="11"/>
        <v>1</v>
      </c>
    </row>
    <row r="354" spans="1:16" x14ac:dyDescent="0.35">
      <c r="A354" s="19" t="s">
        <v>85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9957.8500000000022</v>
      </c>
      <c r="L354" s="4">
        <v>-123702.38000000011</v>
      </c>
      <c r="M354" s="4">
        <v>10045.480000000007</v>
      </c>
      <c r="N354" s="5">
        <v>-34566.350000000028</v>
      </c>
      <c r="O354" s="6">
        <f t="shared" si="10"/>
        <v>-123702.38000000011</v>
      </c>
      <c r="P354">
        <f t="shared" si="11"/>
        <v>1</v>
      </c>
    </row>
    <row r="355" spans="1:16" x14ac:dyDescent="0.35">
      <c r="A355" s="19" t="s">
        <v>540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10997.209999999997</v>
      </c>
      <c r="L355" s="4">
        <v>11393.929999999995</v>
      </c>
      <c r="M355" s="4">
        <v>27744.339999999964</v>
      </c>
      <c r="N355" s="5">
        <v>16711.82666666665</v>
      </c>
      <c r="O355" s="6">
        <f t="shared" si="10"/>
        <v>0</v>
      </c>
      <c r="P355">
        <f t="shared" si="11"/>
        <v>0</v>
      </c>
    </row>
    <row r="356" spans="1:16" x14ac:dyDescent="0.35">
      <c r="A356" s="19" t="s">
        <v>207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5">
        <v>0</v>
      </c>
      <c r="O356" s="6">
        <f t="shared" si="10"/>
        <v>0</v>
      </c>
      <c r="P356">
        <f t="shared" si="11"/>
        <v>0</v>
      </c>
    </row>
    <row r="357" spans="1:16" x14ac:dyDescent="0.35">
      <c r="A357" s="19" t="s">
        <v>64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84983.919999999925</v>
      </c>
      <c r="L357" s="4">
        <v>133697.83999999988</v>
      </c>
      <c r="M357" s="4">
        <v>112300.9599999998</v>
      </c>
      <c r="N357" s="5">
        <v>110327.5733333332</v>
      </c>
      <c r="O357" s="6">
        <f t="shared" si="10"/>
        <v>0</v>
      </c>
      <c r="P357">
        <f t="shared" si="11"/>
        <v>0</v>
      </c>
    </row>
    <row r="358" spans="1:16" x14ac:dyDescent="0.35">
      <c r="A358" s="19" t="s">
        <v>541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45269.190000000061</v>
      </c>
      <c r="L358" s="4">
        <v>48505.859999999986</v>
      </c>
      <c r="M358" s="4">
        <v>49174.739999999962</v>
      </c>
      <c r="N358" s="5">
        <v>47649.93</v>
      </c>
      <c r="O358" s="6">
        <f t="shared" si="10"/>
        <v>0</v>
      </c>
      <c r="P358">
        <f t="shared" si="11"/>
        <v>0</v>
      </c>
    </row>
    <row r="359" spans="1:16" x14ac:dyDescent="0.35">
      <c r="A359" s="19" t="s">
        <v>208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124452.28999999998</v>
      </c>
      <c r="L359" s="4">
        <v>134183.27000000014</v>
      </c>
      <c r="M359" s="4">
        <v>136447.69000000006</v>
      </c>
      <c r="N359" s="5">
        <v>131694.41666666672</v>
      </c>
      <c r="O359" s="6">
        <f t="shared" si="10"/>
        <v>0</v>
      </c>
      <c r="P359">
        <f t="shared" si="11"/>
        <v>0</v>
      </c>
    </row>
    <row r="360" spans="1:16" x14ac:dyDescent="0.35">
      <c r="A360" s="19" t="s">
        <v>209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701407.11999999976</v>
      </c>
      <c r="L360" s="4">
        <v>626879.70999999868</v>
      </c>
      <c r="M360" s="4">
        <v>597191.11000000045</v>
      </c>
      <c r="N360" s="5">
        <v>641825.97999999963</v>
      </c>
      <c r="O360" s="6">
        <f t="shared" si="10"/>
        <v>0</v>
      </c>
      <c r="P360">
        <f t="shared" si="11"/>
        <v>0</v>
      </c>
    </row>
    <row r="361" spans="1:16" x14ac:dyDescent="0.35">
      <c r="A361" s="19" t="s">
        <v>45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1147595.32</v>
      </c>
      <c r="L361" s="4">
        <v>962532.96999999858</v>
      </c>
      <c r="M361" s="4">
        <v>523129.47000000032</v>
      </c>
      <c r="N361" s="5">
        <v>877752.58666666632</v>
      </c>
      <c r="O361" s="6">
        <f t="shared" si="10"/>
        <v>0</v>
      </c>
      <c r="P361">
        <f t="shared" si="11"/>
        <v>0</v>
      </c>
    </row>
    <row r="362" spans="1:16" x14ac:dyDescent="0.35">
      <c r="A362" s="19" t="s">
        <v>542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28497.560000000027</v>
      </c>
      <c r="L362" s="4">
        <v>30438.460000000017</v>
      </c>
      <c r="M362" s="4">
        <v>30644.220000000023</v>
      </c>
      <c r="N362" s="5">
        <v>29860.080000000027</v>
      </c>
      <c r="O362" s="6">
        <f t="shared" si="10"/>
        <v>0</v>
      </c>
      <c r="P362">
        <f t="shared" si="11"/>
        <v>0</v>
      </c>
    </row>
    <row r="363" spans="1:16" x14ac:dyDescent="0.35">
      <c r="A363" s="19" t="s">
        <v>210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32228.699999999983</v>
      </c>
      <c r="L363" s="4">
        <v>40209.620000000003</v>
      </c>
      <c r="M363" s="4">
        <v>42740.690000000031</v>
      </c>
      <c r="N363" s="5">
        <v>38393.003333333334</v>
      </c>
      <c r="O363" s="6">
        <f t="shared" si="10"/>
        <v>0</v>
      </c>
      <c r="P363">
        <f t="shared" si="11"/>
        <v>0</v>
      </c>
    </row>
    <row r="364" spans="1:16" x14ac:dyDescent="0.35">
      <c r="A364" s="19" t="s">
        <v>211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32816.529999999984</v>
      </c>
      <c r="L364" s="4">
        <v>33952.19</v>
      </c>
      <c r="M364" s="4">
        <v>48386.860000000066</v>
      </c>
      <c r="N364" s="5">
        <v>38385.193333333351</v>
      </c>
      <c r="O364" s="6">
        <f t="shared" si="10"/>
        <v>0</v>
      </c>
      <c r="P364">
        <f t="shared" si="11"/>
        <v>0</v>
      </c>
    </row>
    <row r="365" spans="1:16" x14ac:dyDescent="0.35">
      <c r="A365" s="19" t="s">
        <v>543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52998.109999999891</v>
      </c>
      <c r="L365" s="4">
        <v>52511.929999999949</v>
      </c>
      <c r="M365" s="4">
        <v>54054.720000000074</v>
      </c>
      <c r="N365" s="5">
        <v>53188.253333333298</v>
      </c>
      <c r="O365" s="6">
        <f t="shared" si="10"/>
        <v>0</v>
      </c>
      <c r="P365">
        <f t="shared" si="11"/>
        <v>0</v>
      </c>
    </row>
    <row r="366" spans="1:16" x14ac:dyDescent="0.35">
      <c r="A366" s="19" t="s">
        <v>212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41846.699999999917</v>
      </c>
      <c r="L366" s="4">
        <v>48160.92000000002</v>
      </c>
      <c r="M366" s="4">
        <v>49944.209999999941</v>
      </c>
      <c r="N366" s="5">
        <v>46650.609999999957</v>
      </c>
      <c r="O366" s="6">
        <f t="shared" si="10"/>
        <v>0</v>
      </c>
      <c r="P366">
        <f t="shared" si="11"/>
        <v>0</v>
      </c>
    </row>
    <row r="367" spans="1:16" x14ac:dyDescent="0.35">
      <c r="A367" s="19" t="s">
        <v>213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54515.199999999939</v>
      </c>
      <c r="L367" s="4">
        <v>102292.44999999995</v>
      </c>
      <c r="M367" s="4">
        <v>85204.980000000069</v>
      </c>
      <c r="N367" s="5">
        <v>80670.876666666663</v>
      </c>
      <c r="O367" s="6">
        <f t="shared" si="10"/>
        <v>0</v>
      </c>
      <c r="P367">
        <f t="shared" si="11"/>
        <v>0</v>
      </c>
    </row>
    <row r="368" spans="1:16" x14ac:dyDescent="0.35">
      <c r="A368" s="3" t="s">
        <v>214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38931.500000000087</v>
      </c>
      <c r="L368" s="4">
        <v>40304.199999999961</v>
      </c>
      <c r="M368" s="4">
        <v>44320.710000000006</v>
      </c>
      <c r="N368" s="5">
        <v>41185.470000000016</v>
      </c>
      <c r="O368" s="6">
        <f t="shared" si="10"/>
        <v>0</v>
      </c>
      <c r="P368">
        <f t="shared" si="11"/>
        <v>0</v>
      </c>
    </row>
    <row r="369" spans="1:16" x14ac:dyDescent="0.35">
      <c r="A369" s="3" t="s">
        <v>215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36153.079999999958</v>
      </c>
      <c r="L369" s="4">
        <v>42721.700000000019</v>
      </c>
      <c r="M369" s="4">
        <v>41169.590000000004</v>
      </c>
      <c r="N369" s="5">
        <v>40014.789999999986</v>
      </c>
      <c r="O369" s="6">
        <f t="shared" si="10"/>
        <v>0</v>
      </c>
      <c r="P369">
        <f t="shared" si="11"/>
        <v>0</v>
      </c>
    </row>
    <row r="370" spans="1:16" x14ac:dyDescent="0.35">
      <c r="A370" s="3" t="s">
        <v>216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-218120.19000000024</v>
      </c>
      <c r="L370" s="4">
        <v>-203878.95000000007</v>
      </c>
      <c r="M370" s="4">
        <v>-221622.47000000026</v>
      </c>
      <c r="N370" s="5">
        <v>-214540.53666666686</v>
      </c>
      <c r="O370" s="6">
        <f t="shared" si="10"/>
        <v>-221622.47000000026</v>
      </c>
      <c r="P370">
        <f t="shared" si="11"/>
        <v>1</v>
      </c>
    </row>
    <row r="371" spans="1:16" x14ac:dyDescent="0.35">
      <c r="A371" s="3" t="s">
        <v>544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47241.38</v>
      </c>
      <c r="L371" s="4">
        <v>48263.18</v>
      </c>
      <c r="M371" s="4">
        <v>49933.199999999946</v>
      </c>
      <c r="N371" s="5">
        <v>48479.253333333319</v>
      </c>
      <c r="O371" s="6">
        <f t="shared" si="10"/>
        <v>0</v>
      </c>
      <c r="P371">
        <f t="shared" si="11"/>
        <v>0</v>
      </c>
    </row>
    <row r="372" spans="1:16" x14ac:dyDescent="0.35">
      <c r="A372" s="3" t="s">
        <v>545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5">
        <v>0</v>
      </c>
      <c r="O372" s="6">
        <f t="shared" si="10"/>
        <v>0</v>
      </c>
      <c r="P372">
        <f t="shared" si="11"/>
        <v>0</v>
      </c>
    </row>
    <row r="373" spans="1:16" x14ac:dyDescent="0.35">
      <c r="A373" s="3" t="s">
        <v>546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5">
        <v>0</v>
      </c>
      <c r="O373" s="6">
        <f t="shared" si="10"/>
        <v>0</v>
      </c>
      <c r="P373">
        <f t="shared" si="11"/>
        <v>0</v>
      </c>
    </row>
    <row r="374" spans="1:16" x14ac:dyDescent="0.35">
      <c r="A374" s="3" t="s">
        <v>547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30197.660000000018</v>
      </c>
      <c r="L374" s="4">
        <v>27596.29000000003</v>
      </c>
      <c r="M374" s="4">
        <v>32083.96</v>
      </c>
      <c r="N374" s="5">
        <v>29959.303333333348</v>
      </c>
      <c r="O374" s="6">
        <f t="shared" si="10"/>
        <v>0</v>
      </c>
      <c r="P374">
        <f t="shared" si="11"/>
        <v>0</v>
      </c>
    </row>
    <row r="375" spans="1:16" x14ac:dyDescent="0.35">
      <c r="A375" s="3" t="s">
        <v>548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5">
        <v>0</v>
      </c>
      <c r="O375" s="6">
        <f t="shared" si="10"/>
        <v>0</v>
      </c>
      <c r="P375">
        <f t="shared" si="11"/>
        <v>0</v>
      </c>
    </row>
    <row r="376" spans="1:16" x14ac:dyDescent="0.35">
      <c r="A376" s="3" t="s">
        <v>217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1093853.3400000012</v>
      </c>
      <c r="L376" s="4">
        <v>694004.67999999993</v>
      </c>
      <c r="M376" s="4">
        <v>284049.58999999985</v>
      </c>
      <c r="N376" s="5">
        <v>690635.87000000034</v>
      </c>
      <c r="O376" s="6">
        <f t="shared" si="10"/>
        <v>0</v>
      </c>
      <c r="P376">
        <f t="shared" si="11"/>
        <v>0</v>
      </c>
    </row>
    <row r="377" spans="1:16" x14ac:dyDescent="0.35">
      <c r="A377" s="19" t="s">
        <v>46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5740.0199999999959</v>
      </c>
      <c r="L377" s="4">
        <v>-8393.0999999999985</v>
      </c>
      <c r="M377" s="4">
        <v>29023.080000000016</v>
      </c>
      <c r="N377" s="5">
        <v>8790.0000000000055</v>
      </c>
      <c r="O377" s="6">
        <f t="shared" si="10"/>
        <v>-8393.0999999999985</v>
      </c>
      <c r="P377">
        <f t="shared" si="11"/>
        <v>1</v>
      </c>
    </row>
    <row r="378" spans="1:16" x14ac:dyDescent="0.35">
      <c r="A378" s="19" t="s">
        <v>218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31577.319999999992</v>
      </c>
      <c r="L378" s="4">
        <v>36446.150000000023</v>
      </c>
      <c r="M378" s="4">
        <v>41922.570000000022</v>
      </c>
      <c r="N378" s="5">
        <v>36648.680000000015</v>
      </c>
      <c r="O378" s="6">
        <f t="shared" si="10"/>
        <v>0</v>
      </c>
      <c r="P378">
        <f t="shared" si="11"/>
        <v>0</v>
      </c>
    </row>
    <row r="379" spans="1:16" x14ac:dyDescent="0.35">
      <c r="A379" s="19" t="s">
        <v>549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5">
        <v>0</v>
      </c>
      <c r="O379" s="6">
        <f t="shared" si="10"/>
        <v>0</v>
      </c>
      <c r="P379">
        <f t="shared" si="11"/>
        <v>0</v>
      </c>
    </row>
    <row r="380" spans="1:16" x14ac:dyDescent="0.35">
      <c r="A380" s="19" t="s">
        <v>550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42543.320000000058</v>
      </c>
      <c r="L380" s="4">
        <v>51737.61</v>
      </c>
      <c r="M380" s="4">
        <v>54145.74</v>
      </c>
      <c r="N380" s="5">
        <v>49475.556666666678</v>
      </c>
      <c r="O380" s="6">
        <f t="shared" si="10"/>
        <v>0</v>
      </c>
      <c r="P380">
        <f t="shared" si="11"/>
        <v>0</v>
      </c>
    </row>
    <row r="381" spans="1:16" x14ac:dyDescent="0.35">
      <c r="A381" s="19" t="s">
        <v>219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110996.63999999988</v>
      </c>
      <c r="L381" s="4">
        <v>124993.26999999993</v>
      </c>
      <c r="M381" s="4">
        <v>130713.05000000025</v>
      </c>
      <c r="N381" s="5">
        <v>122234.32000000002</v>
      </c>
      <c r="O381" s="6">
        <f t="shared" si="10"/>
        <v>0</v>
      </c>
      <c r="P381">
        <f t="shared" si="11"/>
        <v>0</v>
      </c>
    </row>
    <row r="382" spans="1:16" x14ac:dyDescent="0.35">
      <c r="A382" s="19" t="s">
        <v>220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68761.030000000042</v>
      </c>
      <c r="L382" s="4">
        <v>47184.100000000028</v>
      </c>
      <c r="M382" s="4">
        <v>57704.710000000021</v>
      </c>
      <c r="N382" s="5">
        <v>57883.280000000028</v>
      </c>
      <c r="O382" s="6">
        <f t="shared" si="10"/>
        <v>0</v>
      </c>
      <c r="P382">
        <f t="shared" si="11"/>
        <v>0</v>
      </c>
    </row>
    <row r="383" spans="1:16" x14ac:dyDescent="0.35">
      <c r="A383" s="19" t="s">
        <v>551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36549.709999999948</v>
      </c>
      <c r="L383" s="4">
        <v>36151.520000000004</v>
      </c>
      <c r="M383" s="4">
        <v>34898.710000000043</v>
      </c>
      <c r="N383" s="5">
        <v>35866.646666666667</v>
      </c>
      <c r="O383" s="6">
        <f t="shared" si="10"/>
        <v>0</v>
      </c>
      <c r="P383">
        <f t="shared" si="11"/>
        <v>0</v>
      </c>
    </row>
    <row r="384" spans="1:16" x14ac:dyDescent="0.35">
      <c r="A384" s="19" t="s">
        <v>552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41656.099999999948</v>
      </c>
      <c r="L384" s="4">
        <v>42594.810000000005</v>
      </c>
      <c r="M384" s="4">
        <v>43931.26999999999</v>
      </c>
      <c r="N384" s="5">
        <v>42727.393333333312</v>
      </c>
      <c r="O384" s="6">
        <f t="shared" si="10"/>
        <v>0</v>
      </c>
      <c r="P384">
        <f t="shared" si="11"/>
        <v>0</v>
      </c>
    </row>
    <row r="385" spans="1:16" x14ac:dyDescent="0.35">
      <c r="A385" s="19" t="s">
        <v>553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173625.30999999997</v>
      </c>
      <c r="L385" s="4">
        <v>182552.89999999979</v>
      </c>
      <c r="M385" s="4">
        <v>195770.81999999995</v>
      </c>
      <c r="N385" s="5">
        <v>183983.00999999989</v>
      </c>
      <c r="O385" s="6">
        <f t="shared" si="10"/>
        <v>0</v>
      </c>
      <c r="P385">
        <f t="shared" si="11"/>
        <v>0</v>
      </c>
    </row>
    <row r="386" spans="1:16" x14ac:dyDescent="0.35">
      <c r="A386" s="19" t="s">
        <v>221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52841.23000000004</v>
      </c>
      <c r="L386" s="4">
        <v>77506.069999999992</v>
      </c>
      <c r="M386" s="4">
        <v>83141.429999999935</v>
      </c>
      <c r="N386" s="5">
        <v>71162.909999999989</v>
      </c>
      <c r="O386" s="6">
        <f t="shared" si="10"/>
        <v>0</v>
      </c>
      <c r="P386">
        <f t="shared" si="11"/>
        <v>0</v>
      </c>
    </row>
    <row r="387" spans="1:16" x14ac:dyDescent="0.35">
      <c r="A387" s="19" t="s">
        <v>47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367939.18000000017</v>
      </c>
      <c r="L387" s="4">
        <v>627648.61999999988</v>
      </c>
      <c r="M387" s="4">
        <v>602169.52999999956</v>
      </c>
      <c r="N387" s="5">
        <v>532585.7766666665</v>
      </c>
      <c r="O387" s="6">
        <f t="shared" ref="O387:O450" si="12">+MIN(B387:M387)</f>
        <v>0</v>
      </c>
      <c r="P387">
        <f t="shared" ref="P387:P450" si="13">+IF(O387&lt;0,1,0)</f>
        <v>0</v>
      </c>
    </row>
    <row r="388" spans="1:16" x14ac:dyDescent="0.35">
      <c r="A388" s="19" t="s">
        <v>222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45694.280000000064</v>
      </c>
      <c r="L388" s="4">
        <v>90611.040000000008</v>
      </c>
      <c r="M388" s="4">
        <v>51543.289999999943</v>
      </c>
      <c r="N388" s="5">
        <v>62616.203333333338</v>
      </c>
      <c r="O388" s="6">
        <f t="shared" si="12"/>
        <v>0</v>
      </c>
      <c r="P388">
        <f t="shared" si="13"/>
        <v>0</v>
      </c>
    </row>
    <row r="389" spans="1:16" x14ac:dyDescent="0.35">
      <c r="A389" s="19" t="s">
        <v>554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5">
        <v>0</v>
      </c>
      <c r="O389" s="6">
        <f t="shared" si="12"/>
        <v>0</v>
      </c>
      <c r="P389">
        <f t="shared" si="13"/>
        <v>0</v>
      </c>
    </row>
    <row r="390" spans="1:16" x14ac:dyDescent="0.35">
      <c r="A390" s="19" t="s">
        <v>223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35342.719999999965</v>
      </c>
      <c r="L390" s="4">
        <v>41714.990000000013</v>
      </c>
      <c r="M390" s="4">
        <v>42518.669999999962</v>
      </c>
      <c r="N390" s="5">
        <v>39858.793333333313</v>
      </c>
      <c r="O390" s="6">
        <f t="shared" si="12"/>
        <v>0</v>
      </c>
      <c r="P390">
        <f t="shared" si="13"/>
        <v>0</v>
      </c>
    </row>
    <row r="391" spans="1:16" x14ac:dyDescent="0.35">
      <c r="A391" s="19" t="s">
        <v>224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126569.39999999973</v>
      </c>
      <c r="L391" s="4">
        <v>128850.96999999994</v>
      </c>
      <c r="M391" s="4">
        <v>125173.12999999982</v>
      </c>
      <c r="N391" s="5">
        <v>126864.49999999983</v>
      </c>
      <c r="O391" s="6">
        <f t="shared" si="12"/>
        <v>0</v>
      </c>
      <c r="P391">
        <f t="shared" si="13"/>
        <v>0</v>
      </c>
    </row>
    <row r="392" spans="1:16" x14ac:dyDescent="0.35">
      <c r="A392" s="19" t="s">
        <v>555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5">
        <v>0</v>
      </c>
      <c r="O392" s="6">
        <f t="shared" si="12"/>
        <v>0</v>
      </c>
      <c r="P392">
        <f t="shared" si="13"/>
        <v>0</v>
      </c>
    </row>
    <row r="393" spans="1:16" x14ac:dyDescent="0.35">
      <c r="A393" s="19" t="s">
        <v>556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23822.780000000039</v>
      </c>
      <c r="L393" s="4">
        <v>32350.659999999993</v>
      </c>
      <c r="M393" s="4">
        <v>29305.899999999991</v>
      </c>
      <c r="N393" s="5">
        <v>28493.113333333342</v>
      </c>
      <c r="O393" s="6">
        <f t="shared" si="12"/>
        <v>0</v>
      </c>
      <c r="P393">
        <f t="shared" si="13"/>
        <v>0</v>
      </c>
    </row>
    <row r="394" spans="1:16" x14ac:dyDescent="0.35">
      <c r="A394" s="19" t="s">
        <v>48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-2293042.8300000019</v>
      </c>
      <c r="L394" s="4">
        <v>-1802409.3999999985</v>
      </c>
      <c r="M394" s="4">
        <v>-2318784.5100000007</v>
      </c>
      <c r="N394" s="5">
        <v>-2138078.9133333336</v>
      </c>
      <c r="O394" s="6">
        <f t="shared" si="12"/>
        <v>-2318784.5100000007</v>
      </c>
      <c r="P394">
        <f t="shared" si="13"/>
        <v>1</v>
      </c>
    </row>
    <row r="395" spans="1:16" x14ac:dyDescent="0.35">
      <c r="A395" s="19" t="s">
        <v>49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-175812.50999999998</v>
      </c>
      <c r="L395" s="4">
        <v>-168408.09000000014</v>
      </c>
      <c r="M395" s="4">
        <v>-178186.19999999966</v>
      </c>
      <c r="N395" s="5">
        <v>-174135.59999999992</v>
      </c>
      <c r="O395" s="6">
        <f t="shared" si="12"/>
        <v>-178186.19999999966</v>
      </c>
      <c r="P395">
        <f t="shared" si="13"/>
        <v>1</v>
      </c>
    </row>
    <row r="396" spans="1:16" x14ac:dyDescent="0.35">
      <c r="A396" s="19" t="s">
        <v>225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374917.97000000067</v>
      </c>
      <c r="L396" s="4">
        <v>411012.51999999961</v>
      </c>
      <c r="M396" s="4">
        <v>403654.74000000057</v>
      </c>
      <c r="N396" s="5">
        <v>396528.41000000032</v>
      </c>
      <c r="O396" s="6">
        <f t="shared" si="12"/>
        <v>0</v>
      </c>
      <c r="P396">
        <f t="shared" si="13"/>
        <v>0</v>
      </c>
    </row>
    <row r="397" spans="1:16" x14ac:dyDescent="0.35">
      <c r="A397" s="19" t="s">
        <v>557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40285.660000000011</v>
      </c>
      <c r="L397" s="4">
        <v>49134.239999999954</v>
      </c>
      <c r="M397" s="4">
        <v>43162.459999999941</v>
      </c>
      <c r="N397" s="5">
        <v>44194.119999999966</v>
      </c>
      <c r="O397" s="6">
        <f t="shared" si="12"/>
        <v>0</v>
      </c>
      <c r="P397">
        <f t="shared" si="13"/>
        <v>0</v>
      </c>
    </row>
    <row r="398" spans="1:16" x14ac:dyDescent="0.35">
      <c r="A398" s="19" t="s">
        <v>50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1037773.5200000009</v>
      </c>
      <c r="L398" s="4">
        <v>217086.62</v>
      </c>
      <c r="M398" s="4">
        <v>12628.920000000006</v>
      </c>
      <c r="N398" s="5">
        <v>422496.35333333368</v>
      </c>
      <c r="O398" s="6">
        <f t="shared" si="12"/>
        <v>0</v>
      </c>
      <c r="P398">
        <f t="shared" si="13"/>
        <v>0</v>
      </c>
    </row>
    <row r="399" spans="1:16" x14ac:dyDescent="0.35">
      <c r="A399" s="19" t="s">
        <v>558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42445.219999999994</v>
      </c>
      <c r="L399" s="4">
        <v>44821.869999999966</v>
      </c>
      <c r="M399" s="4">
        <v>44257.659999999989</v>
      </c>
      <c r="N399" s="5">
        <v>43841.583333333314</v>
      </c>
      <c r="O399" s="6">
        <f t="shared" si="12"/>
        <v>0</v>
      </c>
      <c r="P399">
        <f t="shared" si="13"/>
        <v>0</v>
      </c>
    </row>
    <row r="400" spans="1:16" x14ac:dyDescent="0.35">
      <c r="A400" s="19" t="s">
        <v>559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5">
        <v>0</v>
      </c>
      <c r="O400" s="6">
        <f t="shared" si="12"/>
        <v>0</v>
      </c>
      <c r="P400">
        <f t="shared" si="13"/>
        <v>0</v>
      </c>
    </row>
    <row r="401" spans="1:16" x14ac:dyDescent="0.35">
      <c r="A401" s="19" t="s">
        <v>226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28646.119999999992</v>
      </c>
      <c r="L401" s="4">
        <v>24506.929999999986</v>
      </c>
      <c r="M401" s="4">
        <v>40314.560000000049</v>
      </c>
      <c r="N401" s="5">
        <v>31155.870000000006</v>
      </c>
      <c r="O401" s="6">
        <f t="shared" si="12"/>
        <v>0</v>
      </c>
      <c r="P401">
        <f t="shared" si="13"/>
        <v>0</v>
      </c>
    </row>
    <row r="402" spans="1:16" x14ac:dyDescent="0.35">
      <c r="A402" s="19" t="s">
        <v>560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100947.86999999994</v>
      </c>
      <c r="L402" s="4">
        <v>123202.00000000025</v>
      </c>
      <c r="M402" s="4">
        <v>127218.73999999992</v>
      </c>
      <c r="N402" s="5">
        <v>117122.87000000004</v>
      </c>
      <c r="O402" s="6">
        <f t="shared" si="12"/>
        <v>0</v>
      </c>
      <c r="P402">
        <f t="shared" si="13"/>
        <v>0</v>
      </c>
    </row>
    <row r="403" spans="1:16" x14ac:dyDescent="0.35">
      <c r="A403" s="19" t="s">
        <v>561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49457.329999999965</v>
      </c>
      <c r="L403" s="4">
        <v>49791.330000000053</v>
      </c>
      <c r="M403" s="4">
        <v>52497.469999999965</v>
      </c>
      <c r="N403" s="5">
        <v>50582.043333333328</v>
      </c>
      <c r="O403" s="6">
        <f t="shared" si="12"/>
        <v>0</v>
      </c>
      <c r="P403">
        <f t="shared" si="13"/>
        <v>0</v>
      </c>
    </row>
    <row r="404" spans="1:16" x14ac:dyDescent="0.35">
      <c r="A404" s="19" t="s">
        <v>562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31987.409999999985</v>
      </c>
      <c r="L404" s="4">
        <v>31910.700000000041</v>
      </c>
      <c r="M404" s="4">
        <v>31611.720000000019</v>
      </c>
      <c r="N404" s="5">
        <v>31836.610000000015</v>
      </c>
      <c r="O404" s="6">
        <f t="shared" si="12"/>
        <v>0</v>
      </c>
      <c r="P404">
        <f t="shared" si="13"/>
        <v>0</v>
      </c>
    </row>
    <row r="405" spans="1:16" x14ac:dyDescent="0.35">
      <c r="A405" s="19" t="s">
        <v>563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727756.14000000013</v>
      </c>
      <c r="L405" s="4">
        <v>700243.74000000081</v>
      </c>
      <c r="M405" s="4">
        <v>678105.70999999973</v>
      </c>
      <c r="N405" s="5">
        <v>702035.19666666689</v>
      </c>
      <c r="O405" s="6">
        <f t="shared" si="12"/>
        <v>0</v>
      </c>
      <c r="P405">
        <f t="shared" si="13"/>
        <v>0</v>
      </c>
    </row>
    <row r="406" spans="1:16" x14ac:dyDescent="0.35">
      <c r="A406" s="19" t="s">
        <v>51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785535.33000000089</v>
      </c>
      <c r="L406" s="4">
        <v>967945.03999999887</v>
      </c>
      <c r="M406" s="4">
        <v>906485.76000000036</v>
      </c>
      <c r="N406" s="5">
        <v>886655.37666666659</v>
      </c>
      <c r="O406" s="6">
        <f t="shared" si="12"/>
        <v>0</v>
      </c>
      <c r="P406">
        <f t="shared" si="13"/>
        <v>0</v>
      </c>
    </row>
    <row r="407" spans="1:16" x14ac:dyDescent="0.35">
      <c r="A407" s="19" t="s">
        <v>564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1276047.6200000003</v>
      </c>
      <c r="L407" s="4">
        <v>1120286.6000000015</v>
      </c>
      <c r="M407" s="4">
        <v>1092559.5299999991</v>
      </c>
      <c r="N407" s="5">
        <v>1162964.5833333337</v>
      </c>
      <c r="O407" s="6">
        <f t="shared" si="12"/>
        <v>0</v>
      </c>
      <c r="P407">
        <f t="shared" si="13"/>
        <v>0</v>
      </c>
    </row>
    <row r="408" spans="1:16" x14ac:dyDescent="0.35">
      <c r="A408" s="19" t="s">
        <v>52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-361569.5600000007</v>
      </c>
      <c r="L408" s="4">
        <v>-343588.92000000039</v>
      </c>
      <c r="M408" s="4">
        <v>-408931.24999999994</v>
      </c>
      <c r="N408" s="5">
        <v>-371363.2433333337</v>
      </c>
      <c r="O408" s="6">
        <f t="shared" si="12"/>
        <v>-408931.24999999994</v>
      </c>
      <c r="P408">
        <f t="shared" si="13"/>
        <v>1</v>
      </c>
    </row>
    <row r="409" spans="1:16" x14ac:dyDescent="0.35">
      <c r="A409" s="19" t="s">
        <v>227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94637.060000000085</v>
      </c>
      <c r="L409" s="4">
        <v>94157.580000000045</v>
      </c>
      <c r="M409" s="4">
        <v>99204.790000000052</v>
      </c>
      <c r="N409" s="5">
        <v>95999.810000000056</v>
      </c>
      <c r="O409" s="6">
        <f t="shared" si="12"/>
        <v>0</v>
      </c>
      <c r="P409">
        <f t="shared" si="13"/>
        <v>0</v>
      </c>
    </row>
    <row r="410" spans="1:16" x14ac:dyDescent="0.35">
      <c r="A410" s="19" t="s">
        <v>228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159035.57</v>
      </c>
      <c r="L410" s="4">
        <v>188704.39000000031</v>
      </c>
      <c r="M410" s="4">
        <v>181069.15999999971</v>
      </c>
      <c r="N410" s="5">
        <v>176269.70666666667</v>
      </c>
      <c r="O410" s="6">
        <f t="shared" si="12"/>
        <v>0</v>
      </c>
      <c r="P410">
        <f t="shared" si="13"/>
        <v>0</v>
      </c>
    </row>
    <row r="411" spans="1:16" x14ac:dyDescent="0.35">
      <c r="A411" s="19" t="s">
        <v>565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122772.91999999997</v>
      </c>
      <c r="L411" s="4">
        <v>113169.93999999987</v>
      </c>
      <c r="M411" s="4">
        <v>126618.94999999988</v>
      </c>
      <c r="N411" s="5">
        <v>120853.93666666657</v>
      </c>
      <c r="O411" s="6">
        <f t="shared" si="12"/>
        <v>0</v>
      </c>
      <c r="P411">
        <f t="shared" si="13"/>
        <v>0</v>
      </c>
    </row>
    <row r="412" spans="1:16" x14ac:dyDescent="0.35">
      <c r="A412" s="19" t="s">
        <v>566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106961.09000000004</v>
      </c>
      <c r="L412" s="4">
        <v>125637.92000000009</v>
      </c>
      <c r="M412" s="4">
        <v>145004.98999999993</v>
      </c>
      <c r="N412" s="5">
        <v>125868.00000000001</v>
      </c>
      <c r="O412" s="6">
        <f t="shared" si="12"/>
        <v>0</v>
      </c>
      <c r="P412">
        <f t="shared" si="13"/>
        <v>0</v>
      </c>
    </row>
    <row r="413" spans="1:16" x14ac:dyDescent="0.35">
      <c r="A413" s="19" t="s">
        <v>229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376071.03000000026</v>
      </c>
      <c r="L413" s="4">
        <v>411935.08000000037</v>
      </c>
      <c r="M413" s="4">
        <v>424455.17000000022</v>
      </c>
      <c r="N413" s="5">
        <v>404153.76000000024</v>
      </c>
      <c r="O413" s="6">
        <f t="shared" si="12"/>
        <v>0</v>
      </c>
      <c r="P413">
        <f t="shared" si="13"/>
        <v>0</v>
      </c>
    </row>
    <row r="414" spans="1:16" x14ac:dyDescent="0.35">
      <c r="A414" s="19" t="s">
        <v>230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42846.269999999917</v>
      </c>
      <c r="L414" s="4">
        <v>51322.84</v>
      </c>
      <c r="M414" s="4">
        <v>53636.530000000086</v>
      </c>
      <c r="N414" s="5">
        <v>49268.546666666669</v>
      </c>
      <c r="O414" s="6">
        <f t="shared" si="12"/>
        <v>0</v>
      </c>
      <c r="P414">
        <f t="shared" si="13"/>
        <v>0</v>
      </c>
    </row>
    <row r="415" spans="1:16" x14ac:dyDescent="0.35">
      <c r="A415" s="19" t="s">
        <v>231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29400.500000000015</v>
      </c>
      <c r="L415" s="4">
        <v>43256.379999999968</v>
      </c>
      <c r="M415" s="4">
        <v>44169.980000000061</v>
      </c>
      <c r="N415" s="5">
        <v>38942.286666666681</v>
      </c>
      <c r="O415" s="6">
        <f t="shared" si="12"/>
        <v>0</v>
      </c>
      <c r="P415">
        <f t="shared" si="13"/>
        <v>0</v>
      </c>
    </row>
    <row r="416" spans="1:16" x14ac:dyDescent="0.35">
      <c r="A416" s="19" t="s">
        <v>567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36726.579999999994</v>
      </c>
      <c r="L416" s="4">
        <v>41819.949999999997</v>
      </c>
      <c r="M416" s="4">
        <v>45361.640000000029</v>
      </c>
      <c r="N416" s="5">
        <v>41302.723333333342</v>
      </c>
      <c r="O416" s="6">
        <f t="shared" si="12"/>
        <v>0</v>
      </c>
      <c r="P416">
        <f t="shared" si="13"/>
        <v>0</v>
      </c>
    </row>
    <row r="417" spans="1:16" x14ac:dyDescent="0.35">
      <c r="A417" s="19" t="s">
        <v>568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42327.559999999939</v>
      </c>
      <c r="L417" s="4">
        <v>45229.139999999963</v>
      </c>
      <c r="M417" s="4">
        <v>45920.070000000072</v>
      </c>
      <c r="N417" s="5">
        <v>44492.256666666653</v>
      </c>
      <c r="O417" s="6">
        <f t="shared" si="12"/>
        <v>0</v>
      </c>
      <c r="P417">
        <f t="shared" si="13"/>
        <v>0</v>
      </c>
    </row>
    <row r="418" spans="1:16" x14ac:dyDescent="0.35">
      <c r="A418" s="19" t="s">
        <v>569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237377.39999999927</v>
      </c>
      <c r="L418" s="4">
        <v>154400.26000000015</v>
      </c>
      <c r="M418" s="4">
        <v>113926.67000000003</v>
      </c>
      <c r="N418" s="5">
        <v>168568.10999999984</v>
      </c>
      <c r="O418" s="6">
        <f t="shared" si="12"/>
        <v>0</v>
      </c>
      <c r="P418">
        <f t="shared" si="13"/>
        <v>0</v>
      </c>
    </row>
    <row r="419" spans="1:16" x14ac:dyDescent="0.35">
      <c r="A419" s="19" t="s">
        <v>233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195693.72</v>
      </c>
      <c r="L419" s="4">
        <v>97735.859999999899</v>
      </c>
      <c r="M419" s="4">
        <v>198554.64000000022</v>
      </c>
      <c r="N419" s="5">
        <v>163994.74000000002</v>
      </c>
      <c r="O419" s="6">
        <f t="shared" si="12"/>
        <v>0</v>
      </c>
      <c r="P419">
        <f t="shared" si="13"/>
        <v>0</v>
      </c>
    </row>
    <row r="420" spans="1:16" x14ac:dyDescent="0.35">
      <c r="A420" s="19" t="s">
        <v>53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179041.79999999981</v>
      </c>
      <c r="L420" s="4">
        <v>207344.57000000007</v>
      </c>
      <c r="M420" s="4">
        <v>211055.39000000016</v>
      </c>
      <c r="N420" s="5">
        <v>199147.25333333333</v>
      </c>
      <c r="O420" s="6">
        <f t="shared" si="12"/>
        <v>0</v>
      </c>
      <c r="P420">
        <f t="shared" si="13"/>
        <v>0</v>
      </c>
    </row>
    <row r="421" spans="1:16" x14ac:dyDescent="0.35">
      <c r="A421" s="19" t="s">
        <v>570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5">
        <v>0</v>
      </c>
      <c r="O421" s="6">
        <f t="shared" si="12"/>
        <v>0</v>
      </c>
      <c r="P421">
        <f t="shared" si="13"/>
        <v>0</v>
      </c>
    </row>
    <row r="422" spans="1:16" x14ac:dyDescent="0.35">
      <c r="A422" s="19" t="s">
        <v>571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5">
        <v>0</v>
      </c>
      <c r="O422" s="6">
        <f t="shared" si="12"/>
        <v>0</v>
      </c>
      <c r="P422">
        <f t="shared" si="13"/>
        <v>0</v>
      </c>
    </row>
    <row r="423" spans="1:16" x14ac:dyDescent="0.35">
      <c r="A423" s="19" t="s">
        <v>572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38459.000000000065</v>
      </c>
      <c r="L423" s="4">
        <v>34818.94999999999</v>
      </c>
      <c r="M423" s="4">
        <v>40486.460000000014</v>
      </c>
      <c r="N423" s="5">
        <v>37921.470000000023</v>
      </c>
      <c r="O423" s="6">
        <f t="shared" si="12"/>
        <v>0</v>
      </c>
      <c r="P423">
        <f t="shared" si="13"/>
        <v>0</v>
      </c>
    </row>
    <row r="424" spans="1:16" x14ac:dyDescent="0.35">
      <c r="A424" s="19" t="s">
        <v>65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-17845.900000000023</v>
      </c>
      <c r="L424" s="4">
        <v>-17421.460000000003</v>
      </c>
      <c r="M424" s="4">
        <v>-18387.270000000008</v>
      </c>
      <c r="N424" s="5">
        <v>-17884.876666666678</v>
      </c>
      <c r="O424" s="6">
        <f t="shared" si="12"/>
        <v>-18387.270000000008</v>
      </c>
      <c r="P424">
        <f t="shared" si="13"/>
        <v>1</v>
      </c>
    </row>
    <row r="425" spans="1:16" x14ac:dyDescent="0.35">
      <c r="A425" s="19" t="s">
        <v>235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760326.29999999935</v>
      </c>
      <c r="L425" s="4">
        <v>698214.10999999929</v>
      </c>
      <c r="M425" s="4">
        <v>461955.64000000042</v>
      </c>
      <c r="N425" s="5">
        <v>640165.34999999974</v>
      </c>
      <c r="O425" s="6">
        <f t="shared" si="12"/>
        <v>0</v>
      </c>
      <c r="P425">
        <f t="shared" si="13"/>
        <v>0</v>
      </c>
    </row>
    <row r="426" spans="1:16" x14ac:dyDescent="0.35">
      <c r="A426" s="19" t="s">
        <v>573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113470.33000000005</v>
      </c>
      <c r="L426" s="4">
        <v>136402.17000000007</v>
      </c>
      <c r="M426" s="4">
        <v>136816.21000000014</v>
      </c>
      <c r="N426" s="5">
        <v>128896.23666666675</v>
      </c>
      <c r="O426" s="6">
        <f t="shared" si="12"/>
        <v>0</v>
      </c>
      <c r="P426">
        <f t="shared" si="13"/>
        <v>0</v>
      </c>
    </row>
    <row r="427" spans="1:16" x14ac:dyDescent="0.35">
      <c r="A427" s="19" t="s">
        <v>86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-18107931.279999994</v>
      </c>
      <c r="L427" s="4">
        <v>-19048385.799999997</v>
      </c>
      <c r="M427" s="4">
        <v>-18910421.699999988</v>
      </c>
      <c r="N427" s="5">
        <v>-18688912.926666658</v>
      </c>
      <c r="O427" s="6">
        <f t="shared" si="12"/>
        <v>-19048385.799999997</v>
      </c>
      <c r="P427">
        <f t="shared" si="13"/>
        <v>1</v>
      </c>
    </row>
    <row r="428" spans="1:16" x14ac:dyDescent="0.35">
      <c r="A428" s="19" t="s">
        <v>574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111640.31999999982</v>
      </c>
      <c r="L428" s="4">
        <v>89364.739999999976</v>
      </c>
      <c r="M428" s="4">
        <v>121589.69999999985</v>
      </c>
      <c r="N428" s="5">
        <v>107531.58666666655</v>
      </c>
      <c r="O428" s="6">
        <f t="shared" si="12"/>
        <v>0</v>
      </c>
      <c r="P428">
        <f t="shared" si="13"/>
        <v>0</v>
      </c>
    </row>
    <row r="429" spans="1:16" x14ac:dyDescent="0.35">
      <c r="A429" s="19" t="s">
        <v>575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5">
        <v>0</v>
      </c>
      <c r="O429" s="6">
        <f t="shared" si="12"/>
        <v>0</v>
      </c>
      <c r="P429">
        <f t="shared" si="13"/>
        <v>0</v>
      </c>
    </row>
    <row r="430" spans="1:16" x14ac:dyDescent="0.35">
      <c r="A430" s="19" t="s">
        <v>576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6775.1199999999853</v>
      </c>
      <c r="L430" s="4">
        <v>7112.0000000000045</v>
      </c>
      <c r="M430" s="4">
        <v>17477.349999999991</v>
      </c>
      <c r="N430" s="5">
        <v>10454.823333333326</v>
      </c>
      <c r="O430" s="6">
        <f t="shared" si="12"/>
        <v>0</v>
      </c>
      <c r="P430">
        <f t="shared" si="13"/>
        <v>0</v>
      </c>
    </row>
    <row r="431" spans="1:16" x14ac:dyDescent="0.35">
      <c r="A431" s="19" t="s">
        <v>54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-332188.75999999989</v>
      </c>
      <c r="L431" s="4">
        <v>-336901.67</v>
      </c>
      <c r="M431" s="4">
        <v>-345465.7099999999</v>
      </c>
      <c r="N431" s="5">
        <v>-338185.37999999995</v>
      </c>
      <c r="O431" s="6">
        <f t="shared" si="12"/>
        <v>-345465.7099999999</v>
      </c>
      <c r="P431">
        <f t="shared" si="13"/>
        <v>1</v>
      </c>
    </row>
    <row r="432" spans="1:16" x14ac:dyDescent="0.35">
      <c r="A432" s="19" t="s">
        <v>577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29025.410000000014</v>
      </c>
      <c r="L432" s="4">
        <v>34843.080000000024</v>
      </c>
      <c r="M432" s="4">
        <v>31124.159999999974</v>
      </c>
      <c r="N432" s="5">
        <v>31664.216666666671</v>
      </c>
      <c r="O432" s="6">
        <f t="shared" si="12"/>
        <v>0</v>
      </c>
      <c r="P432">
        <f t="shared" si="13"/>
        <v>0</v>
      </c>
    </row>
    <row r="433" spans="1:16" x14ac:dyDescent="0.35">
      <c r="A433" s="19" t="s">
        <v>237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44968.710000000021</v>
      </c>
      <c r="L433" s="4">
        <v>90880.740000000122</v>
      </c>
      <c r="M433" s="4">
        <v>38100.060000000056</v>
      </c>
      <c r="N433" s="5">
        <v>57983.170000000064</v>
      </c>
      <c r="O433" s="6">
        <f t="shared" si="12"/>
        <v>0</v>
      </c>
      <c r="P433">
        <f t="shared" si="13"/>
        <v>0</v>
      </c>
    </row>
    <row r="434" spans="1:16" x14ac:dyDescent="0.35">
      <c r="A434" s="19" t="s">
        <v>238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129841.15000000004</v>
      </c>
      <c r="L434" s="4">
        <v>151625.65</v>
      </c>
      <c r="M434" s="4">
        <v>156633.85999999993</v>
      </c>
      <c r="N434" s="5">
        <v>146033.55333333332</v>
      </c>
      <c r="O434" s="6">
        <f t="shared" si="12"/>
        <v>0</v>
      </c>
      <c r="P434">
        <f t="shared" si="13"/>
        <v>0</v>
      </c>
    </row>
    <row r="435" spans="1:16" x14ac:dyDescent="0.35">
      <c r="A435" s="19" t="s">
        <v>578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32436.489999999925</v>
      </c>
      <c r="L435" s="4">
        <v>22982.979999999956</v>
      </c>
      <c r="M435" s="4">
        <v>37998.629999999946</v>
      </c>
      <c r="N435" s="5">
        <v>31139.36666666661</v>
      </c>
      <c r="O435" s="6">
        <f t="shared" si="12"/>
        <v>0</v>
      </c>
      <c r="P435">
        <f t="shared" si="13"/>
        <v>0</v>
      </c>
    </row>
    <row r="436" spans="1:16" x14ac:dyDescent="0.35">
      <c r="A436" s="19" t="s">
        <v>579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1969606.0300000019</v>
      </c>
      <c r="L436" s="4">
        <v>1576541.1799999988</v>
      </c>
      <c r="M436" s="4">
        <v>2144869.9</v>
      </c>
      <c r="N436" s="5">
        <v>1897005.7033333338</v>
      </c>
      <c r="O436" s="6">
        <f t="shared" si="12"/>
        <v>0</v>
      </c>
      <c r="P436">
        <f t="shared" si="13"/>
        <v>0</v>
      </c>
    </row>
    <row r="437" spans="1:16" x14ac:dyDescent="0.35">
      <c r="A437" s="19" t="s">
        <v>580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43015.180000000037</v>
      </c>
      <c r="L437" s="4">
        <v>51713.899999999958</v>
      </c>
      <c r="M437" s="4">
        <v>51155.709999999948</v>
      </c>
      <c r="N437" s="5">
        <v>48628.263333333307</v>
      </c>
      <c r="O437" s="6">
        <f t="shared" si="12"/>
        <v>0</v>
      </c>
      <c r="P437">
        <f t="shared" si="13"/>
        <v>0</v>
      </c>
    </row>
    <row r="438" spans="1:16" x14ac:dyDescent="0.35">
      <c r="A438" s="19" t="s">
        <v>239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105717.94000000012</v>
      </c>
      <c r="L438" s="4">
        <v>101149.68000000037</v>
      </c>
      <c r="M438" s="4">
        <v>82234.839999999924</v>
      </c>
      <c r="N438" s="5">
        <v>96367.486666666809</v>
      </c>
      <c r="O438" s="6">
        <f t="shared" si="12"/>
        <v>0</v>
      </c>
      <c r="P438">
        <f t="shared" si="13"/>
        <v>0</v>
      </c>
    </row>
    <row r="439" spans="1:16" x14ac:dyDescent="0.35">
      <c r="A439" s="19" t="s">
        <v>67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107196.47000000003</v>
      </c>
      <c r="L439" s="4">
        <v>99781.95000000007</v>
      </c>
      <c r="M439" s="4">
        <v>93689.950000000041</v>
      </c>
      <c r="N439" s="5">
        <v>100222.79000000004</v>
      </c>
      <c r="O439" s="6">
        <f t="shared" si="12"/>
        <v>0</v>
      </c>
      <c r="P439">
        <f t="shared" si="13"/>
        <v>0</v>
      </c>
    </row>
    <row r="440" spans="1:16" x14ac:dyDescent="0.35">
      <c r="A440" s="19" t="s">
        <v>581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36355.360000000088</v>
      </c>
      <c r="L440" s="4">
        <v>46188.23000000001</v>
      </c>
      <c r="M440" s="4">
        <v>46199.390000000029</v>
      </c>
      <c r="N440" s="5">
        <v>42914.326666666711</v>
      </c>
      <c r="O440" s="6">
        <f t="shared" si="12"/>
        <v>0</v>
      </c>
      <c r="P440">
        <f t="shared" si="13"/>
        <v>0</v>
      </c>
    </row>
    <row r="441" spans="1:16" x14ac:dyDescent="0.35">
      <c r="A441" s="19" t="s">
        <v>241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92907.27000000015</v>
      </c>
      <c r="L441" s="4">
        <v>94095.390000000116</v>
      </c>
      <c r="M441" s="4">
        <v>99019.149999999834</v>
      </c>
      <c r="N441" s="5">
        <v>95340.603333333376</v>
      </c>
      <c r="O441" s="6">
        <f t="shared" si="12"/>
        <v>0</v>
      </c>
      <c r="P441">
        <f t="shared" si="13"/>
        <v>0</v>
      </c>
    </row>
    <row r="442" spans="1:16" x14ac:dyDescent="0.35">
      <c r="A442" s="19" t="s">
        <v>582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125514.47999999982</v>
      </c>
      <c r="L442" s="4">
        <v>144553.94999999992</v>
      </c>
      <c r="M442" s="4">
        <v>149855.52000000016</v>
      </c>
      <c r="N442" s="5">
        <v>139974.65</v>
      </c>
      <c r="O442" s="6">
        <f t="shared" si="12"/>
        <v>0</v>
      </c>
      <c r="P442">
        <f t="shared" si="13"/>
        <v>0</v>
      </c>
    </row>
    <row r="443" spans="1:16" x14ac:dyDescent="0.35">
      <c r="A443" s="19" t="s">
        <v>583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124452.28999999998</v>
      </c>
      <c r="L443" s="4">
        <v>134183.27000000014</v>
      </c>
      <c r="M443" s="4">
        <v>136447.69000000006</v>
      </c>
      <c r="N443" s="5">
        <v>131694.41666666672</v>
      </c>
      <c r="O443" s="6">
        <f t="shared" si="12"/>
        <v>0</v>
      </c>
      <c r="P443">
        <f t="shared" si="13"/>
        <v>0</v>
      </c>
    </row>
    <row r="444" spans="1:16" x14ac:dyDescent="0.35">
      <c r="A444" s="19" t="s">
        <v>242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509451.21000000031</v>
      </c>
      <c r="L444" s="4">
        <v>571199.63</v>
      </c>
      <c r="M444" s="4">
        <v>327714.9099999998</v>
      </c>
      <c r="N444" s="5">
        <v>469455.25</v>
      </c>
      <c r="O444" s="6">
        <f t="shared" si="12"/>
        <v>0</v>
      </c>
      <c r="P444">
        <f t="shared" si="13"/>
        <v>0</v>
      </c>
    </row>
    <row r="445" spans="1:16" x14ac:dyDescent="0.35">
      <c r="A445" s="19" t="s">
        <v>584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40219.249999999964</v>
      </c>
      <c r="L445" s="4">
        <v>43132</v>
      </c>
      <c r="M445" s="4">
        <v>36039.080000000016</v>
      </c>
      <c r="N445" s="5">
        <v>39796.776666666665</v>
      </c>
      <c r="O445" s="6">
        <f t="shared" si="12"/>
        <v>0</v>
      </c>
      <c r="P445">
        <f t="shared" si="13"/>
        <v>0</v>
      </c>
    </row>
    <row r="446" spans="1:16" x14ac:dyDescent="0.35">
      <c r="A446" s="19" t="s">
        <v>585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5">
        <v>0</v>
      </c>
      <c r="O446" s="6">
        <f t="shared" si="12"/>
        <v>0</v>
      </c>
      <c r="P446">
        <f t="shared" si="13"/>
        <v>0</v>
      </c>
    </row>
    <row r="447" spans="1:16" x14ac:dyDescent="0.35">
      <c r="A447" s="19" t="s">
        <v>244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30529.699999999986</v>
      </c>
      <c r="L447" s="4">
        <v>44985.849999999991</v>
      </c>
      <c r="M447" s="4">
        <v>43665.009999999973</v>
      </c>
      <c r="N447" s="5">
        <v>39726.853333333311</v>
      </c>
      <c r="O447" s="6">
        <f t="shared" si="12"/>
        <v>0</v>
      </c>
      <c r="P447">
        <f t="shared" si="13"/>
        <v>0</v>
      </c>
    </row>
    <row r="448" spans="1:16" x14ac:dyDescent="0.35">
      <c r="A448" s="19" t="s">
        <v>586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87.67</v>
      </c>
      <c r="L448" s="4">
        <v>889.44999999999777</v>
      </c>
      <c r="M448" s="4">
        <v>864.35000000000082</v>
      </c>
      <c r="N448" s="5">
        <v>613.82333333333281</v>
      </c>
      <c r="O448" s="6">
        <f t="shared" si="12"/>
        <v>0</v>
      </c>
      <c r="P448">
        <f t="shared" si="13"/>
        <v>0</v>
      </c>
    </row>
    <row r="449" spans="1:16" x14ac:dyDescent="0.35">
      <c r="A449" s="19" t="s">
        <v>587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1371129.8899999994</v>
      </c>
      <c r="L449" s="4">
        <v>1869777.3700000015</v>
      </c>
      <c r="M449" s="4">
        <v>2547458.2899999986</v>
      </c>
      <c r="N449" s="5">
        <v>1929455.1833333329</v>
      </c>
      <c r="O449" s="6">
        <f t="shared" si="12"/>
        <v>0</v>
      </c>
      <c r="P449">
        <f t="shared" si="13"/>
        <v>0</v>
      </c>
    </row>
    <row r="450" spans="1:16" x14ac:dyDescent="0.35">
      <c r="A450" s="19" t="s">
        <v>588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117429.69000000005</v>
      </c>
      <c r="L450" s="4">
        <v>214684.81000000008</v>
      </c>
      <c r="M450" s="4">
        <v>161162.43999999997</v>
      </c>
      <c r="N450" s="5">
        <v>164425.6466666667</v>
      </c>
      <c r="O450" s="6">
        <f t="shared" si="12"/>
        <v>0</v>
      </c>
      <c r="P450">
        <f t="shared" si="13"/>
        <v>0</v>
      </c>
    </row>
    <row r="451" spans="1:16" x14ac:dyDescent="0.35">
      <c r="A451" s="19" t="s">
        <v>589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5">
        <v>0</v>
      </c>
      <c r="O451" s="6">
        <f t="shared" ref="O451:O501" si="14">+MIN(B451:M451)</f>
        <v>0</v>
      </c>
      <c r="P451">
        <f t="shared" ref="P451:P501" si="15">+IF(O451&lt;0,1,0)</f>
        <v>0</v>
      </c>
    </row>
    <row r="452" spans="1:16" x14ac:dyDescent="0.35">
      <c r="A452" s="19" t="s">
        <v>590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47404.530000000028</v>
      </c>
      <c r="L452" s="4">
        <v>112982.70999999992</v>
      </c>
      <c r="M452" s="4">
        <v>109433.25000000006</v>
      </c>
      <c r="N452" s="5">
        <v>89940.16333333333</v>
      </c>
      <c r="O452" s="6">
        <f t="shared" si="14"/>
        <v>0</v>
      </c>
      <c r="P452">
        <f t="shared" si="15"/>
        <v>0</v>
      </c>
    </row>
    <row r="453" spans="1:16" x14ac:dyDescent="0.35">
      <c r="A453" s="19" t="s">
        <v>591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7232.360000000006</v>
      </c>
      <c r="L453" s="4">
        <v>5708.8200000000061</v>
      </c>
      <c r="M453" s="4">
        <v>7922.6299999999937</v>
      </c>
      <c r="N453" s="5">
        <v>6954.6033333333353</v>
      </c>
      <c r="O453" s="6">
        <f t="shared" si="14"/>
        <v>0</v>
      </c>
      <c r="P453">
        <f t="shared" si="15"/>
        <v>0</v>
      </c>
    </row>
    <row r="454" spans="1:16" x14ac:dyDescent="0.35">
      <c r="A454" s="19" t="s">
        <v>592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5">
        <v>0</v>
      </c>
      <c r="O454" s="6">
        <f t="shared" si="14"/>
        <v>0</v>
      </c>
      <c r="P454">
        <f t="shared" si="15"/>
        <v>0</v>
      </c>
    </row>
    <row r="455" spans="1:16" x14ac:dyDescent="0.35">
      <c r="A455" s="19" t="s">
        <v>593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43144.379999999939</v>
      </c>
      <c r="L455" s="4">
        <v>43876.540000000066</v>
      </c>
      <c r="M455" s="4">
        <v>41933.849999999991</v>
      </c>
      <c r="N455" s="5">
        <v>42984.923333333332</v>
      </c>
      <c r="O455" s="6">
        <f t="shared" si="14"/>
        <v>0</v>
      </c>
      <c r="P455">
        <f t="shared" si="15"/>
        <v>0</v>
      </c>
    </row>
    <row r="456" spans="1:16" x14ac:dyDescent="0.35">
      <c r="A456" s="19" t="s">
        <v>594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39029.400000000016</v>
      </c>
      <c r="L456" s="4">
        <v>44922.01999999996</v>
      </c>
      <c r="M456" s="4">
        <v>46609.879999999881</v>
      </c>
      <c r="N456" s="5">
        <v>43520.433333333291</v>
      </c>
      <c r="O456" s="6">
        <f t="shared" si="14"/>
        <v>0</v>
      </c>
      <c r="P456">
        <f t="shared" si="15"/>
        <v>0</v>
      </c>
    </row>
    <row r="457" spans="1:16" x14ac:dyDescent="0.35">
      <c r="A457" s="19" t="s">
        <v>595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5">
        <v>0</v>
      </c>
      <c r="O457" s="6">
        <f t="shared" si="14"/>
        <v>0</v>
      </c>
      <c r="P457">
        <f t="shared" si="15"/>
        <v>0</v>
      </c>
    </row>
    <row r="458" spans="1:16" x14ac:dyDescent="0.35">
      <c r="A458" s="19" t="s">
        <v>596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41846.699999999917</v>
      </c>
      <c r="L458" s="4">
        <v>48160.92000000002</v>
      </c>
      <c r="M458" s="4">
        <v>49944.209999999941</v>
      </c>
      <c r="N458" s="5">
        <v>46650.609999999957</v>
      </c>
      <c r="O458" s="6">
        <f t="shared" si="14"/>
        <v>0</v>
      </c>
      <c r="P458">
        <f t="shared" si="15"/>
        <v>0</v>
      </c>
    </row>
    <row r="459" spans="1:16" x14ac:dyDescent="0.35">
      <c r="A459" s="19" t="s">
        <v>597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34766.710000000006</v>
      </c>
      <c r="L459" s="4">
        <v>38187.26999999999</v>
      </c>
      <c r="M459" s="4">
        <v>42130.779999999977</v>
      </c>
      <c r="N459" s="5">
        <v>38361.586666666662</v>
      </c>
      <c r="O459" s="6">
        <f t="shared" si="14"/>
        <v>0</v>
      </c>
      <c r="P459">
        <f t="shared" si="15"/>
        <v>0</v>
      </c>
    </row>
    <row r="460" spans="1:16" x14ac:dyDescent="0.35">
      <c r="A460" s="19" t="s">
        <v>644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5">
        <v>0</v>
      </c>
      <c r="O460" s="6">
        <f t="shared" si="14"/>
        <v>0</v>
      </c>
      <c r="P460">
        <f t="shared" si="15"/>
        <v>0</v>
      </c>
    </row>
    <row r="461" spans="1:16" x14ac:dyDescent="0.35">
      <c r="A461" s="19" t="s">
        <v>645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5">
        <v>0</v>
      </c>
      <c r="O461" s="6">
        <f t="shared" si="14"/>
        <v>0</v>
      </c>
      <c r="P461">
        <f t="shared" si="15"/>
        <v>0</v>
      </c>
    </row>
    <row r="462" spans="1:16" x14ac:dyDescent="0.35">
      <c r="A462" s="19" t="s">
        <v>646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-37225.430000000015</v>
      </c>
      <c r="L462" s="4">
        <v>-34104.599999999984</v>
      </c>
      <c r="M462" s="4">
        <v>-36493.469999999987</v>
      </c>
      <c r="N462" s="5">
        <v>-35941.166666666664</v>
      </c>
      <c r="O462" s="6">
        <f t="shared" si="14"/>
        <v>-37225.430000000015</v>
      </c>
      <c r="P462">
        <f t="shared" si="15"/>
        <v>1</v>
      </c>
    </row>
    <row r="463" spans="1:16" x14ac:dyDescent="0.35">
      <c r="A463" s="19" t="s">
        <v>598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5">
        <v>0</v>
      </c>
      <c r="O463" s="6">
        <f t="shared" si="14"/>
        <v>0</v>
      </c>
      <c r="P463">
        <f t="shared" si="15"/>
        <v>0</v>
      </c>
    </row>
    <row r="464" spans="1:16" x14ac:dyDescent="0.35">
      <c r="A464" s="19" t="s">
        <v>599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5">
        <v>0</v>
      </c>
      <c r="O464" s="6">
        <f t="shared" si="14"/>
        <v>0</v>
      </c>
      <c r="P464">
        <f t="shared" si="15"/>
        <v>0</v>
      </c>
    </row>
    <row r="465" spans="1:16" x14ac:dyDescent="0.35">
      <c r="A465" s="19" t="s">
        <v>600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5">
        <v>0</v>
      </c>
      <c r="O465" s="6">
        <f t="shared" si="14"/>
        <v>0</v>
      </c>
      <c r="P465">
        <f t="shared" si="15"/>
        <v>0</v>
      </c>
    </row>
    <row r="466" spans="1:16" x14ac:dyDescent="0.35">
      <c r="A466" s="19" t="s">
        <v>601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5">
        <v>0</v>
      </c>
      <c r="O466" s="6">
        <f t="shared" si="14"/>
        <v>0</v>
      </c>
      <c r="P466">
        <f t="shared" si="15"/>
        <v>0</v>
      </c>
    </row>
    <row r="467" spans="1:16" x14ac:dyDescent="0.35">
      <c r="A467" s="19" t="s">
        <v>602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5">
        <v>0</v>
      </c>
      <c r="O467" s="6">
        <f t="shared" si="14"/>
        <v>0</v>
      </c>
      <c r="P467">
        <f t="shared" si="15"/>
        <v>0</v>
      </c>
    </row>
    <row r="468" spans="1:16" x14ac:dyDescent="0.35">
      <c r="A468" s="19" t="s">
        <v>603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5">
        <v>0</v>
      </c>
      <c r="O468" s="6">
        <f t="shared" si="14"/>
        <v>0</v>
      </c>
      <c r="P468">
        <f t="shared" si="15"/>
        <v>0</v>
      </c>
    </row>
    <row r="469" spans="1:16" x14ac:dyDescent="0.35">
      <c r="A469" s="19" t="s">
        <v>604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5">
        <v>0</v>
      </c>
      <c r="O469" s="6">
        <f t="shared" si="14"/>
        <v>0</v>
      </c>
      <c r="P469">
        <f t="shared" si="15"/>
        <v>0</v>
      </c>
    </row>
    <row r="470" spans="1:16" x14ac:dyDescent="0.35">
      <c r="A470" s="19" t="s">
        <v>605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5">
        <v>0</v>
      </c>
      <c r="O470" s="6">
        <f t="shared" si="14"/>
        <v>0</v>
      </c>
      <c r="P470">
        <f t="shared" si="15"/>
        <v>0</v>
      </c>
    </row>
    <row r="471" spans="1:16" x14ac:dyDescent="0.35">
      <c r="A471" s="19" t="s">
        <v>606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5">
        <v>0</v>
      </c>
      <c r="O471" s="6">
        <f t="shared" si="14"/>
        <v>0</v>
      </c>
      <c r="P471">
        <f t="shared" si="15"/>
        <v>0</v>
      </c>
    </row>
    <row r="472" spans="1:16" x14ac:dyDescent="0.35">
      <c r="A472" s="19" t="s">
        <v>607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5">
        <v>0</v>
      </c>
      <c r="O472" s="6">
        <f t="shared" si="14"/>
        <v>0</v>
      </c>
      <c r="P472">
        <f t="shared" si="15"/>
        <v>0</v>
      </c>
    </row>
    <row r="473" spans="1:16" x14ac:dyDescent="0.35">
      <c r="A473" s="19" t="s">
        <v>608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5">
        <v>0</v>
      </c>
      <c r="O473" s="6">
        <f t="shared" si="14"/>
        <v>0</v>
      </c>
      <c r="P473">
        <f t="shared" si="15"/>
        <v>0</v>
      </c>
    </row>
    <row r="474" spans="1:16" x14ac:dyDescent="0.35">
      <c r="A474" s="19" t="s">
        <v>609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5">
        <v>0</v>
      </c>
      <c r="O474" s="6">
        <f t="shared" si="14"/>
        <v>0</v>
      </c>
      <c r="P474">
        <f t="shared" si="15"/>
        <v>0</v>
      </c>
    </row>
    <row r="475" spans="1:16" x14ac:dyDescent="0.35">
      <c r="A475" s="19" t="s">
        <v>610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5">
        <v>0</v>
      </c>
      <c r="O475" s="6">
        <f t="shared" si="14"/>
        <v>0</v>
      </c>
      <c r="P475">
        <f t="shared" si="15"/>
        <v>0</v>
      </c>
    </row>
    <row r="476" spans="1:16" x14ac:dyDescent="0.35">
      <c r="A476" s="19" t="s">
        <v>611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5">
        <v>0</v>
      </c>
      <c r="O476" s="6">
        <f t="shared" si="14"/>
        <v>0</v>
      </c>
      <c r="P476">
        <f t="shared" si="15"/>
        <v>0</v>
      </c>
    </row>
    <row r="477" spans="1:16" x14ac:dyDescent="0.35">
      <c r="A477" s="19" t="s">
        <v>612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5">
        <v>0</v>
      </c>
      <c r="O477" s="6">
        <f t="shared" si="14"/>
        <v>0</v>
      </c>
      <c r="P477">
        <f t="shared" si="15"/>
        <v>0</v>
      </c>
    </row>
    <row r="478" spans="1:16" x14ac:dyDescent="0.35">
      <c r="A478" s="19" t="s">
        <v>613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5">
        <v>0</v>
      </c>
      <c r="O478" s="6">
        <f t="shared" si="14"/>
        <v>0</v>
      </c>
      <c r="P478">
        <f t="shared" si="15"/>
        <v>0</v>
      </c>
    </row>
    <row r="479" spans="1:16" x14ac:dyDescent="0.35">
      <c r="A479" s="19" t="s">
        <v>614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5">
        <v>0</v>
      </c>
      <c r="O479" s="6">
        <f t="shared" si="14"/>
        <v>0</v>
      </c>
      <c r="P479">
        <f t="shared" si="15"/>
        <v>0</v>
      </c>
    </row>
    <row r="480" spans="1:16" x14ac:dyDescent="0.35">
      <c r="A480" s="19" t="s">
        <v>615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5">
        <v>0</v>
      </c>
      <c r="O480" s="6">
        <f t="shared" si="14"/>
        <v>0</v>
      </c>
      <c r="P480">
        <f t="shared" si="15"/>
        <v>0</v>
      </c>
    </row>
    <row r="481" spans="1:16" x14ac:dyDescent="0.35">
      <c r="A481" s="19" t="s">
        <v>616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5">
        <v>0</v>
      </c>
      <c r="O481" s="6">
        <f t="shared" si="14"/>
        <v>0</v>
      </c>
      <c r="P481">
        <f t="shared" si="15"/>
        <v>0</v>
      </c>
    </row>
    <row r="482" spans="1:16" x14ac:dyDescent="0.35">
      <c r="A482" s="19" t="s">
        <v>617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5">
        <v>0</v>
      </c>
      <c r="O482" s="6">
        <f t="shared" si="14"/>
        <v>0</v>
      </c>
      <c r="P482">
        <f t="shared" si="15"/>
        <v>0</v>
      </c>
    </row>
    <row r="483" spans="1:16" x14ac:dyDescent="0.35">
      <c r="A483" s="19" t="s">
        <v>618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5">
        <v>0</v>
      </c>
      <c r="O483" s="6">
        <f t="shared" si="14"/>
        <v>0</v>
      </c>
      <c r="P483">
        <f t="shared" si="15"/>
        <v>0</v>
      </c>
    </row>
    <row r="484" spans="1:16" x14ac:dyDescent="0.35">
      <c r="A484" s="19" t="s">
        <v>619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5">
        <v>0</v>
      </c>
      <c r="O484" s="6">
        <f t="shared" si="14"/>
        <v>0</v>
      </c>
      <c r="P484">
        <f t="shared" si="15"/>
        <v>0</v>
      </c>
    </row>
    <row r="485" spans="1:16" x14ac:dyDescent="0.35">
      <c r="A485" s="19" t="s">
        <v>620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5">
        <v>0</v>
      </c>
      <c r="O485" s="6">
        <f t="shared" si="14"/>
        <v>0</v>
      </c>
      <c r="P485">
        <f t="shared" si="15"/>
        <v>0</v>
      </c>
    </row>
    <row r="486" spans="1:16" x14ac:dyDescent="0.35">
      <c r="A486" s="19" t="s">
        <v>621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5">
        <v>0</v>
      </c>
      <c r="O486" s="6">
        <f t="shared" si="14"/>
        <v>0</v>
      </c>
      <c r="P486">
        <f t="shared" si="15"/>
        <v>0</v>
      </c>
    </row>
    <row r="487" spans="1:16" x14ac:dyDescent="0.35">
      <c r="A487" s="19" t="s">
        <v>622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5">
        <v>0</v>
      </c>
      <c r="O487" s="6">
        <f t="shared" si="14"/>
        <v>0</v>
      </c>
      <c r="P487">
        <f t="shared" si="15"/>
        <v>0</v>
      </c>
    </row>
    <row r="488" spans="1:16" x14ac:dyDescent="0.35">
      <c r="A488" s="19" t="s">
        <v>623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5">
        <v>0</v>
      </c>
      <c r="O488" s="6">
        <f t="shared" si="14"/>
        <v>0</v>
      </c>
      <c r="P488">
        <f t="shared" si="15"/>
        <v>0</v>
      </c>
    </row>
    <row r="489" spans="1:16" x14ac:dyDescent="0.35">
      <c r="A489" s="19" t="s">
        <v>624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5">
        <v>0</v>
      </c>
      <c r="O489" s="6">
        <f t="shared" si="14"/>
        <v>0</v>
      </c>
      <c r="P489">
        <f t="shared" si="15"/>
        <v>0</v>
      </c>
    </row>
    <row r="490" spans="1:16" x14ac:dyDescent="0.35">
      <c r="A490" s="19" t="s">
        <v>625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5">
        <v>0</v>
      </c>
      <c r="O490" s="6">
        <f t="shared" si="14"/>
        <v>0</v>
      </c>
      <c r="P490">
        <f t="shared" si="15"/>
        <v>0</v>
      </c>
    </row>
    <row r="491" spans="1:16" x14ac:dyDescent="0.35">
      <c r="A491" s="19" t="s">
        <v>626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5">
        <v>0</v>
      </c>
      <c r="O491" s="6">
        <f t="shared" si="14"/>
        <v>0</v>
      </c>
      <c r="P491">
        <f t="shared" si="15"/>
        <v>0</v>
      </c>
    </row>
    <row r="492" spans="1:16" x14ac:dyDescent="0.35">
      <c r="A492" s="19" t="s">
        <v>627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5">
        <v>0</v>
      </c>
      <c r="O492" s="6">
        <f t="shared" si="14"/>
        <v>0</v>
      </c>
      <c r="P492">
        <f t="shared" si="15"/>
        <v>0</v>
      </c>
    </row>
    <row r="493" spans="1:16" x14ac:dyDescent="0.35">
      <c r="A493" s="19" t="s">
        <v>628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5">
        <v>0</v>
      </c>
      <c r="O493" s="6">
        <f t="shared" si="14"/>
        <v>0</v>
      </c>
      <c r="P493">
        <f t="shared" si="15"/>
        <v>0</v>
      </c>
    </row>
    <row r="494" spans="1:16" x14ac:dyDescent="0.35">
      <c r="A494" s="19" t="s">
        <v>629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5">
        <v>0</v>
      </c>
      <c r="O494" s="6">
        <f t="shared" si="14"/>
        <v>0</v>
      </c>
      <c r="P494">
        <f t="shared" si="15"/>
        <v>0</v>
      </c>
    </row>
    <row r="495" spans="1:16" x14ac:dyDescent="0.35">
      <c r="A495" s="19" t="s">
        <v>630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5">
        <v>0</v>
      </c>
      <c r="O495" s="6">
        <f t="shared" si="14"/>
        <v>0</v>
      </c>
      <c r="P495">
        <f t="shared" si="15"/>
        <v>0</v>
      </c>
    </row>
    <row r="496" spans="1:16" x14ac:dyDescent="0.35">
      <c r="A496" s="19" t="s">
        <v>631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5">
        <v>0</v>
      </c>
      <c r="O496" s="6">
        <f t="shared" si="14"/>
        <v>0</v>
      </c>
      <c r="P496">
        <f t="shared" si="15"/>
        <v>0</v>
      </c>
    </row>
    <row r="497" spans="1:16" x14ac:dyDescent="0.35">
      <c r="A497" s="19" t="s">
        <v>632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5">
        <v>0</v>
      </c>
      <c r="O497" s="6">
        <f t="shared" si="14"/>
        <v>0</v>
      </c>
      <c r="P497">
        <f t="shared" si="15"/>
        <v>0</v>
      </c>
    </row>
    <row r="498" spans="1:16" x14ac:dyDescent="0.35">
      <c r="A498" s="19" t="s">
        <v>633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5">
        <v>0</v>
      </c>
      <c r="O498" s="6">
        <f t="shared" si="14"/>
        <v>0</v>
      </c>
      <c r="P498">
        <f t="shared" si="15"/>
        <v>0</v>
      </c>
    </row>
    <row r="499" spans="1:16" x14ac:dyDescent="0.35">
      <c r="A499" s="19" t="s">
        <v>634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5">
        <v>0</v>
      </c>
      <c r="O499" s="6">
        <f t="shared" si="14"/>
        <v>0</v>
      </c>
      <c r="P499">
        <f t="shared" si="15"/>
        <v>0</v>
      </c>
    </row>
    <row r="500" spans="1:16" x14ac:dyDescent="0.35">
      <c r="A500" s="19" t="s">
        <v>635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5">
        <v>0</v>
      </c>
      <c r="O500" s="6">
        <f t="shared" si="14"/>
        <v>0</v>
      </c>
      <c r="P500">
        <f t="shared" si="15"/>
        <v>0</v>
      </c>
    </row>
    <row r="501" spans="1:16" x14ac:dyDescent="0.35">
      <c r="A501" s="19" t="s">
        <v>636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5506459.7500000102</v>
      </c>
      <c r="L501" s="4">
        <v>9588671.939999992</v>
      </c>
      <c r="M501" s="4">
        <v>9589809.0600000042</v>
      </c>
      <c r="N501" s="5">
        <v>8228313.5833333358</v>
      </c>
      <c r="O501" s="6">
        <f t="shared" si="14"/>
        <v>0</v>
      </c>
      <c r="P501">
        <f t="shared" si="15"/>
        <v>0</v>
      </c>
    </row>
  </sheetData>
  <conditionalFormatting sqref="B2:N314 B316:N501 B315:J315">
    <cfRule type="cellIs" dxfId="10" priority="2" operator="lessThan">
      <formula>0</formula>
    </cfRule>
  </conditionalFormatting>
  <conditionalFormatting sqref="K315:N315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B54B-34D9-4684-A6C6-5624F06E8CEF}">
  <sheetPr codeName="Hoja4"/>
  <dimension ref="A1:P501"/>
  <sheetViews>
    <sheetView zoomScale="55" zoomScaleNormal="55" workbookViewId="0">
      <selection activeCell="B2" sqref="B2:N501"/>
    </sheetView>
  </sheetViews>
  <sheetFormatPr baseColWidth="10" defaultRowHeight="14.5" x14ac:dyDescent="0.35"/>
  <cols>
    <col min="1" max="1" width="39.7265625" bestFit="1" customWidth="1"/>
    <col min="2" max="13" width="12.26953125" customWidth="1"/>
    <col min="14" max="14" width="18.453125" style="39" customWidth="1"/>
    <col min="15" max="15" width="14.26953125" bestFit="1" customWidth="1"/>
  </cols>
  <sheetData>
    <row r="1" spans="1:16" ht="23.5" x14ac:dyDescent="0.35">
      <c r="A1" s="1">
        <v>7</v>
      </c>
      <c r="B1" s="12">
        <v>44197</v>
      </c>
      <c r="C1" s="12">
        <v>44228</v>
      </c>
      <c r="D1" s="12">
        <v>44256</v>
      </c>
      <c r="E1" s="12">
        <v>44287</v>
      </c>
      <c r="F1" s="12">
        <v>44317</v>
      </c>
      <c r="G1" s="12">
        <v>44348</v>
      </c>
      <c r="H1" s="12">
        <v>44378</v>
      </c>
      <c r="I1" s="12">
        <v>44409</v>
      </c>
      <c r="J1" s="12">
        <v>44440</v>
      </c>
      <c r="K1" s="12">
        <v>44470</v>
      </c>
      <c r="L1" s="12">
        <v>44501</v>
      </c>
      <c r="M1" s="12">
        <v>44531</v>
      </c>
      <c r="N1" s="2" t="s">
        <v>0</v>
      </c>
      <c r="P1">
        <f>+SUM(P2:P87)</f>
        <v>11</v>
      </c>
    </row>
    <row r="2" spans="1:16" x14ac:dyDescent="0.35">
      <c r="A2" s="3" t="s">
        <v>55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-19321.860000000008</v>
      </c>
      <c r="L2" s="4">
        <v>-19162.27</v>
      </c>
      <c r="M2" s="4">
        <v>-18996.450000000023</v>
      </c>
      <c r="N2" s="5">
        <v>-19160.193333333344</v>
      </c>
      <c r="O2" s="6">
        <f>+MIN(B2:M2)</f>
        <v>-19321.860000000008</v>
      </c>
      <c r="P2">
        <f>+IF(O2&lt;0,1,0)</f>
        <v>1</v>
      </c>
    </row>
    <row r="3" spans="1:16" x14ac:dyDescent="0.35">
      <c r="A3" s="3" t="s">
        <v>68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-7818.0000000000055</v>
      </c>
      <c r="L3" s="4">
        <v>-10552.759999999995</v>
      </c>
      <c r="M3" s="4">
        <v>-11259.83</v>
      </c>
      <c r="N3" s="5">
        <v>-9876.8633333333346</v>
      </c>
      <c r="O3" s="6">
        <f t="shared" ref="O3:O66" si="0">+MIN(B3:M3)</f>
        <v>-11259.83</v>
      </c>
      <c r="P3">
        <f t="shared" ref="P3:P66" si="1">+IF(O3&lt;0,1,0)</f>
        <v>1</v>
      </c>
    </row>
    <row r="4" spans="1:16" x14ac:dyDescent="0.35">
      <c r="A4" s="3" t="s">
        <v>91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1184.9799999999998</v>
      </c>
      <c r="L4" s="4">
        <v>1345.3799999999994</v>
      </c>
      <c r="M4" s="4">
        <v>1618.9399999999969</v>
      </c>
      <c r="N4" s="5">
        <v>1383.0999999999985</v>
      </c>
      <c r="O4" s="6">
        <f t="shared" si="0"/>
        <v>0</v>
      </c>
      <c r="P4">
        <f t="shared" si="1"/>
        <v>0</v>
      </c>
    </row>
    <row r="5" spans="1:16" x14ac:dyDescent="0.35">
      <c r="A5" s="3" t="s">
        <v>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1050164.4900000005</v>
      </c>
      <c r="L5" s="4">
        <v>2418924.6400000006</v>
      </c>
      <c r="M5" s="4">
        <v>3593160.5499999975</v>
      </c>
      <c r="N5" s="5">
        <v>2354083.2266666661</v>
      </c>
      <c r="O5" s="6">
        <f t="shared" si="0"/>
        <v>0</v>
      </c>
      <c r="P5">
        <f t="shared" si="1"/>
        <v>0</v>
      </c>
    </row>
    <row r="6" spans="1:16" x14ac:dyDescent="0.35">
      <c r="A6" s="3" t="s">
        <v>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1452043.159999999</v>
      </c>
      <c r="L6" s="4">
        <v>899113.87000000034</v>
      </c>
      <c r="M6" s="4">
        <v>-460864.04000000027</v>
      </c>
      <c r="N6" s="5">
        <v>630097.66333333298</v>
      </c>
      <c r="O6" s="6">
        <f t="shared" si="0"/>
        <v>-460864.04000000027</v>
      </c>
      <c r="P6">
        <f t="shared" si="1"/>
        <v>1</v>
      </c>
    </row>
    <row r="7" spans="1:16" x14ac:dyDescent="0.35">
      <c r="A7" s="3" t="s">
        <v>643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-15701230.600000009</v>
      </c>
      <c r="L7" s="4">
        <v>-13973495.639999989</v>
      </c>
      <c r="M7" s="4">
        <v>-21347808.599999994</v>
      </c>
      <c r="N7" s="5">
        <v>-17007511.61333333</v>
      </c>
      <c r="O7" s="6">
        <f t="shared" si="0"/>
        <v>-21347808.599999994</v>
      </c>
      <c r="P7">
        <f t="shared" si="1"/>
        <v>1</v>
      </c>
    </row>
    <row r="8" spans="1:16" x14ac:dyDescent="0.35">
      <c r="A8" s="3" t="s">
        <v>364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0</v>
      </c>
      <c r="O8" s="6">
        <f t="shared" si="0"/>
        <v>0</v>
      </c>
      <c r="P8">
        <f t="shared" si="1"/>
        <v>0</v>
      </c>
    </row>
    <row r="9" spans="1:16" x14ac:dyDescent="0.35">
      <c r="A9" s="3" t="s">
        <v>365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0</v>
      </c>
      <c r="O9" s="6">
        <f t="shared" si="0"/>
        <v>0</v>
      </c>
      <c r="P9">
        <f t="shared" si="1"/>
        <v>0</v>
      </c>
    </row>
    <row r="10" spans="1:16" x14ac:dyDescent="0.35">
      <c r="A10" s="3" t="s">
        <v>366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v>0</v>
      </c>
      <c r="O10" s="6">
        <f t="shared" si="0"/>
        <v>0</v>
      </c>
      <c r="P10">
        <f t="shared" si="1"/>
        <v>0</v>
      </c>
    </row>
    <row r="11" spans="1:16" x14ac:dyDescent="0.35">
      <c r="A11" s="3" t="s">
        <v>367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40399.619999999981</v>
      </c>
      <c r="L11" s="4">
        <v>41388.880000000005</v>
      </c>
      <c r="M11" s="4">
        <v>35739.160000000003</v>
      </c>
      <c r="N11" s="5">
        <v>39175.886666666665</v>
      </c>
      <c r="O11" s="6">
        <f t="shared" si="0"/>
        <v>0</v>
      </c>
      <c r="P11">
        <f t="shared" si="1"/>
        <v>0</v>
      </c>
    </row>
    <row r="12" spans="1:16" x14ac:dyDescent="0.35">
      <c r="A12" s="3" t="s">
        <v>368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40399.619999999981</v>
      </c>
      <c r="L12" s="4">
        <v>41388.880000000005</v>
      </c>
      <c r="M12" s="4">
        <v>35739.160000000003</v>
      </c>
      <c r="N12" s="5">
        <v>39175.886666666665</v>
      </c>
      <c r="O12" s="6">
        <f t="shared" si="0"/>
        <v>0</v>
      </c>
      <c r="P12">
        <f t="shared" si="1"/>
        <v>0</v>
      </c>
    </row>
    <row r="13" spans="1:16" x14ac:dyDescent="0.35">
      <c r="A13" s="3" t="s">
        <v>56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14628.280000000008</v>
      </c>
      <c r="L13" s="4">
        <v>5281.5199999999923</v>
      </c>
      <c r="M13" s="4">
        <v>-5844.2399999999989</v>
      </c>
      <c r="N13" s="5">
        <v>4688.5200000000004</v>
      </c>
      <c r="O13" s="6">
        <f t="shared" si="0"/>
        <v>-5844.2399999999989</v>
      </c>
      <c r="P13">
        <f t="shared" si="1"/>
        <v>1</v>
      </c>
    </row>
    <row r="14" spans="1:16" x14ac:dyDescent="0.35">
      <c r="A14" s="3" t="s">
        <v>93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1068529.140000002</v>
      </c>
      <c r="L14" s="4">
        <v>1027119.6499999994</v>
      </c>
      <c r="M14" s="4">
        <v>612515.74000000034</v>
      </c>
      <c r="N14" s="5">
        <v>902721.51000000059</v>
      </c>
      <c r="O14" s="6">
        <f t="shared" si="0"/>
        <v>0</v>
      </c>
      <c r="P14">
        <f t="shared" si="1"/>
        <v>0</v>
      </c>
    </row>
    <row r="15" spans="1:16" x14ac:dyDescent="0.35">
      <c r="A15" s="3" t="s">
        <v>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649837.18000000005</v>
      </c>
      <c r="L15" s="4">
        <v>428431.88999999972</v>
      </c>
      <c r="M15" s="4">
        <v>246435.89000000028</v>
      </c>
      <c r="N15" s="5">
        <v>441568.32000000007</v>
      </c>
      <c r="O15" s="6">
        <f t="shared" si="0"/>
        <v>0</v>
      </c>
      <c r="P15">
        <f t="shared" si="1"/>
        <v>0</v>
      </c>
    </row>
    <row r="16" spans="1:16" x14ac:dyDescent="0.35">
      <c r="A16" s="3" t="s">
        <v>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-114143.77000000008</v>
      </c>
      <c r="L16" s="4">
        <v>-102738.75999999995</v>
      </c>
      <c r="M16" s="4">
        <v>-100888.99000000011</v>
      </c>
      <c r="N16" s="5">
        <v>-105923.84000000004</v>
      </c>
      <c r="O16" s="6">
        <f t="shared" si="0"/>
        <v>-114143.77000000008</v>
      </c>
      <c r="P16">
        <f t="shared" si="1"/>
        <v>1</v>
      </c>
    </row>
    <row r="17" spans="1:16" x14ac:dyDescent="0.35">
      <c r="A17" s="3" t="s">
        <v>369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v>0</v>
      </c>
      <c r="O17" s="6">
        <f t="shared" si="0"/>
        <v>0</v>
      </c>
      <c r="P17">
        <f t="shared" si="1"/>
        <v>0</v>
      </c>
    </row>
    <row r="18" spans="1:16" x14ac:dyDescent="0.35">
      <c r="A18" s="3" t="s">
        <v>370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0</v>
      </c>
      <c r="O18" s="6">
        <f t="shared" si="0"/>
        <v>0</v>
      </c>
      <c r="P18">
        <f t="shared" si="1"/>
        <v>0</v>
      </c>
    </row>
    <row r="19" spans="1:16" x14ac:dyDescent="0.35">
      <c r="A19" s="3" t="s">
        <v>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23511.590000000029</v>
      </c>
      <c r="L19" s="4">
        <v>21554.179999999997</v>
      </c>
      <c r="M19" s="4">
        <v>23285.459999999966</v>
      </c>
      <c r="N19" s="5">
        <v>22783.743333333332</v>
      </c>
      <c r="O19" s="6">
        <f t="shared" si="0"/>
        <v>0</v>
      </c>
      <c r="P19">
        <f t="shared" si="1"/>
        <v>0</v>
      </c>
    </row>
    <row r="20" spans="1:16" x14ac:dyDescent="0.35">
      <c r="A20" s="3" t="s">
        <v>95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1012908.8600000005</v>
      </c>
      <c r="L20" s="4">
        <v>1095980.0599999968</v>
      </c>
      <c r="M20" s="4">
        <v>1204536.1400000027</v>
      </c>
      <c r="N20" s="5">
        <v>1104475.0199999998</v>
      </c>
      <c r="O20" s="6">
        <f t="shared" si="0"/>
        <v>0</v>
      </c>
      <c r="P20">
        <f t="shared" si="1"/>
        <v>0</v>
      </c>
    </row>
    <row r="21" spans="1:16" x14ac:dyDescent="0.35">
      <c r="A21" s="3" t="s">
        <v>96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44614.770000000048</v>
      </c>
      <c r="L21" s="4">
        <v>49502.39999999998</v>
      </c>
      <c r="M21" s="4">
        <v>43642.220000000023</v>
      </c>
      <c r="N21" s="5">
        <v>45919.796666666683</v>
      </c>
      <c r="O21" s="6">
        <f t="shared" si="0"/>
        <v>0</v>
      </c>
      <c r="P21">
        <f t="shared" si="1"/>
        <v>0</v>
      </c>
    </row>
    <row r="22" spans="1:16" x14ac:dyDescent="0.35">
      <c r="A22" s="3" t="s">
        <v>97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v>0</v>
      </c>
      <c r="O22" s="6">
        <f t="shared" si="0"/>
        <v>0</v>
      </c>
      <c r="P22">
        <f t="shared" si="1"/>
        <v>0</v>
      </c>
    </row>
    <row r="23" spans="1:16" x14ac:dyDescent="0.35">
      <c r="A23" s="3" t="s">
        <v>69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629649.02</v>
      </c>
      <c r="L23" s="4">
        <v>83512.990000000049</v>
      </c>
      <c r="M23" s="4">
        <v>-1860855.9000000015</v>
      </c>
      <c r="N23" s="5">
        <v>-382564.63000000053</v>
      </c>
      <c r="O23" s="6">
        <f t="shared" si="0"/>
        <v>-1860855.9000000015</v>
      </c>
      <c r="P23">
        <f t="shared" si="1"/>
        <v>1</v>
      </c>
    </row>
    <row r="24" spans="1:16" x14ac:dyDescent="0.35">
      <c r="A24" s="3" t="s">
        <v>70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20861651.310000032</v>
      </c>
      <c r="L24" s="4">
        <v>22353837.290000036</v>
      </c>
      <c r="M24" s="4">
        <v>21790432.200000007</v>
      </c>
      <c r="N24" s="5">
        <v>21668640.266666692</v>
      </c>
      <c r="O24" s="6">
        <f t="shared" si="0"/>
        <v>0</v>
      </c>
      <c r="P24">
        <f t="shared" si="1"/>
        <v>0</v>
      </c>
    </row>
    <row r="25" spans="1:16" x14ac:dyDescent="0.35">
      <c r="A25" s="3" t="s">
        <v>98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50373.329999999944</v>
      </c>
      <c r="L25" s="4">
        <v>55022.940000000031</v>
      </c>
      <c r="M25" s="4">
        <v>38947.309999999939</v>
      </c>
      <c r="N25" s="5">
        <v>48114.526666666636</v>
      </c>
      <c r="O25" s="6">
        <f t="shared" si="0"/>
        <v>0</v>
      </c>
      <c r="P25">
        <f t="shared" si="1"/>
        <v>0</v>
      </c>
    </row>
    <row r="26" spans="1:16" x14ac:dyDescent="0.35">
      <c r="A26" s="3" t="s">
        <v>99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0</v>
      </c>
      <c r="O26" s="6">
        <f t="shared" si="0"/>
        <v>0</v>
      </c>
      <c r="P26">
        <f t="shared" si="1"/>
        <v>0</v>
      </c>
    </row>
    <row r="27" spans="1:16" x14ac:dyDescent="0.35">
      <c r="A27" s="3" t="s">
        <v>100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111447.96999999999</v>
      </c>
      <c r="L27" s="4">
        <v>115093.85000000005</v>
      </c>
      <c r="M27" s="4">
        <v>126305.03999999998</v>
      </c>
      <c r="N27" s="5">
        <v>117615.62</v>
      </c>
      <c r="O27" s="6">
        <f t="shared" si="0"/>
        <v>0</v>
      </c>
      <c r="P27">
        <f t="shared" si="1"/>
        <v>0</v>
      </c>
    </row>
    <row r="28" spans="1:16" x14ac:dyDescent="0.35">
      <c r="A28" s="3" t="s">
        <v>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870665.59000000055</v>
      </c>
      <c r="L28" s="4">
        <v>1001729.5199999999</v>
      </c>
      <c r="M28" s="4">
        <v>2029852.6900000006</v>
      </c>
      <c r="N28" s="5">
        <v>1300749.2666666668</v>
      </c>
      <c r="O28" s="6">
        <f t="shared" si="0"/>
        <v>0</v>
      </c>
      <c r="P28">
        <f t="shared" si="1"/>
        <v>0</v>
      </c>
    </row>
    <row r="29" spans="1:16" x14ac:dyDescent="0.35">
      <c r="A29" s="3" t="s">
        <v>71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2174275.59</v>
      </c>
      <c r="L29" s="4">
        <v>1724728.4599999995</v>
      </c>
      <c r="M29" s="4">
        <v>1484106.1400000015</v>
      </c>
      <c r="N29" s="5">
        <v>1794370.0633333337</v>
      </c>
      <c r="O29" s="6">
        <f t="shared" si="0"/>
        <v>0</v>
      </c>
      <c r="P29">
        <f t="shared" si="1"/>
        <v>0</v>
      </c>
    </row>
    <row r="30" spans="1:16" x14ac:dyDescent="0.35">
      <c r="A30" s="3" t="s">
        <v>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-858735.21999999834</v>
      </c>
      <c r="L30" s="4">
        <v>-842964.83000000042</v>
      </c>
      <c r="M30" s="4">
        <v>-862983.34000000055</v>
      </c>
      <c r="N30" s="5">
        <v>-854894.46333333326</v>
      </c>
      <c r="O30" s="6">
        <f t="shared" si="0"/>
        <v>-862983.34000000055</v>
      </c>
      <c r="P30">
        <f t="shared" si="1"/>
        <v>1</v>
      </c>
    </row>
    <row r="31" spans="1:16" x14ac:dyDescent="0.35">
      <c r="A31" s="3" t="s">
        <v>101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944651.01999999955</v>
      </c>
      <c r="L31" s="4">
        <v>701819.35999999952</v>
      </c>
      <c r="M31" s="4">
        <v>952799.40000000061</v>
      </c>
      <c r="N31" s="5">
        <v>866423.25999999978</v>
      </c>
      <c r="O31" s="6">
        <f t="shared" si="0"/>
        <v>0</v>
      </c>
      <c r="P31">
        <f t="shared" si="1"/>
        <v>0</v>
      </c>
    </row>
    <row r="32" spans="1:16" x14ac:dyDescent="0.35">
      <c r="A32" s="3" t="s">
        <v>102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30793.080000000027</v>
      </c>
      <c r="L32" s="4">
        <v>46008.660000000076</v>
      </c>
      <c r="M32" s="4">
        <v>73426.080000000031</v>
      </c>
      <c r="N32" s="5">
        <v>50075.940000000039</v>
      </c>
      <c r="O32" s="6">
        <f t="shared" si="0"/>
        <v>0</v>
      </c>
      <c r="P32">
        <f t="shared" si="1"/>
        <v>0</v>
      </c>
    </row>
    <row r="33" spans="1:16" x14ac:dyDescent="0.35">
      <c r="A33" s="3" t="s">
        <v>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2214909.1399999978</v>
      </c>
      <c r="L33" s="4">
        <v>2653270.1399999987</v>
      </c>
      <c r="M33" s="4">
        <v>2453820.08</v>
      </c>
      <c r="N33" s="5">
        <v>2440666.4533333322</v>
      </c>
      <c r="O33" s="6">
        <f t="shared" si="0"/>
        <v>0</v>
      </c>
      <c r="P33">
        <f t="shared" si="1"/>
        <v>0</v>
      </c>
    </row>
    <row r="34" spans="1:16" x14ac:dyDescent="0.35">
      <c r="A34" s="3" t="s">
        <v>103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33102.619999999966</v>
      </c>
      <c r="L34" s="4">
        <v>41682.439999999951</v>
      </c>
      <c r="M34" s="4">
        <v>35513.500000000022</v>
      </c>
      <c r="N34" s="5">
        <v>36766.186666666646</v>
      </c>
      <c r="O34" s="6">
        <f t="shared" si="0"/>
        <v>0</v>
      </c>
      <c r="P34">
        <f t="shared" si="1"/>
        <v>0</v>
      </c>
    </row>
    <row r="35" spans="1:16" x14ac:dyDescent="0.35">
      <c r="A35" s="3" t="s">
        <v>371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125245.2000000001</v>
      </c>
      <c r="L35" s="4">
        <v>145291.85999999996</v>
      </c>
      <c r="M35" s="4">
        <v>138224.76999999979</v>
      </c>
      <c r="N35" s="5">
        <v>136253.94333333327</v>
      </c>
      <c r="O35" s="6">
        <f t="shared" si="0"/>
        <v>0</v>
      </c>
      <c r="P35">
        <f t="shared" si="1"/>
        <v>0</v>
      </c>
    </row>
    <row r="36" spans="1:16" x14ac:dyDescent="0.35">
      <c r="A36" s="3" t="s">
        <v>57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594379.23999999964</v>
      </c>
      <c r="L36" s="4">
        <v>986453.08000000007</v>
      </c>
      <c r="M36" s="4">
        <v>891400.41999999981</v>
      </c>
      <c r="N36" s="5">
        <v>824077.58</v>
      </c>
      <c r="O36" s="6">
        <f t="shared" si="0"/>
        <v>0</v>
      </c>
      <c r="P36">
        <f t="shared" si="1"/>
        <v>0</v>
      </c>
    </row>
    <row r="37" spans="1:16" x14ac:dyDescent="0.35">
      <c r="A37" s="3" t="s">
        <v>372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95795.139999999985</v>
      </c>
      <c r="L37" s="4">
        <v>97423.499999999782</v>
      </c>
      <c r="M37" s="4">
        <v>96452.959999999905</v>
      </c>
      <c r="N37" s="5">
        <v>96557.199999999895</v>
      </c>
      <c r="O37" s="6">
        <f t="shared" si="0"/>
        <v>0</v>
      </c>
      <c r="P37">
        <f t="shared" si="1"/>
        <v>0</v>
      </c>
    </row>
    <row r="38" spans="1:16" x14ac:dyDescent="0.35">
      <c r="A38" s="3" t="s">
        <v>373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5">
        <v>0</v>
      </c>
      <c r="O38" s="6">
        <f t="shared" si="0"/>
        <v>0</v>
      </c>
      <c r="P38">
        <f t="shared" si="1"/>
        <v>0</v>
      </c>
    </row>
    <row r="39" spans="1:16" x14ac:dyDescent="0.35">
      <c r="A39" s="3" t="s">
        <v>104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736121.96000000101</v>
      </c>
      <c r="L39" s="4">
        <v>125446.1399999999</v>
      </c>
      <c r="M39" s="4">
        <v>59548.669999999991</v>
      </c>
      <c r="N39" s="5">
        <v>307038.92333333363</v>
      </c>
      <c r="O39" s="6">
        <f t="shared" si="0"/>
        <v>0</v>
      </c>
      <c r="P39">
        <f t="shared" si="1"/>
        <v>0</v>
      </c>
    </row>
    <row r="40" spans="1:16" x14ac:dyDescent="0.35">
      <c r="A40" s="3" t="s">
        <v>374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5">
        <v>0</v>
      </c>
      <c r="O40" s="6">
        <f t="shared" si="0"/>
        <v>0</v>
      </c>
      <c r="P40">
        <f t="shared" si="1"/>
        <v>0</v>
      </c>
    </row>
    <row r="41" spans="1:16" x14ac:dyDescent="0.35">
      <c r="A41" s="3" t="s">
        <v>375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5">
        <v>0</v>
      </c>
      <c r="O41" s="6">
        <f t="shared" si="0"/>
        <v>0</v>
      </c>
      <c r="P41">
        <f t="shared" si="1"/>
        <v>0</v>
      </c>
    </row>
    <row r="42" spans="1:16" x14ac:dyDescent="0.35">
      <c r="A42" s="3" t="s">
        <v>10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1264841.7700000035</v>
      </c>
      <c r="L42" s="4">
        <v>696777.81999999948</v>
      </c>
      <c r="M42" s="4">
        <v>416486.47000000003</v>
      </c>
      <c r="N42" s="5">
        <v>792702.02000000107</v>
      </c>
      <c r="O42" s="6">
        <f t="shared" si="0"/>
        <v>0</v>
      </c>
      <c r="P42">
        <f t="shared" si="1"/>
        <v>0</v>
      </c>
    </row>
    <row r="43" spans="1:16" x14ac:dyDescent="0.35">
      <c r="A43" s="3" t="s">
        <v>376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2331139.8499999992</v>
      </c>
      <c r="L43" s="4">
        <v>1487924.7999999998</v>
      </c>
      <c r="M43" s="4">
        <v>981195.73999999976</v>
      </c>
      <c r="N43" s="5">
        <v>1600086.7966666662</v>
      </c>
      <c r="O43" s="6">
        <f t="shared" si="0"/>
        <v>0</v>
      </c>
      <c r="P43">
        <f t="shared" si="1"/>
        <v>0</v>
      </c>
    </row>
    <row r="44" spans="1:16" x14ac:dyDescent="0.35">
      <c r="A44" s="3" t="s">
        <v>361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2989457.9299999978</v>
      </c>
      <c r="L44" s="4">
        <v>1990954.9100000022</v>
      </c>
      <c r="M44" s="4">
        <v>1540157.639999999</v>
      </c>
      <c r="N44" s="5">
        <v>2173523.4933333327</v>
      </c>
      <c r="O44" s="6">
        <f t="shared" si="0"/>
        <v>0</v>
      </c>
      <c r="P44">
        <f t="shared" si="1"/>
        <v>0</v>
      </c>
    </row>
    <row r="45" spans="1:16" x14ac:dyDescent="0.35">
      <c r="A45" s="3" t="s">
        <v>377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5">
        <v>0</v>
      </c>
      <c r="O45" s="6">
        <f t="shared" si="0"/>
        <v>0</v>
      </c>
      <c r="P45">
        <f t="shared" si="1"/>
        <v>0</v>
      </c>
    </row>
    <row r="46" spans="1:16" x14ac:dyDescent="0.35">
      <c r="A46" s="3" t="s">
        <v>105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121231.57000000008</v>
      </c>
      <c r="L46" s="4">
        <v>145201.99999999988</v>
      </c>
      <c r="M46" s="4">
        <v>131848.31000000017</v>
      </c>
      <c r="N46" s="5">
        <v>132760.62666666671</v>
      </c>
      <c r="O46" s="6">
        <f t="shared" si="0"/>
        <v>0</v>
      </c>
      <c r="P46">
        <f t="shared" si="1"/>
        <v>0</v>
      </c>
    </row>
    <row r="47" spans="1:16" x14ac:dyDescent="0.35">
      <c r="A47" s="3" t="s">
        <v>106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45129.499999999971</v>
      </c>
      <c r="L47" s="4">
        <v>54023.3500000001</v>
      </c>
      <c r="M47" s="4">
        <v>50797.059999999903</v>
      </c>
      <c r="N47" s="5">
        <v>49983.303333333322</v>
      </c>
      <c r="O47" s="6">
        <f t="shared" si="0"/>
        <v>0</v>
      </c>
      <c r="P47">
        <f t="shared" si="1"/>
        <v>0</v>
      </c>
    </row>
    <row r="48" spans="1:16" x14ac:dyDescent="0.35">
      <c r="A48" s="3" t="s">
        <v>378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40399.619999999981</v>
      </c>
      <c r="L48" s="4">
        <v>41388.880000000005</v>
      </c>
      <c r="M48" s="4">
        <v>35739.160000000003</v>
      </c>
      <c r="N48" s="5">
        <v>39175.886666666665</v>
      </c>
      <c r="O48" s="6">
        <f t="shared" si="0"/>
        <v>0</v>
      </c>
      <c r="P48">
        <f t="shared" si="1"/>
        <v>0</v>
      </c>
    </row>
    <row r="49" spans="1:16" x14ac:dyDescent="0.35">
      <c r="A49" s="3" t="s">
        <v>379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31005.380000000037</v>
      </c>
      <c r="L49" s="4">
        <v>36634.78000000005</v>
      </c>
      <c r="M49" s="4">
        <v>37929.29</v>
      </c>
      <c r="N49" s="5">
        <v>35189.816666666702</v>
      </c>
      <c r="O49" s="6">
        <f t="shared" si="0"/>
        <v>0</v>
      </c>
      <c r="P49">
        <f t="shared" si="1"/>
        <v>0</v>
      </c>
    </row>
    <row r="50" spans="1:16" x14ac:dyDescent="0.35">
      <c r="A50" s="3" t="s">
        <v>107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39407.009999999922</v>
      </c>
      <c r="L50" s="4">
        <v>49167.750000000029</v>
      </c>
      <c r="M50" s="4">
        <v>47558.139999999978</v>
      </c>
      <c r="N50" s="5">
        <v>45377.63333333331</v>
      </c>
      <c r="O50" s="6">
        <f t="shared" si="0"/>
        <v>0</v>
      </c>
      <c r="P50">
        <f t="shared" si="1"/>
        <v>0</v>
      </c>
    </row>
    <row r="51" spans="1:16" x14ac:dyDescent="0.35">
      <c r="A51" s="3" t="s">
        <v>108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382729.84000000026</v>
      </c>
      <c r="L51" s="4">
        <v>428088.85000000033</v>
      </c>
      <c r="M51" s="4">
        <v>248331.93000000017</v>
      </c>
      <c r="N51" s="5">
        <v>353050.20666666696</v>
      </c>
      <c r="O51" s="6">
        <f t="shared" si="0"/>
        <v>0</v>
      </c>
      <c r="P51">
        <f t="shared" si="1"/>
        <v>0</v>
      </c>
    </row>
    <row r="52" spans="1:16" x14ac:dyDescent="0.35">
      <c r="A52" s="3" t="s">
        <v>109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297941.52000000014</v>
      </c>
      <c r="L52" s="4">
        <v>244806.17000000007</v>
      </c>
      <c r="M52" s="4">
        <v>219644.51000000015</v>
      </c>
      <c r="N52" s="5">
        <v>254130.73333333342</v>
      </c>
      <c r="O52" s="6">
        <f t="shared" si="0"/>
        <v>0</v>
      </c>
      <c r="P52">
        <f t="shared" si="1"/>
        <v>0</v>
      </c>
    </row>
    <row r="53" spans="1:16" x14ac:dyDescent="0.35">
      <c r="A53" s="3" t="s">
        <v>110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1403.1300000000006</v>
      </c>
      <c r="L53" s="4">
        <v>2001.0299999999968</v>
      </c>
      <c r="M53" s="4">
        <v>2236.4499999999989</v>
      </c>
      <c r="N53" s="5">
        <v>1880.203333333332</v>
      </c>
      <c r="O53" s="6">
        <f t="shared" si="0"/>
        <v>0</v>
      </c>
      <c r="P53">
        <f t="shared" si="1"/>
        <v>0</v>
      </c>
    </row>
    <row r="54" spans="1:16" x14ac:dyDescent="0.35">
      <c r="A54" s="3" t="s">
        <v>11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152298.56</v>
      </c>
      <c r="L54" s="4">
        <v>577748.58000000077</v>
      </c>
      <c r="M54" s="4">
        <v>404496.63999999984</v>
      </c>
      <c r="N54" s="5">
        <v>378181.26000000024</v>
      </c>
      <c r="O54" s="6">
        <f t="shared" si="0"/>
        <v>0</v>
      </c>
      <c r="P54">
        <f t="shared" si="1"/>
        <v>0</v>
      </c>
    </row>
    <row r="55" spans="1:16" x14ac:dyDescent="0.35">
      <c r="A55" s="3" t="s">
        <v>111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5">
        <v>0</v>
      </c>
      <c r="O55" s="6">
        <f t="shared" si="0"/>
        <v>0</v>
      </c>
      <c r="P55">
        <f t="shared" si="1"/>
        <v>0</v>
      </c>
    </row>
    <row r="56" spans="1:16" x14ac:dyDescent="0.35">
      <c r="A56" s="3" t="s">
        <v>380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95769.590000000098</v>
      </c>
      <c r="L56" s="4">
        <v>97854.280000000028</v>
      </c>
      <c r="M56" s="4">
        <v>97446.400000000052</v>
      </c>
      <c r="N56" s="5">
        <v>97023.423333333383</v>
      </c>
      <c r="O56" s="6">
        <f t="shared" si="0"/>
        <v>0</v>
      </c>
      <c r="P56">
        <f t="shared" si="1"/>
        <v>0</v>
      </c>
    </row>
    <row r="57" spans="1:16" x14ac:dyDescent="0.35">
      <c r="A57" s="3" t="s">
        <v>112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37517.810000000041</v>
      </c>
      <c r="L57" s="4">
        <v>45174.270000000048</v>
      </c>
      <c r="M57" s="4">
        <v>40899.520000000055</v>
      </c>
      <c r="N57" s="5">
        <v>41197.200000000048</v>
      </c>
      <c r="O57" s="6">
        <f t="shared" si="0"/>
        <v>0</v>
      </c>
      <c r="P57">
        <f t="shared" si="1"/>
        <v>0</v>
      </c>
    </row>
    <row r="58" spans="1:16" x14ac:dyDescent="0.35">
      <c r="A58" s="3" t="s">
        <v>113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5">
        <v>0</v>
      </c>
      <c r="O58" s="6">
        <f t="shared" si="0"/>
        <v>0</v>
      </c>
      <c r="P58">
        <f t="shared" si="1"/>
        <v>0</v>
      </c>
    </row>
    <row r="59" spans="1:16" x14ac:dyDescent="0.35">
      <c r="A59" s="3" t="s">
        <v>381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154736.06999999989</v>
      </c>
      <c r="L59" s="4">
        <v>215641.6699999999</v>
      </c>
      <c r="M59" s="4">
        <v>213567.79000000018</v>
      </c>
      <c r="N59" s="5">
        <v>194648.50999999998</v>
      </c>
      <c r="O59" s="6">
        <f t="shared" si="0"/>
        <v>0</v>
      </c>
      <c r="P59">
        <f t="shared" si="1"/>
        <v>0</v>
      </c>
    </row>
    <row r="60" spans="1:16" x14ac:dyDescent="0.35">
      <c r="A60" s="3" t="s">
        <v>382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32343.699999999986</v>
      </c>
      <c r="L60" s="4">
        <v>23024.659999999971</v>
      </c>
      <c r="M60" s="4">
        <v>20210.449999999953</v>
      </c>
      <c r="N60" s="5">
        <v>25192.936666666636</v>
      </c>
      <c r="O60" s="6">
        <f t="shared" si="0"/>
        <v>0</v>
      </c>
      <c r="P60">
        <f t="shared" si="1"/>
        <v>0</v>
      </c>
    </row>
    <row r="61" spans="1:16" x14ac:dyDescent="0.35">
      <c r="A61" s="3" t="s">
        <v>12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484163.87999999954</v>
      </c>
      <c r="L61" s="4">
        <v>553104.59000000032</v>
      </c>
      <c r="M61" s="4">
        <v>386691.93999999977</v>
      </c>
      <c r="N61" s="5">
        <v>474653.46999999991</v>
      </c>
      <c r="O61" s="6">
        <f t="shared" si="0"/>
        <v>0</v>
      </c>
      <c r="P61">
        <f t="shared" si="1"/>
        <v>0</v>
      </c>
    </row>
    <row r="62" spans="1:16" x14ac:dyDescent="0.35">
      <c r="A62" s="3" t="s">
        <v>383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5">
        <v>0</v>
      </c>
      <c r="O62" s="6">
        <f t="shared" si="0"/>
        <v>0</v>
      </c>
      <c r="P62">
        <f t="shared" si="1"/>
        <v>0</v>
      </c>
    </row>
    <row r="63" spans="1:16" x14ac:dyDescent="0.35">
      <c r="A63" s="3" t="s">
        <v>114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5019.49</v>
      </c>
      <c r="L63" s="4">
        <v>45174.620000000054</v>
      </c>
      <c r="M63" s="4">
        <v>21855.549999999981</v>
      </c>
      <c r="N63" s="5">
        <v>24016.553333333344</v>
      </c>
      <c r="O63" s="6">
        <f t="shared" si="0"/>
        <v>0</v>
      </c>
      <c r="P63">
        <f t="shared" si="1"/>
        <v>0</v>
      </c>
    </row>
    <row r="64" spans="1:16" x14ac:dyDescent="0.35">
      <c r="A64" s="3" t="s">
        <v>115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31119.750000000007</v>
      </c>
      <c r="L64" s="4">
        <v>416862.52999999933</v>
      </c>
      <c r="M64" s="4">
        <v>365195.96000000049</v>
      </c>
      <c r="N64" s="5">
        <v>271059.41333333327</v>
      </c>
      <c r="O64" s="6">
        <f t="shared" si="0"/>
        <v>0</v>
      </c>
      <c r="P64">
        <f t="shared" si="1"/>
        <v>0</v>
      </c>
    </row>
    <row r="65" spans="1:16" x14ac:dyDescent="0.35">
      <c r="A65" s="3" t="s">
        <v>384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129761.80999999992</v>
      </c>
      <c r="L65" s="4">
        <v>204271.2600000001</v>
      </c>
      <c r="M65" s="4">
        <v>179451.6999999999</v>
      </c>
      <c r="N65" s="5">
        <v>171161.58999999997</v>
      </c>
      <c r="O65" s="6">
        <f t="shared" si="0"/>
        <v>0</v>
      </c>
      <c r="P65">
        <f t="shared" si="1"/>
        <v>0</v>
      </c>
    </row>
    <row r="66" spans="1:16" x14ac:dyDescent="0.35">
      <c r="A66" s="3" t="s">
        <v>13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2449987.7499999986</v>
      </c>
      <c r="L66" s="4">
        <v>3842567.2900000028</v>
      </c>
      <c r="M66" s="4">
        <v>3288013.8899999997</v>
      </c>
      <c r="N66" s="5">
        <v>3193522.9766666666</v>
      </c>
      <c r="O66" s="6">
        <f t="shared" si="0"/>
        <v>0</v>
      </c>
      <c r="P66">
        <f t="shared" si="1"/>
        <v>0</v>
      </c>
    </row>
    <row r="67" spans="1:16" x14ac:dyDescent="0.35">
      <c r="A67" s="3" t="s">
        <v>116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13830.370000000006</v>
      </c>
      <c r="L67" s="4">
        <v>131205.91999999993</v>
      </c>
      <c r="M67" s="4">
        <v>70747.730000000069</v>
      </c>
      <c r="N67" s="5">
        <v>71928.006666666668</v>
      </c>
      <c r="O67" s="6">
        <f t="shared" ref="O67:O130" si="2">+MIN(B67:M67)</f>
        <v>0</v>
      </c>
      <c r="P67">
        <f t="shared" ref="P67:P130" si="3">+IF(O67&lt;0,1,0)</f>
        <v>0</v>
      </c>
    </row>
    <row r="68" spans="1:16" x14ac:dyDescent="0.35">
      <c r="A68" s="3" t="s">
        <v>385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83693.300000000061</v>
      </c>
      <c r="L68" s="4">
        <v>94998.599999999889</v>
      </c>
      <c r="M68" s="4">
        <v>88835.000000000044</v>
      </c>
      <c r="N68" s="5">
        <v>89175.633333333346</v>
      </c>
      <c r="O68" s="6">
        <f t="shared" si="2"/>
        <v>0</v>
      </c>
      <c r="P68">
        <f t="shared" si="3"/>
        <v>0</v>
      </c>
    </row>
    <row r="69" spans="1:16" x14ac:dyDescent="0.35">
      <c r="A69" s="3" t="s">
        <v>386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121183.08</v>
      </c>
      <c r="L69" s="4">
        <v>94871.229999999967</v>
      </c>
      <c r="M69" s="4">
        <v>133047.79000000021</v>
      </c>
      <c r="N69" s="5">
        <v>116367.36666666674</v>
      </c>
      <c r="O69" s="6">
        <f t="shared" si="2"/>
        <v>0</v>
      </c>
      <c r="P69">
        <f t="shared" si="3"/>
        <v>0</v>
      </c>
    </row>
    <row r="70" spans="1:16" x14ac:dyDescent="0.35">
      <c r="A70" s="3" t="s">
        <v>387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44364.589999999982</v>
      </c>
      <c r="L70" s="4">
        <v>48727.3500000001</v>
      </c>
      <c r="M70" s="4">
        <v>46964.27999999997</v>
      </c>
      <c r="N70" s="5">
        <v>46685.406666666684</v>
      </c>
      <c r="O70" s="6">
        <f t="shared" si="2"/>
        <v>0</v>
      </c>
      <c r="P70">
        <f t="shared" si="3"/>
        <v>0</v>
      </c>
    </row>
    <row r="71" spans="1:16" x14ac:dyDescent="0.35">
      <c r="A71" s="3" t="s">
        <v>388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5">
        <v>0</v>
      </c>
      <c r="O71" s="6">
        <f t="shared" si="2"/>
        <v>0</v>
      </c>
      <c r="P71">
        <f t="shared" si="3"/>
        <v>0</v>
      </c>
    </row>
    <row r="72" spans="1:16" x14ac:dyDescent="0.35">
      <c r="A72" s="3" t="s">
        <v>389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43479.219999999979</v>
      </c>
      <c r="L72" s="4">
        <v>36744.410000000011</v>
      </c>
      <c r="M72" s="4">
        <v>49566.62000000009</v>
      </c>
      <c r="N72" s="5">
        <v>43263.416666666693</v>
      </c>
      <c r="O72" s="6">
        <f t="shared" si="2"/>
        <v>0</v>
      </c>
      <c r="P72">
        <f t="shared" si="3"/>
        <v>0</v>
      </c>
    </row>
    <row r="73" spans="1:16" x14ac:dyDescent="0.35">
      <c r="A73" s="3" t="s">
        <v>14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535782.07000000041</v>
      </c>
      <c r="L73" s="4">
        <v>858901.37000000034</v>
      </c>
      <c r="M73" s="4">
        <v>882760.6600000012</v>
      </c>
      <c r="N73" s="5">
        <v>759148.03333333402</v>
      </c>
      <c r="O73" s="6">
        <f t="shared" si="2"/>
        <v>0</v>
      </c>
      <c r="P73">
        <f t="shared" si="3"/>
        <v>0</v>
      </c>
    </row>
    <row r="74" spans="1:16" x14ac:dyDescent="0.35">
      <c r="A74" s="3" t="s">
        <v>390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98014.130000000121</v>
      </c>
      <c r="L74" s="4">
        <v>105939.6399999999</v>
      </c>
      <c r="M74" s="4">
        <v>109983.18999999993</v>
      </c>
      <c r="N74" s="5">
        <v>104645.65333333332</v>
      </c>
      <c r="O74" s="6">
        <f t="shared" si="2"/>
        <v>0</v>
      </c>
      <c r="P74">
        <f t="shared" si="3"/>
        <v>0</v>
      </c>
    </row>
    <row r="75" spans="1:16" x14ac:dyDescent="0.35">
      <c r="A75" s="3" t="s">
        <v>391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-1121.3400000000008</v>
      </c>
      <c r="L75" s="4">
        <v>-1062.9800000000005</v>
      </c>
      <c r="M75" s="4">
        <v>-1005.0400000000002</v>
      </c>
      <c r="N75" s="5">
        <v>-1063.1200000000006</v>
      </c>
      <c r="O75" s="6">
        <f t="shared" si="2"/>
        <v>-1121.3400000000008</v>
      </c>
      <c r="P75">
        <f t="shared" si="3"/>
        <v>1</v>
      </c>
    </row>
    <row r="76" spans="1:16" x14ac:dyDescent="0.35">
      <c r="A76" s="3" t="s">
        <v>392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114418.29999999981</v>
      </c>
      <c r="L76" s="4">
        <v>130111.74000000003</v>
      </c>
      <c r="M76" s="4">
        <v>135330.36000000013</v>
      </c>
      <c r="N76" s="5">
        <v>126620.13333333335</v>
      </c>
      <c r="O76" s="6">
        <f t="shared" si="2"/>
        <v>0</v>
      </c>
      <c r="P76">
        <f t="shared" si="3"/>
        <v>0</v>
      </c>
    </row>
    <row r="77" spans="1:16" x14ac:dyDescent="0.35">
      <c r="A77" s="3" t="s">
        <v>393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5">
        <v>0</v>
      </c>
      <c r="O77" s="6">
        <f t="shared" si="2"/>
        <v>0</v>
      </c>
      <c r="P77">
        <f t="shared" si="3"/>
        <v>0</v>
      </c>
    </row>
    <row r="78" spans="1:16" x14ac:dyDescent="0.35">
      <c r="A78" s="3" t="s">
        <v>394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5">
        <v>0</v>
      </c>
      <c r="O78" s="6">
        <f t="shared" si="2"/>
        <v>0</v>
      </c>
      <c r="P78">
        <f t="shared" si="3"/>
        <v>0</v>
      </c>
    </row>
    <row r="79" spans="1:16" x14ac:dyDescent="0.35">
      <c r="A79" s="3" t="s">
        <v>72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4708025.5799999991</v>
      </c>
      <c r="L79" s="4">
        <v>5592457.7099999972</v>
      </c>
      <c r="M79" s="4">
        <v>5317412.4799999986</v>
      </c>
      <c r="N79" s="5">
        <v>5205965.256666665</v>
      </c>
      <c r="O79" s="6">
        <f t="shared" si="2"/>
        <v>0</v>
      </c>
      <c r="P79">
        <f t="shared" si="3"/>
        <v>0</v>
      </c>
    </row>
    <row r="80" spans="1:16" x14ac:dyDescent="0.35">
      <c r="A80" s="3" t="s">
        <v>15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4169519.3699999945</v>
      </c>
      <c r="L80" s="4">
        <v>-8701290.5400000047</v>
      </c>
      <c r="M80" s="4">
        <v>14620917.589999987</v>
      </c>
      <c r="N80" s="5">
        <v>3363048.8066666587</v>
      </c>
      <c r="O80" s="6">
        <f t="shared" si="2"/>
        <v>-8701290.5400000047</v>
      </c>
      <c r="P80">
        <f t="shared" si="3"/>
        <v>1</v>
      </c>
    </row>
    <row r="81" spans="1:16" x14ac:dyDescent="0.35">
      <c r="A81" s="3" t="s">
        <v>117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169525.58000000002</v>
      </c>
      <c r="L81" s="4">
        <v>117311.18999999977</v>
      </c>
      <c r="M81" s="4">
        <v>104485.08000000007</v>
      </c>
      <c r="N81" s="5">
        <v>130440.61666666662</v>
      </c>
      <c r="O81" s="6">
        <f t="shared" si="2"/>
        <v>0</v>
      </c>
      <c r="P81">
        <f t="shared" si="3"/>
        <v>0</v>
      </c>
    </row>
    <row r="82" spans="1:16" x14ac:dyDescent="0.35">
      <c r="A82" s="3" t="s">
        <v>118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5">
        <v>0</v>
      </c>
      <c r="O82" s="6">
        <f t="shared" si="2"/>
        <v>0</v>
      </c>
      <c r="P82">
        <f t="shared" si="3"/>
        <v>0</v>
      </c>
    </row>
    <row r="83" spans="1:16" x14ac:dyDescent="0.35">
      <c r="A83" s="3" t="s">
        <v>16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868015.01999999967</v>
      </c>
      <c r="L83" s="4">
        <v>828899.03999999992</v>
      </c>
      <c r="M83" s="4">
        <v>678332.57999999949</v>
      </c>
      <c r="N83" s="5">
        <v>791748.87999999977</v>
      </c>
      <c r="O83" s="6">
        <f t="shared" si="2"/>
        <v>0</v>
      </c>
      <c r="P83">
        <f t="shared" si="3"/>
        <v>0</v>
      </c>
    </row>
    <row r="84" spans="1:16" x14ac:dyDescent="0.35">
      <c r="A84" s="3" t="s">
        <v>119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20981.97999999997</v>
      </c>
      <c r="L84" s="4">
        <v>25306.699999999997</v>
      </c>
      <c r="M84" s="4">
        <v>25567.309999999994</v>
      </c>
      <c r="N84" s="5">
        <v>23951.996666666655</v>
      </c>
      <c r="O84" s="6">
        <f t="shared" si="2"/>
        <v>0</v>
      </c>
      <c r="P84">
        <f t="shared" si="3"/>
        <v>0</v>
      </c>
    </row>
    <row r="85" spans="1:16" x14ac:dyDescent="0.35">
      <c r="A85" s="3" t="s">
        <v>395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2891268.9700000021</v>
      </c>
      <c r="L85" s="4">
        <v>3438704.8499999992</v>
      </c>
      <c r="M85" s="4">
        <v>3061771.92</v>
      </c>
      <c r="N85" s="5">
        <v>3130581.913333334</v>
      </c>
      <c r="O85" s="6">
        <f t="shared" si="2"/>
        <v>0</v>
      </c>
      <c r="P85">
        <f t="shared" si="3"/>
        <v>0</v>
      </c>
    </row>
    <row r="86" spans="1:16" x14ac:dyDescent="0.35">
      <c r="A86" s="3" t="s">
        <v>73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-50466.109999999993</v>
      </c>
      <c r="L86" s="4">
        <v>72537.450000000026</v>
      </c>
      <c r="M86" s="4">
        <v>205485.08999999976</v>
      </c>
      <c r="N86" s="5">
        <v>75852.143333333268</v>
      </c>
      <c r="O86" s="6">
        <f t="shared" si="2"/>
        <v>-50466.109999999993</v>
      </c>
      <c r="P86">
        <f t="shared" si="3"/>
        <v>1</v>
      </c>
    </row>
    <row r="87" spans="1:16" x14ac:dyDescent="0.35">
      <c r="A87" s="3" t="s">
        <v>396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5">
        <v>0</v>
      </c>
      <c r="O87" s="6">
        <f t="shared" si="2"/>
        <v>0</v>
      </c>
      <c r="P87">
        <f t="shared" si="3"/>
        <v>0</v>
      </c>
    </row>
    <row r="88" spans="1:16" x14ac:dyDescent="0.35">
      <c r="A88" s="19" t="s">
        <v>17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1406483.9700000018</v>
      </c>
      <c r="L88" s="4">
        <v>512523.84999999986</v>
      </c>
      <c r="M88" s="4">
        <v>459721.46000000031</v>
      </c>
      <c r="N88" s="5">
        <v>792909.76000000071</v>
      </c>
      <c r="O88" s="6">
        <f t="shared" si="2"/>
        <v>0</v>
      </c>
      <c r="P88">
        <f t="shared" si="3"/>
        <v>0</v>
      </c>
    </row>
    <row r="89" spans="1:16" x14ac:dyDescent="0.35">
      <c r="A89" s="19" t="s">
        <v>121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42782.389999999956</v>
      </c>
      <c r="L89" s="4">
        <v>47539.749999999905</v>
      </c>
      <c r="M89" s="4">
        <v>46577.399999999958</v>
      </c>
      <c r="N89" s="5">
        <v>45633.179999999942</v>
      </c>
      <c r="O89" s="6">
        <f t="shared" si="2"/>
        <v>0</v>
      </c>
      <c r="P89">
        <f t="shared" si="3"/>
        <v>0</v>
      </c>
    </row>
    <row r="90" spans="1:16" x14ac:dyDescent="0.35">
      <c r="A90" s="19" t="s">
        <v>122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61638.969999999856</v>
      </c>
      <c r="L90" s="4">
        <v>94234.850000000035</v>
      </c>
      <c r="M90" s="4">
        <v>75460.600000000006</v>
      </c>
      <c r="N90" s="5">
        <v>77111.473333333299</v>
      </c>
      <c r="O90" s="6">
        <f t="shared" si="2"/>
        <v>0</v>
      </c>
      <c r="P90">
        <f t="shared" si="3"/>
        <v>0</v>
      </c>
    </row>
    <row r="91" spans="1:16" x14ac:dyDescent="0.35">
      <c r="A91" s="19" t="s">
        <v>123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149855.28999999986</v>
      </c>
      <c r="L91" s="4">
        <v>228585.94000000018</v>
      </c>
      <c r="M91" s="4">
        <v>181037.37000000037</v>
      </c>
      <c r="N91" s="5">
        <v>186492.86666666681</v>
      </c>
      <c r="O91" s="6">
        <f t="shared" si="2"/>
        <v>0</v>
      </c>
      <c r="P91">
        <f t="shared" si="3"/>
        <v>0</v>
      </c>
    </row>
    <row r="92" spans="1:16" x14ac:dyDescent="0.35">
      <c r="A92" s="19" t="s">
        <v>124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967.72000000000071</v>
      </c>
      <c r="L92" s="4">
        <v>9634.6600000000071</v>
      </c>
      <c r="M92" s="4">
        <v>8900.2599999999948</v>
      </c>
      <c r="N92" s="5">
        <v>6500.880000000001</v>
      </c>
      <c r="O92" s="6">
        <f t="shared" si="2"/>
        <v>0</v>
      </c>
      <c r="P92">
        <f t="shared" si="3"/>
        <v>0</v>
      </c>
    </row>
    <row r="93" spans="1:16" x14ac:dyDescent="0.35">
      <c r="A93" s="19" t="s">
        <v>125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35052.490000000034</v>
      </c>
      <c r="L93" s="4">
        <v>40279.150000000052</v>
      </c>
      <c r="M93" s="4">
        <v>35690.949999999968</v>
      </c>
      <c r="N93" s="5">
        <v>37007.530000000021</v>
      </c>
      <c r="O93" s="6">
        <f t="shared" si="2"/>
        <v>0</v>
      </c>
      <c r="P93">
        <f t="shared" si="3"/>
        <v>0</v>
      </c>
    </row>
    <row r="94" spans="1:16" x14ac:dyDescent="0.35">
      <c r="A94" s="19" t="s">
        <v>397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70517.920000000086</v>
      </c>
      <c r="L94" s="4">
        <v>77591.130000000019</v>
      </c>
      <c r="M94" s="4">
        <v>82576.929999999906</v>
      </c>
      <c r="N94" s="5">
        <v>76895.326666666675</v>
      </c>
      <c r="O94" s="6">
        <f t="shared" si="2"/>
        <v>0</v>
      </c>
      <c r="P94">
        <f t="shared" si="3"/>
        <v>0</v>
      </c>
    </row>
    <row r="95" spans="1:16" x14ac:dyDescent="0.35">
      <c r="A95" s="19" t="s">
        <v>398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5">
        <v>0</v>
      </c>
      <c r="O95" s="6">
        <f t="shared" si="2"/>
        <v>0</v>
      </c>
      <c r="P95">
        <f t="shared" si="3"/>
        <v>0</v>
      </c>
    </row>
    <row r="96" spans="1:16" x14ac:dyDescent="0.35">
      <c r="A96" s="19" t="s">
        <v>127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135114.72999999995</v>
      </c>
      <c r="L96" s="4">
        <v>134857.31000000008</v>
      </c>
      <c r="M96" s="4">
        <v>118857.32000000008</v>
      </c>
      <c r="N96" s="5">
        <v>129609.7866666667</v>
      </c>
      <c r="O96" s="6">
        <f t="shared" si="2"/>
        <v>0</v>
      </c>
      <c r="P96">
        <f t="shared" si="3"/>
        <v>0</v>
      </c>
    </row>
    <row r="97" spans="1:16" x14ac:dyDescent="0.35">
      <c r="A97" s="19" t="s">
        <v>128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39816.52999999997</v>
      </c>
      <c r="L97" s="4">
        <v>46547.000000000065</v>
      </c>
      <c r="M97" s="4">
        <v>43310.39</v>
      </c>
      <c r="N97" s="5">
        <v>43224.640000000007</v>
      </c>
      <c r="O97" s="6">
        <f t="shared" si="2"/>
        <v>0</v>
      </c>
      <c r="P97">
        <f t="shared" si="3"/>
        <v>0</v>
      </c>
    </row>
    <row r="98" spans="1:16" x14ac:dyDescent="0.35">
      <c r="A98" s="19" t="s">
        <v>399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27936.339999999997</v>
      </c>
      <c r="L98" s="4">
        <v>43384.459999999941</v>
      </c>
      <c r="M98" s="4">
        <v>41463.849999999919</v>
      </c>
      <c r="N98" s="5">
        <v>37594.88333333328</v>
      </c>
      <c r="O98" s="6">
        <f t="shared" si="2"/>
        <v>0</v>
      </c>
      <c r="P98">
        <f t="shared" si="3"/>
        <v>0</v>
      </c>
    </row>
    <row r="99" spans="1:16" x14ac:dyDescent="0.35">
      <c r="A99" s="19" t="s">
        <v>400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5">
        <v>0</v>
      </c>
      <c r="O99" s="6">
        <f t="shared" si="2"/>
        <v>0</v>
      </c>
      <c r="P99">
        <f t="shared" si="3"/>
        <v>0</v>
      </c>
    </row>
    <row r="100" spans="1:16" x14ac:dyDescent="0.35">
      <c r="A100" s="19" t="s">
        <v>401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5">
        <v>0</v>
      </c>
      <c r="O100" s="6">
        <f t="shared" si="2"/>
        <v>0</v>
      </c>
      <c r="P100">
        <f t="shared" si="3"/>
        <v>0</v>
      </c>
    </row>
    <row r="101" spans="1:16" x14ac:dyDescent="0.35">
      <c r="A101" s="19" t="s">
        <v>129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136623.45000000016</v>
      </c>
      <c r="L101" s="4">
        <v>88393.750000000116</v>
      </c>
      <c r="M101" s="4">
        <v>73295.840000000055</v>
      </c>
      <c r="N101" s="5">
        <v>99437.680000000109</v>
      </c>
      <c r="O101" s="6">
        <f t="shared" si="2"/>
        <v>0</v>
      </c>
      <c r="P101">
        <f t="shared" si="3"/>
        <v>0</v>
      </c>
    </row>
    <row r="102" spans="1:16" x14ac:dyDescent="0.35">
      <c r="A102" s="19" t="s">
        <v>131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16191.52</v>
      </c>
      <c r="L102" s="4">
        <v>129080.97000000002</v>
      </c>
      <c r="M102" s="4">
        <v>114434.13000000011</v>
      </c>
      <c r="N102" s="5">
        <v>86568.873333333366</v>
      </c>
      <c r="O102" s="6">
        <f t="shared" si="2"/>
        <v>0</v>
      </c>
      <c r="P102">
        <f t="shared" si="3"/>
        <v>0</v>
      </c>
    </row>
    <row r="103" spans="1:16" x14ac:dyDescent="0.35">
      <c r="A103" s="19" t="s">
        <v>132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741.93000000000029</v>
      </c>
      <c r="L103" s="4">
        <v>10958.049999999997</v>
      </c>
      <c r="M103" s="4">
        <v>10181.099999999993</v>
      </c>
      <c r="N103" s="5">
        <v>7293.69333333333</v>
      </c>
      <c r="O103" s="6">
        <f t="shared" si="2"/>
        <v>0</v>
      </c>
      <c r="P103">
        <f t="shared" si="3"/>
        <v>0</v>
      </c>
    </row>
    <row r="104" spans="1:16" x14ac:dyDescent="0.35">
      <c r="A104" s="19" t="s">
        <v>18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1753938.2200000025</v>
      </c>
      <c r="L104" s="4">
        <v>1173015.3199999996</v>
      </c>
      <c r="M104" s="4">
        <v>573189.58000000089</v>
      </c>
      <c r="N104" s="5">
        <v>1166714.3733333342</v>
      </c>
      <c r="O104" s="6">
        <f t="shared" si="2"/>
        <v>0</v>
      </c>
      <c r="P104">
        <f t="shared" si="3"/>
        <v>0</v>
      </c>
    </row>
    <row r="105" spans="1:16" x14ac:dyDescent="0.35">
      <c r="A105" s="19" t="s">
        <v>402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5">
        <v>0</v>
      </c>
      <c r="O105" s="6">
        <f t="shared" si="2"/>
        <v>0</v>
      </c>
      <c r="P105">
        <f t="shared" si="3"/>
        <v>0</v>
      </c>
    </row>
    <row r="106" spans="1:16" x14ac:dyDescent="0.35">
      <c r="A106" s="19" t="s">
        <v>133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6454.8</v>
      </c>
      <c r="L106" s="4">
        <v>7110.4199999999973</v>
      </c>
      <c r="M106" s="4">
        <v>7512.4399999999932</v>
      </c>
      <c r="N106" s="5">
        <v>7025.8866666666627</v>
      </c>
      <c r="O106" s="6">
        <f t="shared" si="2"/>
        <v>0</v>
      </c>
      <c r="P106">
        <f t="shared" si="3"/>
        <v>0</v>
      </c>
    </row>
    <row r="107" spans="1:16" x14ac:dyDescent="0.35">
      <c r="A107" s="19" t="s">
        <v>403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113266.59999999977</v>
      </c>
      <c r="L107" s="4">
        <v>107447.8000000001</v>
      </c>
      <c r="M107" s="4">
        <v>105951.74999999999</v>
      </c>
      <c r="N107" s="5">
        <v>108888.71666666662</v>
      </c>
      <c r="O107" s="6">
        <f t="shared" si="2"/>
        <v>0</v>
      </c>
      <c r="P107">
        <f t="shared" si="3"/>
        <v>0</v>
      </c>
    </row>
    <row r="108" spans="1:16" x14ac:dyDescent="0.35">
      <c r="A108" s="19" t="s">
        <v>404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11981.899999999994</v>
      </c>
      <c r="L108" s="4">
        <v>13211.84</v>
      </c>
      <c r="M108" s="4">
        <v>11063.660000000005</v>
      </c>
      <c r="N108" s="5">
        <v>12085.800000000001</v>
      </c>
      <c r="O108" s="6">
        <f t="shared" si="2"/>
        <v>0</v>
      </c>
      <c r="P108">
        <f t="shared" si="3"/>
        <v>0</v>
      </c>
    </row>
    <row r="109" spans="1:16" x14ac:dyDescent="0.35">
      <c r="A109" s="19" t="s">
        <v>405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5">
        <v>0</v>
      </c>
      <c r="O109" s="6">
        <f t="shared" si="2"/>
        <v>0</v>
      </c>
      <c r="P109">
        <f t="shared" si="3"/>
        <v>0</v>
      </c>
    </row>
    <row r="110" spans="1:16" x14ac:dyDescent="0.35">
      <c r="A110" s="19" t="s">
        <v>406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12797332.120000014</v>
      </c>
      <c r="L110" s="4">
        <v>13554797.779999996</v>
      </c>
      <c r="M110" s="4">
        <v>13415224.890000004</v>
      </c>
      <c r="N110" s="5">
        <v>13255784.930000005</v>
      </c>
      <c r="O110" s="6">
        <f t="shared" si="2"/>
        <v>0</v>
      </c>
      <c r="P110">
        <f t="shared" si="3"/>
        <v>0</v>
      </c>
    </row>
    <row r="111" spans="1:16" x14ac:dyDescent="0.35">
      <c r="A111" s="19" t="s">
        <v>134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12021.37000000001</v>
      </c>
      <c r="L111" s="4">
        <v>113992.4500000001</v>
      </c>
      <c r="M111" s="4">
        <v>85806.789999999877</v>
      </c>
      <c r="N111" s="5">
        <v>70606.87</v>
      </c>
      <c r="O111" s="6">
        <f t="shared" si="2"/>
        <v>0</v>
      </c>
      <c r="P111">
        <f t="shared" si="3"/>
        <v>0</v>
      </c>
    </row>
    <row r="112" spans="1:16" x14ac:dyDescent="0.35">
      <c r="A112" s="19" t="s">
        <v>407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5">
        <v>0</v>
      </c>
      <c r="O112" s="6">
        <f t="shared" si="2"/>
        <v>0</v>
      </c>
      <c r="P112">
        <f t="shared" si="3"/>
        <v>0</v>
      </c>
    </row>
    <row r="113" spans="1:16" x14ac:dyDescent="0.35">
      <c r="A113" s="19" t="s">
        <v>135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64802.79999999985</v>
      </c>
      <c r="L113" s="4">
        <v>54135.409999999996</v>
      </c>
      <c r="M113" s="4">
        <v>35502.249999999964</v>
      </c>
      <c r="N113" s="5">
        <v>51480.15333333327</v>
      </c>
      <c r="O113" s="6">
        <f t="shared" si="2"/>
        <v>0</v>
      </c>
      <c r="P113">
        <f t="shared" si="3"/>
        <v>0</v>
      </c>
    </row>
    <row r="114" spans="1:16" x14ac:dyDescent="0.35">
      <c r="A114" s="19" t="s">
        <v>136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5">
        <v>0</v>
      </c>
      <c r="O114" s="6">
        <f t="shared" si="2"/>
        <v>0</v>
      </c>
      <c r="P114">
        <f t="shared" si="3"/>
        <v>0</v>
      </c>
    </row>
    <row r="115" spans="1:16" x14ac:dyDescent="0.35">
      <c r="A115" s="19" t="s">
        <v>137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12756.700000000006</v>
      </c>
      <c r="L115" s="4">
        <v>124437.31000000004</v>
      </c>
      <c r="M115" s="4">
        <v>64150.109999999957</v>
      </c>
      <c r="N115" s="5">
        <v>67114.706666666665</v>
      </c>
      <c r="O115" s="6">
        <f t="shared" si="2"/>
        <v>0</v>
      </c>
      <c r="P115">
        <f t="shared" si="3"/>
        <v>0</v>
      </c>
    </row>
    <row r="116" spans="1:16" x14ac:dyDescent="0.35">
      <c r="A116" s="19" t="s">
        <v>408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33803.309999999947</v>
      </c>
      <c r="L116" s="4">
        <v>37695.01</v>
      </c>
      <c r="M116" s="4">
        <v>37208.20999999997</v>
      </c>
      <c r="N116" s="5">
        <v>36235.509999999973</v>
      </c>
      <c r="O116" s="6">
        <f t="shared" si="2"/>
        <v>0</v>
      </c>
      <c r="P116">
        <f t="shared" si="3"/>
        <v>0</v>
      </c>
    </row>
    <row r="117" spans="1:16" x14ac:dyDescent="0.35">
      <c r="A117" s="19" t="s">
        <v>409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41228.21</v>
      </c>
      <c r="L117" s="4">
        <v>48191.74</v>
      </c>
      <c r="M117" s="4">
        <v>48552.17000000002</v>
      </c>
      <c r="N117" s="5">
        <v>45990.706666666672</v>
      </c>
      <c r="O117" s="6">
        <f t="shared" si="2"/>
        <v>0</v>
      </c>
      <c r="P117">
        <f t="shared" si="3"/>
        <v>0</v>
      </c>
    </row>
    <row r="118" spans="1:16" x14ac:dyDescent="0.35">
      <c r="A118" s="19" t="s">
        <v>138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61013.409999999916</v>
      </c>
      <c r="L118" s="4">
        <v>80481.34</v>
      </c>
      <c r="M118" s="4">
        <v>53167.88</v>
      </c>
      <c r="N118" s="5">
        <v>64887.543333333306</v>
      </c>
      <c r="O118" s="6">
        <f t="shared" si="2"/>
        <v>0</v>
      </c>
      <c r="P118">
        <f t="shared" si="3"/>
        <v>0</v>
      </c>
    </row>
    <row r="119" spans="1:16" x14ac:dyDescent="0.35">
      <c r="A119" s="19" t="s">
        <v>19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234009.24000000011</v>
      </c>
      <c r="L119" s="4">
        <v>252232.47000000032</v>
      </c>
      <c r="M119" s="4">
        <v>175983.69999999978</v>
      </c>
      <c r="N119" s="5">
        <v>220741.80333333337</v>
      </c>
      <c r="O119" s="6">
        <f t="shared" si="2"/>
        <v>0</v>
      </c>
      <c r="P119">
        <f t="shared" si="3"/>
        <v>0</v>
      </c>
    </row>
    <row r="120" spans="1:16" x14ac:dyDescent="0.35">
      <c r="A120" s="19" t="s">
        <v>139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109369.06000000014</v>
      </c>
      <c r="L120" s="4">
        <v>122469.92999999983</v>
      </c>
      <c r="M120" s="4">
        <v>137792.44000000018</v>
      </c>
      <c r="N120" s="5">
        <v>123210.47666666673</v>
      </c>
      <c r="O120" s="6">
        <f t="shared" si="2"/>
        <v>0</v>
      </c>
      <c r="P120">
        <f t="shared" si="3"/>
        <v>0</v>
      </c>
    </row>
    <row r="121" spans="1:16" x14ac:dyDescent="0.35">
      <c r="A121" s="19" t="s">
        <v>58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-407958.19000000024</v>
      </c>
      <c r="L121" s="4">
        <v>-55172.820000000036</v>
      </c>
      <c r="M121" s="4">
        <v>195206.24999999994</v>
      </c>
      <c r="N121" s="5">
        <v>-89308.253333333429</v>
      </c>
      <c r="O121" s="6">
        <f t="shared" si="2"/>
        <v>-407958.19000000024</v>
      </c>
      <c r="P121">
        <f t="shared" si="3"/>
        <v>1</v>
      </c>
    </row>
    <row r="122" spans="1:16" x14ac:dyDescent="0.35">
      <c r="A122" s="19" t="s">
        <v>140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175133.25000000023</v>
      </c>
      <c r="L122" s="4">
        <v>190757.39999999997</v>
      </c>
      <c r="M122" s="4">
        <v>170409.92000000022</v>
      </c>
      <c r="N122" s="5">
        <v>178766.8566666668</v>
      </c>
      <c r="O122" s="6">
        <f t="shared" si="2"/>
        <v>0</v>
      </c>
      <c r="P122">
        <f t="shared" si="3"/>
        <v>0</v>
      </c>
    </row>
    <row r="123" spans="1:16" x14ac:dyDescent="0.35">
      <c r="A123" s="19" t="s">
        <v>410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35491.869999999995</v>
      </c>
      <c r="L123" s="4">
        <v>35382.250000000036</v>
      </c>
      <c r="M123" s="4">
        <v>31456.089999999986</v>
      </c>
      <c r="N123" s="5">
        <v>34110.07</v>
      </c>
      <c r="O123" s="6">
        <f t="shared" si="2"/>
        <v>0</v>
      </c>
      <c r="P123">
        <f t="shared" si="3"/>
        <v>0</v>
      </c>
    </row>
    <row r="124" spans="1:16" x14ac:dyDescent="0.35">
      <c r="A124" s="19" t="s">
        <v>411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5">
        <v>0</v>
      </c>
      <c r="O124" s="6">
        <f t="shared" si="2"/>
        <v>0</v>
      </c>
      <c r="P124">
        <f t="shared" si="3"/>
        <v>0</v>
      </c>
    </row>
    <row r="125" spans="1:16" x14ac:dyDescent="0.35">
      <c r="A125" s="19" t="s">
        <v>412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5">
        <v>0</v>
      </c>
      <c r="O125" s="6">
        <f t="shared" si="2"/>
        <v>0</v>
      </c>
      <c r="P125">
        <f t="shared" si="3"/>
        <v>0</v>
      </c>
    </row>
    <row r="126" spans="1:16" x14ac:dyDescent="0.35">
      <c r="A126" s="19" t="s">
        <v>141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27547.860000000004</v>
      </c>
      <c r="L126" s="4">
        <v>0</v>
      </c>
      <c r="M126" s="4">
        <v>0</v>
      </c>
      <c r="N126" s="5">
        <v>9182.6200000000008</v>
      </c>
      <c r="O126" s="6">
        <f t="shared" si="2"/>
        <v>0</v>
      </c>
      <c r="P126">
        <f t="shared" si="3"/>
        <v>0</v>
      </c>
    </row>
    <row r="127" spans="1:16" x14ac:dyDescent="0.35">
      <c r="A127" s="19" t="s">
        <v>59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248525.89999999997</v>
      </c>
      <c r="L127" s="4">
        <v>879228.50000000116</v>
      </c>
      <c r="M127" s="4">
        <v>744570.42999999993</v>
      </c>
      <c r="N127" s="5">
        <v>624108.27666666696</v>
      </c>
      <c r="O127" s="6">
        <f t="shared" si="2"/>
        <v>0</v>
      </c>
      <c r="P127">
        <f t="shared" si="3"/>
        <v>0</v>
      </c>
    </row>
    <row r="128" spans="1:16" x14ac:dyDescent="0.35">
      <c r="A128" s="19" t="s">
        <v>20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5">
        <v>0</v>
      </c>
      <c r="O128" s="6">
        <f t="shared" si="2"/>
        <v>0</v>
      </c>
      <c r="P128">
        <f t="shared" si="3"/>
        <v>0</v>
      </c>
    </row>
    <row r="129" spans="1:16" x14ac:dyDescent="0.35">
      <c r="A129" s="19" t="s">
        <v>413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-667760.12999999989</v>
      </c>
      <c r="L129" s="4">
        <v>-653337.11000000045</v>
      </c>
      <c r="M129" s="4">
        <v>-650894.36999999918</v>
      </c>
      <c r="N129" s="5">
        <v>-657330.53666666651</v>
      </c>
      <c r="O129" s="6">
        <f t="shared" si="2"/>
        <v>-667760.12999999989</v>
      </c>
      <c r="P129">
        <f t="shared" si="3"/>
        <v>1</v>
      </c>
    </row>
    <row r="130" spans="1:16" x14ac:dyDescent="0.35">
      <c r="A130" s="19" t="s">
        <v>21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-80512685.710000038</v>
      </c>
      <c r="L130" s="4">
        <v>-85525400.789999977</v>
      </c>
      <c r="M130" s="4">
        <v>-89190187.379999936</v>
      </c>
      <c r="N130" s="5">
        <v>-85076091.293333307</v>
      </c>
      <c r="O130" s="6">
        <f t="shared" si="2"/>
        <v>-89190187.379999936</v>
      </c>
      <c r="P130">
        <f t="shared" si="3"/>
        <v>1</v>
      </c>
    </row>
    <row r="131" spans="1:16" x14ac:dyDescent="0.35">
      <c r="A131" s="19" t="s">
        <v>142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206291.34999999995</v>
      </c>
      <c r="L131" s="4">
        <v>208511.44999999975</v>
      </c>
      <c r="M131" s="4">
        <v>202930.37000000034</v>
      </c>
      <c r="N131" s="5">
        <v>205911.05666666667</v>
      </c>
      <c r="O131" s="6">
        <f t="shared" ref="O131:O194" si="4">+MIN(B131:M131)</f>
        <v>0</v>
      </c>
      <c r="P131">
        <f t="shared" ref="P131:P194" si="5">+IF(O131&lt;0,1,0)</f>
        <v>0</v>
      </c>
    </row>
    <row r="132" spans="1:16" x14ac:dyDescent="0.35">
      <c r="A132" s="19" t="s">
        <v>414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5">
        <v>0</v>
      </c>
      <c r="O132" s="6">
        <f t="shared" si="4"/>
        <v>0</v>
      </c>
      <c r="P132">
        <f t="shared" si="5"/>
        <v>0</v>
      </c>
    </row>
    <row r="133" spans="1:16" x14ac:dyDescent="0.35">
      <c r="A133" s="19" t="s">
        <v>60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425717.86999999994</v>
      </c>
      <c r="L133" s="4">
        <v>389723.26000000018</v>
      </c>
      <c r="M133" s="4">
        <v>267758.4600000002</v>
      </c>
      <c r="N133" s="5">
        <v>361066.53000000009</v>
      </c>
      <c r="O133" s="6">
        <f t="shared" si="4"/>
        <v>0</v>
      </c>
      <c r="P133">
        <f t="shared" si="5"/>
        <v>0</v>
      </c>
    </row>
    <row r="134" spans="1:16" x14ac:dyDescent="0.35">
      <c r="A134" s="19" t="s">
        <v>22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18826.849999999991</v>
      </c>
      <c r="L134" s="4">
        <v>15426.710000000001</v>
      </c>
      <c r="M134" s="4">
        <v>8377.8700000000063</v>
      </c>
      <c r="N134" s="5">
        <v>14210.476666666664</v>
      </c>
      <c r="O134" s="6">
        <f t="shared" si="4"/>
        <v>0</v>
      </c>
      <c r="P134">
        <f t="shared" si="5"/>
        <v>0</v>
      </c>
    </row>
    <row r="135" spans="1:16" x14ac:dyDescent="0.35">
      <c r="A135" s="19" t="s">
        <v>415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5">
        <v>0</v>
      </c>
      <c r="O135" s="6">
        <f t="shared" si="4"/>
        <v>0</v>
      </c>
      <c r="P135">
        <f t="shared" si="5"/>
        <v>0</v>
      </c>
    </row>
    <row r="136" spans="1:16" x14ac:dyDescent="0.35">
      <c r="A136" s="19" t="s">
        <v>416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194841.28000000023</v>
      </c>
      <c r="L136" s="4">
        <v>253620.85000000009</v>
      </c>
      <c r="M136" s="4">
        <v>482994.18000000011</v>
      </c>
      <c r="N136" s="5">
        <v>310485.43666666682</v>
      </c>
      <c r="O136" s="6">
        <f t="shared" si="4"/>
        <v>0</v>
      </c>
      <c r="P136">
        <f t="shared" si="5"/>
        <v>0</v>
      </c>
    </row>
    <row r="137" spans="1:16" x14ac:dyDescent="0.35">
      <c r="A137" s="19" t="s">
        <v>417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534.95000000000016</v>
      </c>
      <c r="L137" s="4">
        <v>637.64999999999964</v>
      </c>
      <c r="M137" s="4">
        <v>591.59999999999843</v>
      </c>
      <c r="N137" s="5">
        <v>588.06666666666615</v>
      </c>
      <c r="O137" s="6">
        <f t="shared" si="4"/>
        <v>0</v>
      </c>
      <c r="P137">
        <f t="shared" si="5"/>
        <v>0</v>
      </c>
    </row>
    <row r="138" spans="1:16" x14ac:dyDescent="0.35">
      <c r="A138" s="19" t="s">
        <v>418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-5338.72</v>
      </c>
      <c r="L138" s="4">
        <v>4091.1800000000044</v>
      </c>
      <c r="M138" s="4">
        <v>3039.3700000000008</v>
      </c>
      <c r="N138" s="5">
        <v>597.27666666666835</v>
      </c>
      <c r="O138" s="6">
        <f t="shared" si="4"/>
        <v>-5338.72</v>
      </c>
      <c r="P138">
        <f t="shared" si="5"/>
        <v>1</v>
      </c>
    </row>
    <row r="139" spans="1:16" x14ac:dyDescent="0.35">
      <c r="A139" s="19" t="s">
        <v>419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5">
        <v>0</v>
      </c>
      <c r="O139" s="6">
        <f t="shared" si="4"/>
        <v>0</v>
      </c>
      <c r="P139">
        <f t="shared" si="5"/>
        <v>0</v>
      </c>
    </row>
    <row r="140" spans="1:16" x14ac:dyDescent="0.35">
      <c r="A140" s="19" t="s">
        <v>143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5">
        <v>0</v>
      </c>
      <c r="O140" s="6">
        <f t="shared" si="4"/>
        <v>0</v>
      </c>
      <c r="P140">
        <f t="shared" si="5"/>
        <v>0</v>
      </c>
    </row>
    <row r="141" spans="1:16" x14ac:dyDescent="0.35">
      <c r="A141" s="19" t="s">
        <v>23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-17268784.93</v>
      </c>
      <c r="L141" s="4">
        <v>-16851987.299999997</v>
      </c>
      <c r="M141" s="4">
        <v>-16244347.020000016</v>
      </c>
      <c r="N141" s="5">
        <v>-16788373.08333334</v>
      </c>
      <c r="O141" s="6">
        <f t="shared" si="4"/>
        <v>-17268784.93</v>
      </c>
      <c r="P141">
        <f t="shared" si="5"/>
        <v>1</v>
      </c>
    </row>
    <row r="142" spans="1:16" x14ac:dyDescent="0.35">
      <c r="A142" s="19" t="s">
        <v>420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3959.4</v>
      </c>
      <c r="L142" s="4">
        <v>239222.21000000005</v>
      </c>
      <c r="M142" s="4">
        <v>574265.44999999972</v>
      </c>
      <c r="N142" s="5">
        <v>272482.35333333327</v>
      </c>
      <c r="O142" s="6">
        <f t="shared" si="4"/>
        <v>0</v>
      </c>
      <c r="P142">
        <f t="shared" si="5"/>
        <v>0</v>
      </c>
    </row>
    <row r="143" spans="1:16" x14ac:dyDescent="0.35">
      <c r="A143" s="19" t="s">
        <v>24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-496947.38999999978</v>
      </c>
      <c r="L143" s="4">
        <v>-460293.96000000037</v>
      </c>
      <c r="M143" s="4">
        <v>-477365.4499999999</v>
      </c>
      <c r="N143" s="5">
        <v>-478202.26666666666</v>
      </c>
      <c r="O143" s="6">
        <f t="shared" si="4"/>
        <v>-496947.38999999978</v>
      </c>
      <c r="P143">
        <f t="shared" si="5"/>
        <v>1</v>
      </c>
    </row>
    <row r="144" spans="1:16" x14ac:dyDescent="0.35">
      <c r="A144" s="19" t="s">
        <v>25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5">
        <v>0</v>
      </c>
      <c r="O144" s="6">
        <f t="shared" si="4"/>
        <v>0</v>
      </c>
      <c r="P144">
        <f t="shared" si="5"/>
        <v>0</v>
      </c>
    </row>
    <row r="145" spans="1:16" x14ac:dyDescent="0.35">
      <c r="A145" s="19" t="s">
        <v>27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5">
        <v>0</v>
      </c>
      <c r="O145" s="6">
        <f t="shared" si="4"/>
        <v>0</v>
      </c>
      <c r="P145">
        <f t="shared" si="5"/>
        <v>0</v>
      </c>
    </row>
    <row r="146" spans="1:16" x14ac:dyDescent="0.35">
      <c r="A146" s="19" t="s">
        <v>145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333002.02999999956</v>
      </c>
      <c r="L146" s="4">
        <v>331908.27000000037</v>
      </c>
      <c r="M146" s="4">
        <v>289531.42000000004</v>
      </c>
      <c r="N146" s="5">
        <v>318147.24</v>
      </c>
      <c r="O146" s="6">
        <f t="shared" si="4"/>
        <v>0</v>
      </c>
      <c r="P146">
        <f t="shared" si="5"/>
        <v>0</v>
      </c>
    </row>
    <row r="147" spans="1:16" x14ac:dyDescent="0.35">
      <c r="A147" s="19" t="s">
        <v>76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5">
        <v>0</v>
      </c>
      <c r="O147" s="6">
        <f t="shared" si="4"/>
        <v>0</v>
      </c>
      <c r="P147">
        <f t="shared" si="5"/>
        <v>0</v>
      </c>
    </row>
    <row r="148" spans="1:16" x14ac:dyDescent="0.35">
      <c r="A148" s="19" t="s">
        <v>421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39034.329999999994</v>
      </c>
      <c r="L148" s="4">
        <v>45250.669999999976</v>
      </c>
      <c r="M148" s="4">
        <v>43095.00999999998</v>
      </c>
      <c r="N148" s="5">
        <v>42460.003333333319</v>
      </c>
      <c r="O148" s="6">
        <f t="shared" si="4"/>
        <v>0</v>
      </c>
      <c r="P148">
        <f t="shared" si="5"/>
        <v>0</v>
      </c>
    </row>
    <row r="149" spans="1:16" x14ac:dyDescent="0.35">
      <c r="A149" s="19" t="s">
        <v>422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1968.2600000000027</v>
      </c>
      <c r="L149" s="4">
        <v>2374.3199999999997</v>
      </c>
      <c r="M149" s="4">
        <v>1988.7500000000025</v>
      </c>
      <c r="N149" s="5">
        <v>2110.443333333335</v>
      </c>
      <c r="O149" s="6">
        <f t="shared" si="4"/>
        <v>0</v>
      </c>
      <c r="P149">
        <f t="shared" si="5"/>
        <v>0</v>
      </c>
    </row>
    <row r="150" spans="1:16" x14ac:dyDescent="0.35">
      <c r="A150" s="19" t="s">
        <v>423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5">
        <v>0</v>
      </c>
      <c r="O150" s="6">
        <f t="shared" si="4"/>
        <v>0</v>
      </c>
      <c r="P150">
        <f t="shared" si="5"/>
        <v>0</v>
      </c>
    </row>
    <row r="151" spans="1:16" x14ac:dyDescent="0.35">
      <c r="A151" s="19" t="s">
        <v>424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41532.059999999983</v>
      </c>
      <c r="L151" s="4">
        <v>20695.489999999976</v>
      </c>
      <c r="M151" s="4">
        <v>46099.090000000004</v>
      </c>
      <c r="N151" s="5">
        <v>36108.879999999983</v>
      </c>
      <c r="O151" s="6">
        <f t="shared" si="4"/>
        <v>0</v>
      </c>
      <c r="P151">
        <f t="shared" si="5"/>
        <v>0</v>
      </c>
    </row>
    <row r="152" spans="1:16" x14ac:dyDescent="0.35">
      <c r="A152" s="19" t="s">
        <v>425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31705.240000000009</v>
      </c>
      <c r="L152" s="4">
        <v>33623.070000000014</v>
      </c>
      <c r="M152" s="4">
        <v>45339.079999999958</v>
      </c>
      <c r="N152" s="5">
        <v>36889.129999999997</v>
      </c>
      <c r="O152" s="6">
        <f t="shared" si="4"/>
        <v>0</v>
      </c>
      <c r="P152">
        <f t="shared" si="5"/>
        <v>0</v>
      </c>
    </row>
    <row r="153" spans="1:16" x14ac:dyDescent="0.35">
      <c r="A153" s="19" t="s">
        <v>426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31365.340000000084</v>
      </c>
      <c r="L153" s="4">
        <v>47516.08000000006</v>
      </c>
      <c r="M153" s="4">
        <v>46782.020000000055</v>
      </c>
      <c r="N153" s="5">
        <v>41887.813333333404</v>
      </c>
      <c r="O153" s="6">
        <f t="shared" si="4"/>
        <v>0</v>
      </c>
      <c r="P153">
        <f t="shared" si="5"/>
        <v>0</v>
      </c>
    </row>
    <row r="154" spans="1:16" x14ac:dyDescent="0.35">
      <c r="A154" s="19" t="s">
        <v>146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20406.840000000015</v>
      </c>
      <c r="L154" s="4">
        <v>43316.959999999999</v>
      </c>
      <c r="M154" s="4">
        <v>38740.389999999956</v>
      </c>
      <c r="N154" s="5">
        <v>34154.729999999989</v>
      </c>
      <c r="O154" s="6">
        <f t="shared" si="4"/>
        <v>0</v>
      </c>
      <c r="P154">
        <f t="shared" si="5"/>
        <v>0</v>
      </c>
    </row>
    <row r="155" spans="1:16" x14ac:dyDescent="0.35">
      <c r="A155" s="19" t="s">
        <v>427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25607.659999999971</v>
      </c>
      <c r="L155" s="4">
        <v>29364.98999999998</v>
      </c>
      <c r="M155" s="4">
        <v>34358.929999999971</v>
      </c>
      <c r="N155" s="5">
        <v>29777.193333333311</v>
      </c>
      <c r="O155" s="6">
        <f t="shared" si="4"/>
        <v>0</v>
      </c>
      <c r="P155">
        <f t="shared" si="5"/>
        <v>0</v>
      </c>
    </row>
    <row r="156" spans="1:16" x14ac:dyDescent="0.35">
      <c r="A156" s="19" t="s">
        <v>428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23056.449999999997</v>
      </c>
      <c r="L156" s="4">
        <v>26416.609999999971</v>
      </c>
      <c r="M156" s="4">
        <v>30902.039999999968</v>
      </c>
      <c r="N156" s="5">
        <v>26791.699999999979</v>
      </c>
      <c r="O156" s="6">
        <f t="shared" si="4"/>
        <v>0</v>
      </c>
      <c r="P156">
        <f t="shared" si="5"/>
        <v>0</v>
      </c>
    </row>
    <row r="157" spans="1:16" x14ac:dyDescent="0.35">
      <c r="A157" s="19" t="s">
        <v>429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41867.220000000023</v>
      </c>
      <c r="L157" s="4">
        <v>45541.10999999995</v>
      </c>
      <c r="M157" s="4">
        <v>44250.630000000092</v>
      </c>
      <c r="N157" s="5">
        <v>43886.320000000029</v>
      </c>
      <c r="O157" s="6">
        <f t="shared" si="4"/>
        <v>0</v>
      </c>
      <c r="P157">
        <f t="shared" si="5"/>
        <v>0</v>
      </c>
    </row>
    <row r="158" spans="1:16" x14ac:dyDescent="0.35">
      <c r="A158" s="19" t="s">
        <v>430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41070.380000000012</v>
      </c>
      <c r="L158" s="4">
        <v>28093.940000000002</v>
      </c>
      <c r="M158" s="4">
        <v>26953.019999999982</v>
      </c>
      <c r="N158" s="5">
        <v>32039.113333333331</v>
      </c>
      <c r="O158" s="6">
        <f t="shared" si="4"/>
        <v>0</v>
      </c>
      <c r="P158">
        <f t="shared" si="5"/>
        <v>0</v>
      </c>
    </row>
    <row r="159" spans="1:16" x14ac:dyDescent="0.35">
      <c r="A159" s="19" t="s">
        <v>147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18740.750000000022</v>
      </c>
      <c r="L159" s="4">
        <v>29379.360000000015</v>
      </c>
      <c r="M159" s="4">
        <v>31721.959999999995</v>
      </c>
      <c r="N159" s="5">
        <v>26614.023333333345</v>
      </c>
      <c r="O159" s="6">
        <f t="shared" si="4"/>
        <v>0</v>
      </c>
      <c r="P159">
        <f t="shared" si="5"/>
        <v>0</v>
      </c>
    </row>
    <row r="160" spans="1:16" x14ac:dyDescent="0.35">
      <c r="A160" s="19" t="s">
        <v>148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759209.43000000052</v>
      </c>
      <c r="L160" s="4">
        <v>807059.09000000195</v>
      </c>
      <c r="M160" s="4">
        <v>830239.08000000159</v>
      </c>
      <c r="N160" s="5">
        <v>798835.86666666798</v>
      </c>
      <c r="O160" s="6">
        <f t="shared" si="4"/>
        <v>0</v>
      </c>
      <c r="P160">
        <f t="shared" si="5"/>
        <v>0</v>
      </c>
    </row>
    <row r="161" spans="1:16" x14ac:dyDescent="0.35">
      <c r="A161" s="19" t="s">
        <v>77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-4917.5599999999986</v>
      </c>
      <c r="L161" s="4">
        <v>-5189.9900000000025</v>
      </c>
      <c r="M161" s="4">
        <v>-5048.37</v>
      </c>
      <c r="N161" s="5">
        <v>-5051.9733333333343</v>
      </c>
      <c r="O161" s="6">
        <f t="shared" si="4"/>
        <v>-5189.9900000000025</v>
      </c>
      <c r="P161">
        <f t="shared" si="5"/>
        <v>1</v>
      </c>
    </row>
    <row r="162" spans="1:16" x14ac:dyDescent="0.35">
      <c r="A162" s="19" t="s">
        <v>149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5">
        <v>0</v>
      </c>
      <c r="O162" s="6">
        <f t="shared" si="4"/>
        <v>0</v>
      </c>
      <c r="P162">
        <f t="shared" si="5"/>
        <v>0</v>
      </c>
    </row>
    <row r="163" spans="1:16" x14ac:dyDescent="0.35">
      <c r="A163" s="19" t="s">
        <v>431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5">
        <v>0</v>
      </c>
      <c r="O163" s="6">
        <f t="shared" si="4"/>
        <v>0</v>
      </c>
      <c r="P163">
        <f t="shared" si="5"/>
        <v>0</v>
      </c>
    </row>
    <row r="164" spans="1:16" x14ac:dyDescent="0.35">
      <c r="A164" s="19" t="s">
        <v>150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562.57999999999993</v>
      </c>
      <c r="L164" s="4">
        <v>6145.6699999999864</v>
      </c>
      <c r="M164" s="4">
        <v>4358.1700000000019</v>
      </c>
      <c r="N164" s="5">
        <v>3688.8066666666623</v>
      </c>
      <c r="O164" s="6">
        <f t="shared" si="4"/>
        <v>0</v>
      </c>
      <c r="P164">
        <f t="shared" si="5"/>
        <v>0</v>
      </c>
    </row>
    <row r="165" spans="1:16" x14ac:dyDescent="0.35">
      <c r="A165" s="19" t="s">
        <v>432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5">
        <v>0</v>
      </c>
      <c r="O165" s="6">
        <f t="shared" si="4"/>
        <v>0</v>
      </c>
      <c r="P165">
        <f t="shared" si="5"/>
        <v>0</v>
      </c>
    </row>
    <row r="166" spans="1:16" x14ac:dyDescent="0.35">
      <c r="A166" s="19" t="s">
        <v>151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144950.35999999981</v>
      </c>
      <c r="L166" s="4">
        <v>99075.28999999995</v>
      </c>
      <c r="M166" s="4">
        <v>77836.990000000165</v>
      </c>
      <c r="N166" s="5">
        <v>107287.54666666663</v>
      </c>
      <c r="O166" s="6">
        <f t="shared" si="4"/>
        <v>0</v>
      </c>
      <c r="P166">
        <f t="shared" si="5"/>
        <v>0</v>
      </c>
    </row>
    <row r="167" spans="1:16" x14ac:dyDescent="0.35">
      <c r="A167" s="19" t="s">
        <v>152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74596.159999999989</v>
      </c>
      <c r="L167" s="4">
        <v>85565.70000000007</v>
      </c>
      <c r="M167" s="4">
        <v>96113.759999999951</v>
      </c>
      <c r="N167" s="5">
        <v>85425.206666666665</v>
      </c>
      <c r="O167" s="6">
        <f t="shared" si="4"/>
        <v>0</v>
      </c>
      <c r="P167">
        <f t="shared" si="5"/>
        <v>0</v>
      </c>
    </row>
    <row r="168" spans="1:16" x14ac:dyDescent="0.35">
      <c r="A168" s="19" t="s">
        <v>153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1015563.8399999999</v>
      </c>
      <c r="L168" s="4">
        <v>1271384.5699999975</v>
      </c>
      <c r="M168" s="4">
        <v>1464001.1299999987</v>
      </c>
      <c r="N168" s="5">
        <v>1250316.513333332</v>
      </c>
      <c r="O168" s="6">
        <f t="shared" si="4"/>
        <v>0</v>
      </c>
      <c r="P168">
        <f t="shared" si="5"/>
        <v>0</v>
      </c>
    </row>
    <row r="169" spans="1:16" x14ac:dyDescent="0.35">
      <c r="A169" s="19" t="s">
        <v>154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17684.060000000034</v>
      </c>
      <c r="L169" s="4">
        <v>28546.62</v>
      </c>
      <c r="M169" s="4">
        <v>47662.010000000053</v>
      </c>
      <c r="N169" s="5">
        <v>31297.563333333364</v>
      </c>
      <c r="O169" s="6">
        <f t="shared" si="4"/>
        <v>0</v>
      </c>
      <c r="P169">
        <f t="shared" si="5"/>
        <v>0</v>
      </c>
    </row>
    <row r="170" spans="1:16" x14ac:dyDescent="0.35">
      <c r="A170" s="19" t="s">
        <v>433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10244.269999999997</v>
      </c>
      <c r="L170" s="4">
        <v>10946.989999999983</v>
      </c>
      <c r="M170" s="4">
        <v>9863.2199999999993</v>
      </c>
      <c r="N170" s="5">
        <v>10351.493333333327</v>
      </c>
      <c r="O170" s="6">
        <f t="shared" si="4"/>
        <v>0</v>
      </c>
      <c r="P170">
        <f t="shared" si="5"/>
        <v>0</v>
      </c>
    </row>
    <row r="171" spans="1:16" x14ac:dyDescent="0.35">
      <c r="A171" s="19" t="s">
        <v>28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-36347.859999999971</v>
      </c>
      <c r="L171" s="4">
        <v>-22730.49</v>
      </c>
      <c r="M171" s="4">
        <v>-22747.549999999996</v>
      </c>
      <c r="N171" s="5">
        <v>-27275.299999999988</v>
      </c>
      <c r="O171" s="6">
        <f t="shared" si="4"/>
        <v>-36347.859999999971</v>
      </c>
      <c r="P171">
        <f t="shared" si="5"/>
        <v>1</v>
      </c>
    </row>
    <row r="172" spans="1:16" x14ac:dyDescent="0.35">
      <c r="A172" s="19" t="s">
        <v>155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78981.820000000007</v>
      </c>
      <c r="L172" s="4">
        <v>0</v>
      </c>
      <c r="M172" s="4">
        <v>0</v>
      </c>
      <c r="N172" s="5">
        <v>26327.273333333334</v>
      </c>
      <c r="O172" s="6">
        <f t="shared" si="4"/>
        <v>0</v>
      </c>
      <c r="P172">
        <f t="shared" si="5"/>
        <v>0</v>
      </c>
    </row>
    <row r="173" spans="1:16" x14ac:dyDescent="0.35">
      <c r="A173" s="19" t="s">
        <v>434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40976.269999999953</v>
      </c>
      <c r="L173" s="4">
        <v>46291.20000000007</v>
      </c>
      <c r="M173" s="4">
        <v>48616.130000000019</v>
      </c>
      <c r="N173" s="5">
        <v>45294.533333333347</v>
      </c>
      <c r="O173" s="6">
        <f t="shared" si="4"/>
        <v>0</v>
      </c>
      <c r="P173">
        <f t="shared" si="5"/>
        <v>0</v>
      </c>
    </row>
    <row r="174" spans="1:16" x14ac:dyDescent="0.35">
      <c r="A174" s="19" t="s">
        <v>435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51714.719999999958</v>
      </c>
      <c r="L174" s="4">
        <v>53447.330000000024</v>
      </c>
      <c r="M174" s="4">
        <v>107957.97999999992</v>
      </c>
      <c r="N174" s="5">
        <v>71040.009999999966</v>
      </c>
      <c r="O174" s="6">
        <f t="shared" si="4"/>
        <v>0</v>
      </c>
      <c r="P174">
        <f t="shared" si="5"/>
        <v>0</v>
      </c>
    </row>
    <row r="175" spans="1:16" x14ac:dyDescent="0.35">
      <c r="A175" s="19" t="s">
        <v>436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-167420.23999999985</v>
      </c>
      <c r="L175" s="4">
        <v>-154710.83000000019</v>
      </c>
      <c r="M175" s="4">
        <v>-151926.44</v>
      </c>
      <c r="N175" s="5">
        <v>-158019.17000000001</v>
      </c>
      <c r="O175" s="6">
        <f t="shared" si="4"/>
        <v>-167420.23999999985</v>
      </c>
      <c r="P175">
        <f t="shared" si="5"/>
        <v>1</v>
      </c>
    </row>
    <row r="176" spans="1:16" x14ac:dyDescent="0.35">
      <c r="A176" s="19" t="s">
        <v>437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39435.350000000086</v>
      </c>
      <c r="L176" s="4">
        <v>41277.160000000025</v>
      </c>
      <c r="M176" s="4">
        <v>91571.950000000186</v>
      </c>
      <c r="N176" s="5">
        <v>57428.153333333437</v>
      </c>
      <c r="O176" s="6">
        <f t="shared" si="4"/>
        <v>0</v>
      </c>
      <c r="P176">
        <f t="shared" si="5"/>
        <v>0</v>
      </c>
    </row>
    <row r="177" spans="1:16" x14ac:dyDescent="0.35">
      <c r="A177" s="19" t="s">
        <v>438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30053.049999999996</v>
      </c>
      <c r="L177" s="4">
        <v>36887.55999999999</v>
      </c>
      <c r="M177" s="4">
        <v>37774.580000000016</v>
      </c>
      <c r="N177" s="5">
        <v>34905.063333333332</v>
      </c>
      <c r="O177" s="6">
        <f t="shared" si="4"/>
        <v>0</v>
      </c>
      <c r="P177">
        <f t="shared" si="5"/>
        <v>0</v>
      </c>
    </row>
    <row r="178" spans="1:16" x14ac:dyDescent="0.35">
      <c r="A178" s="19" t="s">
        <v>439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80181.439999999973</v>
      </c>
      <c r="L178" s="4">
        <v>98407.429999999833</v>
      </c>
      <c r="M178" s="4">
        <v>100770.68999999999</v>
      </c>
      <c r="N178" s="5">
        <v>93119.853333333274</v>
      </c>
      <c r="O178" s="6">
        <f t="shared" si="4"/>
        <v>0</v>
      </c>
      <c r="P178">
        <f t="shared" si="5"/>
        <v>0</v>
      </c>
    </row>
    <row r="179" spans="1:16" x14ac:dyDescent="0.35">
      <c r="A179" s="19" t="s">
        <v>440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74882.220000000074</v>
      </c>
      <c r="L179" s="4">
        <v>85233.45</v>
      </c>
      <c r="M179" s="4">
        <v>77203.850000000006</v>
      </c>
      <c r="N179" s="5">
        <v>79106.506666666697</v>
      </c>
      <c r="O179" s="6">
        <f t="shared" si="4"/>
        <v>0</v>
      </c>
      <c r="P179">
        <f t="shared" si="5"/>
        <v>0</v>
      </c>
    </row>
    <row r="180" spans="1:16" x14ac:dyDescent="0.35">
      <c r="A180" s="19" t="s">
        <v>441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132626.66999999987</v>
      </c>
      <c r="L180" s="4">
        <v>146934.24000000031</v>
      </c>
      <c r="M180" s="4">
        <v>136204.42000000004</v>
      </c>
      <c r="N180" s="5">
        <v>138588.44333333339</v>
      </c>
      <c r="O180" s="6">
        <f t="shared" si="4"/>
        <v>0</v>
      </c>
      <c r="P180">
        <f t="shared" si="5"/>
        <v>0</v>
      </c>
    </row>
    <row r="181" spans="1:16" x14ac:dyDescent="0.35">
      <c r="A181" s="19" t="s">
        <v>442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93139.39999999998</v>
      </c>
      <c r="L181" s="4">
        <v>123028.54999999997</v>
      </c>
      <c r="M181" s="4">
        <v>121395.68999999997</v>
      </c>
      <c r="N181" s="5">
        <v>112521.2133333333</v>
      </c>
      <c r="O181" s="6">
        <f t="shared" si="4"/>
        <v>0</v>
      </c>
      <c r="P181">
        <f t="shared" si="5"/>
        <v>0</v>
      </c>
    </row>
    <row r="182" spans="1:16" x14ac:dyDescent="0.35">
      <c r="A182" s="19" t="s">
        <v>443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25607.659999999971</v>
      </c>
      <c r="L182" s="4">
        <v>29364.98999999998</v>
      </c>
      <c r="M182" s="4">
        <v>34358.929999999971</v>
      </c>
      <c r="N182" s="5">
        <v>29777.193333333311</v>
      </c>
      <c r="O182" s="6">
        <f t="shared" si="4"/>
        <v>0</v>
      </c>
      <c r="P182">
        <f t="shared" si="5"/>
        <v>0</v>
      </c>
    </row>
    <row r="183" spans="1:16" x14ac:dyDescent="0.35">
      <c r="A183" s="19" t="s">
        <v>444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100618.80000000015</v>
      </c>
      <c r="L183" s="4">
        <v>126049.42999999996</v>
      </c>
      <c r="M183" s="4">
        <v>130387.92000000006</v>
      </c>
      <c r="N183" s="5">
        <v>119018.71666666672</v>
      </c>
      <c r="O183" s="6">
        <f t="shared" si="4"/>
        <v>0</v>
      </c>
      <c r="P183">
        <f t="shared" si="5"/>
        <v>0</v>
      </c>
    </row>
    <row r="184" spans="1:16" x14ac:dyDescent="0.35">
      <c r="A184" s="19" t="s">
        <v>156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137493.61000000004</v>
      </c>
      <c r="L184" s="4">
        <v>152911.16000000012</v>
      </c>
      <c r="M184" s="4">
        <v>149737.58000000025</v>
      </c>
      <c r="N184" s="5">
        <v>146714.11666666679</v>
      </c>
      <c r="O184" s="6">
        <f t="shared" si="4"/>
        <v>0</v>
      </c>
      <c r="P184">
        <f t="shared" si="5"/>
        <v>0</v>
      </c>
    </row>
    <row r="185" spans="1:16" x14ac:dyDescent="0.35">
      <c r="A185" s="19" t="s">
        <v>445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33548.509999999987</v>
      </c>
      <c r="L185" s="4">
        <v>30829.41999999998</v>
      </c>
      <c r="M185" s="4">
        <v>33286.489999999932</v>
      </c>
      <c r="N185" s="5">
        <v>32554.806666666631</v>
      </c>
      <c r="O185" s="6">
        <f t="shared" si="4"/>
        <v>0</v>
      </c>
      <c r="P185">
        <f t="shared" si="5"/>
        <v>0</v>
      </c>
    </row>
    <row r="186" spans="1:16" x14ac:dyDescent="0.35">
      <c r="A186" s="19" t="s">
        <v>446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31005.380000000037</v>
      </c>
      <c r="L186" s="4">
        <v>36634.78000000005</v>
      </c>
      <c r="M186" s="4">
        <v>37929.29</v>
      </c>
      <c r="N186" s="5">
        <v>35189.816666666702</v>
      </c>
      <c r="O186" s="6">
        <f t="shared" si="4"/>
        <v>0</v>
      </c>
      <c r="P186">
        <f t="shared" si="5"/>
        <v>0</v>
      </c>
    </row>
    <row r="187" spans="1:16" x14ac:dyDescent="0.35">
      <c r="A187" s="19" t="s">
        <v>447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28362.139999999985</v>
      </c>
      <c r="L187" s="4">
        <v>32495.819999999992</v>
      </c>
      <c r="M187" s="4">
        <v>30241.930000000008</v>
      </c>
      <c r="N187" s="5">
        <v>30366.629999999994</v>
      </c>
      <c r="O187" s="6">
        <f t="shared" si="4"/>
        <v>0</v>
      </c>
      <c r="P187">
        <f t="shared" si="5"/>
        <v>0</v>
      </c>
    </row>
    <row r="188" spans="1:16" x14ac:dyDescent="0.35">
      <c r="A188" s="19" t="s">
        <v>157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65945.930000000109</v>
      </c>
      <c r="L188" s="4">
        <v>54972.01999999999</v>
      </c>
      <c r="M188" s="4">
        <v>58673.779999999955</v>
      </c>
      <c r="N188" s="5">
        <v>59863.910000000011</v>
      </c>
      <c r="O188" s="6">
        <f t="shared" si="4"/>
        <v>0</v>
      </c>
      <c r="P188">
        <f t="shared" si="5"/>
        <v>0</v>
      </c>
    </row>
    <row r="189" spans="1:16" x14ac:dyDescent="0.35">
      <c r="A189" s="19" t="s">
        <v>158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36211.249999999927</v>
      </c>
      <c r="L189" s="4">
        <v>45052.520000000026</v>
      </c>
      <c r="M189" s="4">
        <v>47706.890000000021</v>
      </c>
      <c r="N189" s="5">
        <v>42990.219999999994</v>
      </c>
      <c r="O189" s="6">
        <f t="shared" si="4"/>
        <v>0</v>
      </c>
      <c r="P189">
        <f t="shared" si="5"/>
        <v>0</v>
      </c>
    </row>
    <row r="190" spans="1:16" x14ac:dyDescent="0.35">
      <c r="A190" s="19" t="s">
        <v>448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71986.329999999827</v>
      </c>
      <c r="L190" s="4">
        <v>79197.960000000123</v>
      </c>
      <c r="M190" s="4">
        <v>145136.03999999963</v>
      </c>
      <c r="N190" s="5">
        <v>98773.443333333198</v>
      </c>
      <c r="O190" s="6">
        <f t="shared" si="4"/>
        <v>0</v>
      </c>
      <c r="P190">
        <f t="shared" si="5"/>
        <v>0</v>
      </c>
    </row>
    <row r="191" spans="1:16" x14ac:dyDescent="0.35">
      <c r="A191" s="19" t="s">
        <v>449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69192.690000000061</v>
      </c>
      <c r="L191" s="4">
        <v>70358.080000000016</v>
      </c>
      <c r="M191" s="4">
        <v>68775.009999999937</v>
      </c>
      <c r="N191" s="5">
        <v>69441.926666666681</v>
      </c>
      <c r="O191" s="6">
        <f t="shared" si="4"/>
        <v>0</v>
      </c>
      <c r="P191">
        <f t="shared" si="5"/>
        <v>0</v>
      </c>
    </row>
    <row r="192" spans="1:16" x14ac:dyDescent="0.35">
      <c r="A192" s="19" t="s">
        <v>159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98873.330000000191</v>
      </c>
      <c r="L192" s="4">
        <v>137484.14000000001</v>
      </c>
      <c r="M192" s="4">
        <v>144602.44000000006</v>
      </c>
      <c r="N192" s="5">
        <v>126986.63666666676</v>
      </c>
      <c r="O192" s="6">
        <f t="shared" si="4"/>
        <v>0</v>
      </c>
      <c r="P192">
        <f t="shared" si="5"/>
        <v>0</v>
      </c>
    </row>
    <row r="193" spans="1:16" x14ac:dyDescent="0.35">
      <c r="A193" s="19" t="s">
        <v>450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24781.520000000055</v>
      </c>
      <c r="L193" s="4">
        <v>33835.070000000029</v>
      </c>
      <c r="M193" s="4">
        <v>28564.330000000031</v>
      </c>
      <c r="N193" s="5">
        <v>29060.306666666704</v>
      </c>
      <c r="O193" s="6">
        <f t="shared" si="4"/>
        <v>0</v>
      </c>
      <c r="P193">
        <f t="shared" si="5"/>
        <v>0</v>
      </c>
    </row>
    <row r="194" spans="1:16" x14ac:dyDescent="0.35">
      <c r="A194" s="19" t="s">
        <v>160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102606.68999999977</v>
      </c>
      <c r="L194" s="4">
        <v>120087.87999999999</v>
      </c>
      <c r="M194" s="4">
        <v>115052.0499999998</v>
      </c>
      <c r="N194" s="5">
        <v>112582.20666666653</v>
      </c>
      <c r="O194" s="6">
        <f t="shared" si="4"/>
        <v>0</v>
      </c>
      <c r="P194">
        <f t="shared" si="5"/>
        <v>0</v>
      </c>
    </row>
    <row r="195" spans="1:16" x14ac:dyDescent="0.35">
      <c r="A195" s="19" t="s">
        <v>451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138874.48000000004</v>
      </c>
      <c r="L195" s="4">
        <v>150625.58000000028</v>
      </c>
      <c r="M195" s="4">
        <v>138795.12000000017</v>
      </c>
      <c r="N195" s="5">
        <v>142765.06000000014</v>
      </c>
      <c r="O195" s="6">
        <f t="shared" ref="O195:O258" si="6">+MIN(B195:M195)</f>
        <v>0</v>
      </c>
      <c r="P195">
        <f t="shared" ref="P195:P258" si="7">+IF(O195&lt;0,1,0)</f>
        <v>0</v>
      </c>
    </row>
    <row r="196" spans="1:16" x14ac:dyDescent="0.35">
      <c r="A196" s="19" t="s">
        <v>161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42622.6</v>
      </c>
      <c r="L196" s="4">
        <v>43233.759999999958</v>
      </c>
      <c r="M196" s="4">
        <v>46519.940000000039</v>
      </c>
      <c r="N196" s="5">
        <v>44125.433333333327</v>
      </c>
      <c r="O196" s="6">
        <f t="shared" si="6"/>
        <v>0</v>
      </c>
      <c r="P196">
        <f t="shared" si="7"/>
        <v>0</v>
      </c>
    </row>
    <row r="197" spans="1:16" x14ac:dyDescent="0.35">
      <c r="A197" s="19" t="s">
        <v>452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100638.56999999983</v>
      </c>
      <c r="L197" s="4">
        <v>92405.690000000075</v>
      </c>
      <c r="M197" s="4">
        <v>99947.360000000132</v>
      </c>
      <c r="N197" s="5">
        <v>97663.873333333337</v>
      </c>
      <c r="O197" s="6">
        <f t="shared" si="6"/>
        <v>0</v>
      </c>
      <c r="P197">
        <f t="shared" si="7"/>
        <v>0</v>
      </c>
    </row>
    <row r="198" spans="1:16" x14ac:dyDescent="0.35">
      <c r="A198" s="19" t="s">
        <v>453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103041.20000000013</v>
      </c>
      <c r="L198" s="4">
        <v>113937.21999999986</v>
      </c>
      <c r="M198" s="4">
        <v>115195.22999999997</v>
      </c>
      <c r="N198" s="5">
        <v>110724.54999999999</v>
      </c>
      <c r="O198" s="6">
        <f t="shared" si="6"/>
        <v>0</v>
      </c>
      <c r="P198">
        <f t="shared" si="7"/>
        <v>0</v>
      </c>
    </row>
    <row r="199" spans="1:16" x14ac:dyDescent="0.35">
      <c r="A199" s="19" t="s">
        <v>454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5">
        <v>0</v>
      </c>
      <c r="O199" s="6">
        <f t="shared" si="6"/>
        <v>0</v>
      </c>
      <c r="P199">
        <f t="shared" si="7"/>
        <v>0</v>
      </c>
    </row>
    <row r="200" spans="1:16" x14ac:dyDescent="0.35">
      <c r="A200" s="19" t="s">
        <v>455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37850.989999999976</v>
      </c>
      <c r="L200" s="4">
        <v>43490.559999999903</v>
      </c>
      <c r="M200" s="4">
        <v>44724.860000000008</v>
      </c>
      <c r="N200" s="5">
        <v>42022.136666666629</v>
      </c>
      <c r="O200" s="6">
        <f t="shared" si="6"/>
        <v>0</v>
      </c>
      <c r="P200">
        <f t="shared" si="7"/>
        <v>0</v>
      </c>
    </row>
    <row r="201" spans="1:16" x14ac:dyDescent="0.35">
      <c r="A201" s="19" t="s">
        <v>456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30053.049999999996</v>
      </c>
      <c r="L201" s="4">
        <v>36887.55999999999</v>
      </c>
      <c r="M201" s="4">
        <v>37774.580000000016</v>
      </c>
      <c r="N201" s="5">
        <v>34905.063333333332</v>
      </c>
      <c r="O201" s="6">
        <f t="shared" si="6"/>
        <v>0</v>
      </c>
      <c r="P201">
        <f t="shared" si="7"/>
        <v>0</v>
      </c>
    </row>
    <row r="202" spans="1:16" x14ac:dyDescent="0.35">
      <c r="A202" s="19" t="s">
        <v>457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5">
        <v>0</v>
      </c>
      <c r="O202" s="6">
        <f t="shared" si="6"/>
        <v>0</v>
      </c>
      <c r="P202">
        <f t="shared" si="7"/>
        <v>0</v>
      </c>
    </row>
    <row r="203" spans="1:16" x14ac:dyDescent="0.35">
      <c r="A203" s="19" t="s">
        <v>29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1712079.9400000002</v>
      </c>
      <c r="L203" s="4">
        <v>6377167.1800000025</v>
      </c>
      <c r="M203" s="4">
        <v>7709213.9999999953</v>
      </c>
      <c r="N203" s="5">
        <v>5266153.7066666661</v>
      </c>
      <c r="O203" s="6">
        <f t="shared" si="6"/>
        <v>0</v>
      </c>
      <c r="P203">
        <f t="shared" si="7"/>
        <v>0</v>
      </c>
    </row>
    <row r="204" spans="1:16" x14ac:dyDescent="0.35">
      <c r="A204" s="19" t="s">
        <v>458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5">
        <v>0</v>
      </c>
      <c r="O204" s="6">
        <f t="shared" si="6"/>
        <v>0</v>
      </c>
      <c r="P204">
        <f t="shared" si="7"/>
        <v>0</v>
      </c>
    </row>
    <row r="205" spans="1:16" x14ac:dyDescent="0.35">
      <c r="A205" s="19" t="s">
        <v>459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696245.03000000026</v>
      </c>
      <c r="L205" s="4">
        <v>756409.46999999951</v>
      </c>
      <c r="M205" s="4">
        <v>770916.08999999671</v>
      </c>
      <c r="N205" s="5">
        <v>741190.19666666549</v>
      </c>
      <c r="O205" s="6">
        <f t="shared" si="6"/>
        <v>0</v>
      </c>
      <c r="P205">
        <f t="shared" si="7"/>
        <v>0</v>
      </c>
    </row>
    <row r="206" spans="1:16" x14ac:dyDescent="0.35">
      <c r="A206" s="19" t="s">
        <v>78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1665469.3400000012</v>
      </c>
      <c r="L206" s="4">
        <v>1817223.2399999995</v>
      </c>
      <c r="M206" s="4">
        <v>1834388.9400000025</v>
      </c>
      <c r="N206" s="5">
        <v>1772360.5066666678</v>
      </c>
      <c r="O206" s="6">
        <f t="shared" si="6"/>
        <v>0</v>
      </c>
      <c r="P206">
        <f t="shared" si="7"/>
        <v>0</v>
      </c>
    </row>
    <row r="207" spans="1:16" x14ac:dyDescent="0.35">
      <c r="A207" s="19" t="s">
        <v>162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5">
        <v>0</v>
      </c>
      <c r="O207" s="6">
        <f t="shared" si="6"/>
        <v>0</v>
      </c>
      <c r="P207">
        <f t="shared" si="7"/>
        <v>0</v>
      </c>
    </row>
    <row r="208" spans="1:16" x14ac:dyDescent="0.35">
      <c r="A208" s="19" t="s">
        <v>163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679762.76999999851</v>
      </c>
      <c r="L208" s="4">
        <v>495937.34999999974</v>
      </c>
      <c r="M208" s="4">
        <v>259081.0799999999</v>
      </c>
      <c r="N208" s="5">
        <v>478260.39999999938</v>
      </c>
      <c r="O208" s="6">
        <f t="shared" si="6"/>
        <v>0</v>
      </c>
      <c r="P208">
        <f t="shared" si="7"/>
        <v>0</v>
      </c>
    </row>
    <row r="209" spans="1:16" x14ac:dyDescent="0.35">
      <c r="A209" s="19" t="s">
        <v>164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314837.81999999995</v>
      </c>
      <c r="L209" s="4">
        <v>1134546.4600000002</v>
      </c>
      <c r="M209" s="4">
        <v>1508304.3499999968</v>
      </c>
      <c r="N209" s="5">
        <v>985896.20999999903</v>
      </c>
      <c r="O209" s="6">
        <f t="shared" si="6"/>
        <v>0</v>
      </c>
      <c r="P209">
        <f t="shared" si="7"/>
        <v>0</v>
      </c>
    </row>
    <row r="210" spans="1:16" x14ac:dyDescent="0.35">
      <c r="A210" s="19" t="s">
        <v>460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5">
        <v>0</v>
      </c>
      <c r="O210" s="6">
        <f t="shared" si="6"/>
        <v>0</v>
      </c>
      <c r="P210">
        <f t="shared" si="7"/>
        <v>0</v>
      </c>
    </row>
    <row r="211" spans="1:16" x14ac:dyDescent="0.35">
      <c r="A211" s="19" t="s">
        <v>165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494935.80999999988</v>
      </c>
      <c r="L211" s="4">
        <v>474917.5400000005</v>
      </c>
      <c r="M211" s="4">
        <v>341488.65999999939</v>
      </c>
      <c r="N211" s="5">
        <v>437114.00333333324</v>
      </c>
      <c r="O211" s="6">
        <f t="shared" si="6"/>
        <v>0</v>
      </c>
      <c r="P211">
        <f t="shared" si="7"/>
        <v>0</v>
      </c>
    </row>
    <row r="212" spans="1:16" x14ac:dyDescent="0.35">
      <c r="A212" s="19" t="s">
        <v>30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1505742.3800000006</v>
      </c>
      <c r="L212" s="4">
        <v>648761.05000000028</v>
      </c>
      <c r="M212" s="4">
        <v>589993.06999999972</v>
      </c>
      <c r="N212" s="5">
        <v>914832.16666666686</v>
      </c>
      <c r="O212" s="6">
        <f t="shared" si="6"/>
        <v>0</v>
      </c>
      <c r="P212">
        <f t="shared" si="7"/>
        <v>0</v>
      </c>
    </row>
    <row r="213" spans="1:16" x14ac:dyDescent="0.35">
      <c r="A213" s="19" t="s">
        <v>461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395831.80999999959</v>
      </c>
      <c r="L213" s="4">
        <v>340296.64000000031</v>
      </c>
      <c r="M213" s="4">
        <v>259540.88000000041</v>
      </c>
      <c r="N213" s="5">
        <v>331889.77666666679</v>
      </c>
      <c r="O213" s="6">
        <f t="shared" si="6"/>
        <v>0</v>
      </c>
      <c r="P213">
        <f t="shared" si="7"/>
        <v>0</v>
      </c>
    </row>
    <row r="214" spans="1:16" x14ac:dyDescent="0.35">
      <c r="A214" s="19" t="s">
        <v>166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9986.3300000000036</v>
      </c>
      <c r="L214" s="4">
        <v>12598.309999999996</v>
      </c>
      <c r="M214" s="4">
        <v>4017.9900000000002</v>
      </c>
      <c r="N214" s="5">
        <v>8867.5433333333331</v>
      </c>
      <c r="O214" s="6">
        <f t="shared" si="6"/>
        <v>0</v>
      </c>
      <c r="P214">
        <f t="shared" si="7"/>
        <v>0</v>
      </c>
    </row>
    <row r="215" spans="1:16" x14ac:dyDescent="0.35">
      <c r="A215" s="19" t="s">
        <v>167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5682.930000000003</v>
      </c>
      <c r="L215" s="4">
        <v>9922.8299999999981</v>
      </c>
      <c r="M215" s="4">
        <v>8692.3399999999929</v>
      </c>
      <c r="N215" s="5">
        <v>8099.366666666665</v>
      </c>
      <c r="O215" s="6">
        <f t="shared" si="6"/>
        <v>0</v>
      </c>
      <c r="P215">
        <f t="shared" si="7"/>
        <v>0</v>
      </c>
    </row>
    <row r="216" spans="1:16" x14ac:dyDescent="0.35">
      <c r="A216" s="19" t="s">
        <v>168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270191.4700000002</v>
      </c>
      <c r="L216" s="4">
        <v>210222.82000000021</v>
      </c>
      <c r="M216" s="4">
        <v>89204.4</v>
      </c>
      <c r="N216" s="5">
        <v>189872.89666666681</v>
      </c>
      <c r="O216" s="6">
        <f t="shared" si="6"/>
        <v>0</v>
      </c>
      <c r="P216">
        <f t="shared" si="7"/>
        <v>0</v>
      </c>
    </row>
    <row r="217" spans="1:16" x14ac:dyDescent="0.35">
      <c r="A217" s="19" t="s">
        <v>169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7223.649999999996</v>
      </c>
      <c r="L217" s="4">
        <v>0</v>
      </c>
      <c r="M217" s="4">
        <v>0</v>
      </c>
      <c r="N217" s="5">
        <v>2407.8833333333318</v>
      </c>
      <c r="O217" s="6">
        <f t="shared" si="6"/>
        <v>0</v>
      </c>
      <c r="P217">
        <f t="shared" si="7"/>
        <v>0</v>
      </c>
    </row>
    <row r="218" spans="1:16" x14ac:dyDescent="0.35">
      <c r="A218" s="19" t="s">
        <v>170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25129.619999999984</v>
      </c>
      <c r="L218" s="4">
        <v>24518.17</v>
      </c>
      <c r="M218" s="4">
        <v>26522.429999999997</v>
      </c>
      <c r="N218" s="5">
        <v>25390.073333333323</v>
      </c>
      <c r="O218" s="6">
        <f t="shared" si="6"/>
        <v>0</v>
      </c>
      <c r="P218">
        <f t="shared" si="7"/>
        <v>0</v>
      </c>
    </row>
    <row r="219" spans="1:16" x14ac:dyDescent="0.35">
      <c r="A219" s="19" t="s">
        <v>79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-3516199.9800000023</v>
      </c>
      <c r="L219" s="4">
        <v>-4365562.2699999986</v>
      </c>
      <c r="M219" s="4">
        <v>-3944476.8699999987</v>
      </c>
      <c r="N219" s="5">
        <v>-3942079.7066666665</v>
      </c>
      <c r="O219" s="6">
        <f t="shared" si="6"/>
        <v>-4365562.2699999986</v>
      </c>
      <c r="P219">
        <f t="shared" si="7"/>
        <v>1</v>
      </c>
    </row>
    <row r="220" spans="1:16" x14ac:dyDescent="0.35">
      <c r="A220" s="19" t="s">
        <v>31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-106.16000000000288</v>
      </c>
      <c r="L220" s="4">
        <v>8861.1600000000144</v>
      </c>
      <c r="M220" s="4">
        <v>19428.790000000005</v>
      </c>
      <c r="N220" s="5">
        <v>9394.5966666666718</v>
      </c>
      <c r="O220" s="6">
        <f t="shared" si="6"/>
        <v>-106.16000000000288</v>
      </c>
      <c r="P220">
        <f t="shared" si="7"/>
        <v>1</v>
      </c>
    </row>
    <row r="221" spans="1:16" x14ac:dyDescent="0.35">
      <c r="A221" s="19" t="s">
        <v>462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-4189634.5799999996</v>
      </c>
      <c r="L221" s="4">
        <v>-2349892.7399999998</v>
      </c>
      <c r="M221" s="4">
        <v>140365.23999999987</v>
      </c>
      <c r="N221" s="5">
        <v>-2133054.0266666664</v>
      </c>
      <c r="O221" s="6">
        <f t="shared" si="6"/>
        <v>-4189634.5799999996</v>
      </c>
      <c r="P221">
        <f t="shared" si="7"/>
        <v>1</v>
      </c>
    </row>
    <row r="222" spans="1:16" x14ac:dyDescent="0.35">
      <c r="A222" s="19" t="s">
        <v>463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39120.359999999993</v>
      </c>
      <c r="L222" s="4">
        <v>46840.570000000123</v>
      </c>
      <c r="M222" s="4">
        <v>44940.180000000073</v>
      </c>
      <c r="N222" s="5">
        <v>43633.703333333397</v>
      </c>
      <c r="O222" s="6">
        <f t="shared" si="6"/>
        <v>0</v>
      </c>
      <c r="P222">
        <f t="shared" si="7"/>
        <v>0</v>
      </c>
    </row>
    <row r="223" spans="1:16" x14ac:dyDescent="0.35">
      <c r="A223" s="19" t="s">
        <v>32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-2506338.71</v>
      </c>
      <c r="L223" s="4">
        <v>-2462798.009999997</v>
      </c>
      <c r="M223" s="4">
        <v>-2426147.6899999981</v>
      </c>
      <c r="N223" s="5">
        <v>-2465094.8033333314</v>
      </c>
      <c r="O223" s="6">
        <f t="shared" si="6"/>
        <v>-2506338.71</v>
      </c>
      <c r="P223">
        <f t="shared" si="7"/>
        <v>1</v>
      </c>
    </row>
    <row r="224" spans="1:16" x14ac:dyDescent="0.35">
      <c r="A224" s="19" t="s">
        <v>464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5">
        <v>0</v>
      </c>
      <c r="O224" s="6">
        <f t="shared" si="6"/>
        <v>0</v>
      </c>
      <c r="P224">
        <f t="shared" si="7"/>
        <v>0</v>
      </c>
    </row>
    <row r="225" spans="1:16" x14ac:dyDescent="0.35">
      <c r="A225" s="19" t="s">
        <v>465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5">
        <v>0</v>
      </c>
      <c r="O225" s="6">
        <f t="shared" si="6"/>
        <v>0</v>
      </c>
      <c r="P225">
        <f t="shared" si="7"/>
        <v>0</v>
      </c>
    </row>
    <row r="226" spans="1:16" x14ac:dyDescent="0.35">
      <c r="A226" s="19" t="s">
        <v>466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44336.060000000027</v>
      </c>
      <c r="L226" s="4">
        <v>51976.139999999948</v>
      </c>
      <c r="M226" s="4">
        <v>50088.290000000045</v>
      </c>
      <c r="N226" s="5">
        <v>48800.163333333338</v>
      </c>
      <c r="O226" s="6">
        <f t="shared" si="6"/>
        <v>0</v>
      </c>
      <c r="P226">
        <f t="shared" si="7"/>
        <v>0</v>
      </c>
    </row>
    <row r="227" spans="1:16" x14ac:dyDescent="0.35">
      <c r="A227" s="19" t="s">
        <v>467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5">
        <v>0</v>
      </c>
      <c r="O227" s="6">
        <f t="shared" si="6"/>
        <v>0</v>
      </c>
      <c r="P227">
        <f t="shared" si="7"/>
        <v>0</v>
      </c>
    </row>
    <row r="228" spans="1:16" x14ac:dyDescent="0.35">
      <c r="A228" s="19" t="s">
        <v>468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669156.09000000125</v>
      </c>
      <c r="L228" s="4">
        <v>743937.60000000044</v>
      </c>
      <c r="M228" s="4">
        <v>706286.12999999872</v>
      </c>
      <c r="N228" s="5">
        <v>706459.94000000006</v>
      </c>
      <c r="O228" s="6">
        <f t="shared" si="6"/>
        <v>0</v>
      </c>
      <c r="P228">
        <f t="shared" si="7"/>
        <v>0</v>
      </c>
    </row>
    <row r="229" spans="1:16" x14ac:dyDescent="0.35">
      <c r="A229" s="19" t="s">
        <v>469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142453.81999999983</v>
      </c>
      <c r="L229" s="4">
        <v>150024.42000000007</v>
      </c>
      <c r="M229" s="4">
        <v>139243.16999999993</v>
      </c>
      <c r="N229" s="5">
        <v>143907.1366666666</v>
      </c>
      <c r="O229" s="6">
        <f t="shared" si="6"/>
        <v>0</v>
      </c>
      <c r="P229">
        <f t="shared" si="7"/>
        <v>0</v>
      </c>
    </row>
    <row r="230" spans="1:16" x14ac:dyDescent="0.35">
      <c r="A230" s="19" t="s">
        <v>470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40819.699999999917</v>
      </c>
      <c r="L230" s="4">
        <v>47233.780000000021</v>
      </c>
      <c r="M230" s="4">
        <v>45999.17</v>
      </c>
      <c r="N230" s="5">
        <v>44684.216666666645</v>
      </c>
      <c r="O230" s="6">
        <f t="shared" si="6"/>
        <v>0</v>
      </c>
      <c r="P230">
        <f t="shared" si="7"/>
        <v>0</v>
      </c>
    </row>
    <row r="231" spans="1:16" x14ac:dyDescent="0.35">
      <c r="A231" s="19" t="s">
        <v>471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42493.789999999957</v>
      </c>
      <c r="L231" s="4">
        <v>45228.050000000054</v>
      </c>
      <c r="M231" s="4">
        <v>41377.260000000031</v>
      </c>
      <c r="N231" s="5">
        <v>43033.033333333347</v>
      </c>
      <c r="O231" s="6">
        <f t="shared" si="6"/>
        <v>0</v>
      </c>
      <c r="P231">
        <f t="shared" si="7"/>
        <v>0</v>
      </c>
    </row>
    <row r="232" spans="1:16" x14ac:dyDescent="0.35">
      <c r="A232" s="19" t="s">
        <v>171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24927.140000000021</v>
      </c>
      <c r="L232" s="4">
        <v>25133.489999999962</v>
      </c>
      <c r="M232" s="4">
        <v>27960.639999999948</v>
      </c>
      <c r="N232" s="5">
        <v>26007.089999999978</v>
      </c>
      <c r="O232" s="6">
        <f t="shared" si="6"/>
        <v>0</v>
      </c>
      <c r="P232">
        <f t="shared" si="7"/>
        <v>0</v>
      </c>
    </row>
    <row r="233" spans="1:16" x14ac:dyDescent="0.35">
      <c r="A233" s="19" t="s">
        <v>80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347008.55000000016</v>
      </c>
      <c r="L233" s="4">
        <v>356263.94000000047</v>
      </c>
      <c r="M233" s="4">
        <v>411842.00999999954</v>
      </c>
      <c r="N233" s="5">
        <v>371704.83333333343</v>
      </c>
      <c r="O233" s="6">
        <f t="shared" si="6"/>
        <v>0</v>
      </c>
      <c r="P233">
        <f t="shared" si="7"/>
        <v>0</v>
      </c>
    </row>
    <row r="234" spans="1:16" x14ac:dyDescent="0.35">
      <c r="A234" s="19" t="s">
        <v>172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47131.51000000006</v>
      </c>
      <c r="L234" s="4">
        <v>53794.430000000037</v>
      </c>
      <c r="M234" s="4">
        <v>47707.179999999993</v>
      </c>
      <c r="N234" s="5">
        <v>49544.373333333358</v>
      </c>
      <c r="O234" s="6">
        <f t="shared" si="6"/>
        <v>0</v>
      </c>
      <c r="P234">
        <f t="shared" si="7"/>
        <v>0</v>
      </c>
    </row>
    <row r="235" spans="1:16" x14ac:dyDescent="0.35">
      <c r="A235" s="19" t="s">
        <v>61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27538.090000000018</v>
      </c>
      <c r="L235" s="4">
        <v>34178</v>
      </c>
      <c r="M235" s="4">
        <v>24924.789999999994</v>
      </c>
      <c r="N235" s="5">
        <v>28880.293333333335</v>
      </c>
      <c r="O235" s="6">
        <f t="shared" si="6"/>
        <v>0</v>
      </c>
      <c r="P235">
        <f t="shared" si="7"/>
        <v>0</v>
      </c>
    </row>
    <row r="236" spans="1:16" x14ac:dyDescent="0.35">
      <c r="A236" s="19" t="s">
        <v>33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-97352.589999999938</v>
      </c>
      <c r="L236" s="4">
        <v>-14770.079999999976</v>
      </c>
      <c r="M236" s="4">
        <v>-15405.549999999996</v>
      </c>
      <c r="N236" s="5">
        <v>-42509.40666666664</v>
      </c>
      <c r="O236" s="6">
        <f t="shared" si="6"/>
        <v>-97352.589999999938</v>
      </c>
      <c r="P236">
        <f t="shared" si="7"/>
        <v>1</v>
      </c>
    </row>
    <row r="237" spans="1:16" x14ac:dyDescent="0.35">
      <c r="A237" s="19" t="s">
        <v>34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2475173.2199999942</v>
      </c>
      <c r="L237" s="4">
        <v>186465.12000000034</v>
      </c>
      <c r="M237" s="4">
        <v>190685.34999999989</v>
      </c>
      <c r="N237" s="5">
        <v>950774.56333333149</v>
      </c>
      <c r="O237" s="6">
        <f t="shared" si="6"/>
        <v>0</v>
      </c>
      <c r="P237">
        <f t="shared" si="7"/>
        <v>0</v>
      </c>
    </row>
    <row r="238" spans="1:16" x14ac:dyDescent="0.35">
      <c r="A238" s="19" t="s">
        <v>35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6827454.9199999915</v>
      </c>
      <c r="L238" s="4">
        <v>7043384.1300000055</v>
      </c>
      <c r="M238" s="4">
        <v>6273160.1599999918</v>
      </c>
      <c r="N238" s="5">
        <v>6714666.4033333296</v>
      </c>
      <c r="O238" s="6">
        <f t="shared" si="6"/>
        <v>0</v>
      </c>
      <c r="P238">
        <f t="shared" si="7"/>
        <v>0</v>
      </c>
    </row>
    <row r="239" spans="1:16" x14ac:dyDescent="0.35">
      <c r="A239" s="19" t="s">
        <v>36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5821396.9399999855</v>
      </c>
      <c r="L239" s="4">
        <v>6689488.450000003</v>
      </c>
      <c r="M239" s="4">
        <v>5957964.4000000115</v>
      </c>
      <c r="N239" s="5">
        <v>6156283.2633333327</v>
      </c>
      <c r="O239" s="6">
        <f t="shared" si="6"/>
        <v>0</v>
      </c>
      <c r="P239">
        <f t="shared" si="7"/>
        <v>0</v>
      </c>
    </row>
    <row r="240" spans="1:16" x14ac:dyDescent="0.35">
      <c r="A240" s="19" t="s">
        <v>173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58445.070000000072</v>
      </c>
      <c r="L240" s="4">
        <v>124074.51999999997</v>
      </c>
      <c r="M240" s="4">
        <v>110863.74</v>
      </c>
      <c r="N240" s="5">
        <v>97794.443333333358</v>
      </c>
      <c r="O240" s="6">
        <f t="shared" si="6"/>
        <v>0</v>
      </c>
      <c r="P240">
        <f t="shared" si="7"/>
        <v>0</v>
      </c>
    </row>
    <row r="241" spans="1:16" x14ac:dyDescent="0.35">
      <c r="A241" s="19" t="s">
        <v>472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5">
        <v>0</v>
      </c>
      <c r="O241" s="6">
        <f t="shared" si="6"/>
        <v>0</v>
      </c>
      <c r="P241">
        <f t="shared" si="7"/>
        <v>0</v>
      </c>
    </row>
    <row r="242" spans="1:16" x14ac:dyDescent="0.35">
      <c r="A242" s="19" t="s">
        <v>473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47387.119999999981</v>
      </c>
      <c r="L242" s="4">
        <v>48827.810000000027</v>
      </c>
      <c r="M242" s="4">
        <v>45753.339999999953</v>
      </c>
      <c r="N242" s="5">
        <v>47322.756666666653</v>
      </c>
      <c r="O242" s="6">
        <f t="shared" si="6"/>
        <v>0</v>
      </c>
      <c r="P242">
        <f t="shared" si="7"/>
        <v>0</v>
      </c>
    </row>
    <row r="243" spans="1:16" x14ac:dyDescent="0.35">
      <c r="A243" s="19" t="s">
        <v>474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445767.73999999923</v>
      </c>
      <c r="L243" s="4">
        <v>494432.71999999986</v>
      </c>
      <c r="M243" s="4">
        <v>643662.36000000127</v>
      </c>
      <c r="N243" s="5">
        <v>527954.27333333343</v>
      </c>
      <c r="O243" s="6">
        <f t="shared" si="6"/>
        <v>0</v>
      </c>
      <c r="P243">
        <f t="shared" si="7"/>
        <v>0</v>
      </c>
    </row>
    <row r="244" spans="1:16" x14ac:dyDescent="0.35">
      <c r="A244" s="19" t="s">
        <v>174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272539.28000000038</v>
      </c>
      <c r="L244" s="4">
        <v>312701.08999999968</v>
      </c>
      <c r="M244" s="4">
        <v>168293.47999999981</v>
      </c>
      <c r="N244" s="5">
        <v>251177.94999999995</v>
      </c>
      <c r="O244" s="6">
        <f t="shared" si="6"/>
        <v>0</v>
      </c>
      <c r="P244">
        <f t="shared" si="7"/>
        <v>0</v>
      </c>
    </row>
    <row r="245" spans="1:16" x14ac:dyDescent="0.35">
      <c r="A245" s="19" t="s">
        <v>475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39120.359999999993</v>
      </c>
      <c r="L245" s="4">
        <v>46840.570000000123</v>
      </c>
      <c r="M245" s="4">
        <v>44940.180000000073</v>
      </c>
      <c r="N245" s="5">
        <v>43633.703333333397</v>
      </c>
      <c r="O245" s="6">
        <f t="shared" si="6"/>
        <v>0</v>
      </c>
      <c r="P245">
        <f t="shared" si="7"/>
        <v>0</v>
      </c>
    </row>
    <row r="246" spans="1:16" x14ac:dyDescent="0.35">
      <c r="A246" s="19" t="s">
        <v>175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30184.910000000014</v>
      </c>
      <c r="L246" s="4">
        <v>26365.349999999988</v>
      </c>
      <c r="M246" s="4">
        <v>25521.439999999984</v>
      </c>
      <c r="N246" s="5">
        <v>27357.233333333326</v>
      </c>
      <c r="O246" s="6">
        <f t="shared" si="6"/>
        <v>0</v>
      </c>
      <c r="P246">
        <f t="shared" si="7"/>
        <v>0</v>
      </c>
    </row>
    <row r="247" spans="1:16" x14ac:dyDescent="0.35">
      <c r="A247" s="19" t="s">
        <v>176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112242.99000000021</v>
      </c>
      <c r="L247" s="4">
        <v>112482.17000000013</v>
      </c>
      <c r="M247" s="4">
        <v>64211.399999999878</v>
      </c>
      <c r="N247" s="5">
        <v>96312.186666666719</v>
      </c>
      <c r="O247" s="6">
        <f t="shared" si="6"/>
        <v>0</v>
      </c>
      <c r="P247">
        <f t="shared" si="7"/>
        <v>0</v>
      </c>
    </row>
    <row r="248" spans="1:16" x14ac:dyDescent="0.35">
      <c r="A248" s="19" t="s">
        <v>177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72558.039999999848</v>
      </c>
      <c r="L248" s="4">
        <v>79814.16999999994</v>
      </c>
      <c r="M248" s="4">
        <v>53480.369999999966</v>
      </c>
      <c r="N248" s="5">
        <v>68617.526666666585</v>
      </c>
      <c r="O248" s="6">
        <f t="shared" si="6"/>
        <v>0</v>
      </c>
      <c r="P248">
        <f t="shared" si="7"/>
        <v>0</v>
      </c>
    </row>
    <row r="249" spans="1:16" x14ac:dyDescent="0.35">
      <c r="A249" s="19" t="s">
        <v>476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42343.309999999947</v>
      </c>
      <c r="L249" s="4">
        <v>47458.430000000022</v>
      </c>
      <c r="M249" s="4">
        <v>46054.240000000042</v>
      </c>
      <c r="N249" s="5">
        <v>45285.326666666668</v>
      </c>
      <c r="O249" s="6">
        <f t="shared" si="6"/>
        <v>0</v>
      </c>
      <c r="P249">
        <f t="shared" si="7"/>
        <v>0</v>
      </c>
    </row>
    <row r="250" spans="1:16" x14ac:dyDescent="0.35">
      <c r="A250" s="19" t="s">
        <v>477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35322.099999999955</v>
      </c>
      <c r="L250" s="4">
        <v>40594.550000000003</v>
      </c>
      <c r="M250" s="4">
        <v>41739.699999999983</v>
      </c>
      <c r="N250" s="5">
        <v>39218.783333333318</v>
      </c>
      <c r="O250" s="6">
        <f t="shared" si="6"/>
        <v>0</v>
      </c>
      <c r="P250">
        <f t="shared" si="7"/>
        <v>0</v>
      </c>
    </row>
    <row r="251" spans="1:16" x14ac:dyDescent="0.35">
      <c r="A251" s="19" t="s">
        <v>478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24781.520000000055</v>
      </c>
      <c r="L251" s="4">
        <v>33835.070000000029</v>
      </c>
      <c r="M251" s="4">
        <v>28564.330000000031</v>
      </c>
      <c r="N251" s="5">
        <v>29060.306666666704</v>
      </c>
      <c r="O251" s="6">
        <f t="shared" si="6"/>
        <v>0</v>
      </c>
      <c r="P251">
        <f t="shared" si="7"/>
        <v>0</v>
      </c>
    </row>
    <row r="252" spans="1:16" x14ac:dyDescent="0.35">
      <c r="A252" s="19" t="s">
        <v>178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75594.63999999997</v>
      </c>
      <c r="L252" s="4">
        <v>31713.060000000052</v>
      </c>
      <c r="M252" s="4">
        <v>16764.53</v>
      </c>
      <c r="N252" s="5">
        <v>41357.410000000011</v>
      </c>
      <c r="O252" s="6">
        <f t="shared" si="6"/>
        <v>0</v>
      </c>
      <c r="P252">
        <f t="shared" si="7"/>
        <v>0</v>
      </c>
    </row>
    <row r="253" spans="1:16" x14ac:dyDescent="0.35">
      <c r="A253" s="19" t="s">
        <v>479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5">
        <v>0</v>
      </c>
      <c r="O253" s="6">
        <f t="shared" si="6"/>
        <v>0</v>
      </c>
      <c r="P253">
        <f t="shared" si="7"/>
        <v>0</v>
      </c>
    </row>
    <row r="254" spans="1:16" x14ac:dyDescent="0.35">
      <c r="A254" s="19" t="s">
        <v>480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121300.89999999989</v>
      </c>
      <c r="L254" s="4">
        <v>134150.2200000002</v>
      </c>
      <c r="M254" s="4">
        <v>134962.65999999989</v>
      </c>
      <c r="N254" s="5">
        <v>130137.92666666668</v>
      </c>
      <c r="O254" s="6">
        <f t="shared" si="6"/>
        <v>0</v>
      </c>
      <c r="P254">
        <f t="shared" si="7"/>
        <v>0</v>
      </c>
    </row>
    <row r="255" spans="1:16" x14ac:dyDescent="0.35">
      <c r="A255" s="19" t="s">
        <v>481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45799.27999999997</v>
      </c>
      <c r="L255" s="4">
        <v>50900.389999999985</v>
      </c>
      <c r="M255" s="4">
        <v>49893.889999999898</v>
      </c>
      <c r="N255" s="5">
        <v>48864.519999999953</v>
      </c>
      <c r="O255" s="6">
        <f t="shared" si="6"/>
        <v>0</v>
      </c>
      <c r="P255">
        <f t="shared" si="7"/>
        <v>0</v>
      </c>
    </row>
    <row r="256" spans="1:16" x14ac:dyDescent="0.35">
      <c r="A256" s="19" t="s">
        <v>482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42505.929999999935</v>
      </c>
      <c r="L256" s="4">
        <v>46402.239999999976</v>
      </c>
      <c r="M256" s="4">
        <v>47552.010000000038</v>
      </c>
      <c r="N256" s="5">
        <v>45486.726666666647</v>
      </c>
      <c r="O256" s="6">
        <f t="shared" si="6"/>
        <v>0</v>
      </c>
      <c r="P256">
        <f t="shared" si="7"/>
        <v>0</v>
      </c>
    </row>
    <row r="257" spans="1:16" x14ac:dyDescent="0.35">
      <c r="A257" s="19" t="s">
        <v>483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97352.910000000018</v>
      </c>
      <c r="L257" s="4">
        <v>111805.35000000008</v>
      </c>
      <c r="M257" s="4">
        <v>109233.19000000019</v>
      </c>
      <c r="N257" s="5">
        <v>106130.48333333344</v>
      </c>
      <c r="O257" s="6">
        <f t="shared" si="6"/>
        <v>0</v>
      </c>
      <c r="P257">
        <f t="shared" si="7"/>
        <v>0</v>
      </c>
    </row>
    <row r="258" spans="1:16" x14ac:dyDescent="0.35">
      <c r="A258" s="19" t="s">
        <v>484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38135.239999999954</v>
      </c>
      <c r="L258" s="4">
        <v>43335.869999999959</v>
      </c>
      <c r="M258" s="4">
        <v>45123.299999999967</v>
      </c>
      <c r="N258" s="5">
        <v>42198.136666666629</v>
      </c>
      <c r="O258" s="6">
        <f t="shared" si="6"/>
        <v>0</v>
      </c>
      <c r="P258">
        <f t="shared" si="7"/>
        <v>0</v>
      </c>
    </row>
    <row r="259" spans="1:16" x14ac:dyDescent="0.35">
      <c r="A259" s="19" t="s">
        <v>179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394981.44</v>
      </c>
      <c r="L259" s="4">
        <v>348485.5500000004</v>
      </c>
      <c r="M259" s="4">
        <v>665933.96</v>
      </c>
      <c r="N259" s="5">
        <v>469800.31666666683</v>
      </c>
      <c r="O259" s="6">
        <f t="shared" ref="O259:O322" si="8">+MIN(B259:M259)</f>
        <v>0</v>
      </c>
      <c r="P259">
        <f t="shared" ref="P259:P322" si="9">+IF(O259&lt;0,1,0)</f>
        <v>0</v>
      </c>
    </row>
    <row r="260" spans="1:16" x14ac:dyDescent="0.35">
      <c r="A260" s="19" t="s">
        <v>485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114418.29999999981</v>
      </c>
      <c r="L260" s="4">
        <v>130111.74000000003</v>
      </c>
      <c r="M260" s="4">
        <v>135330.36000000013</v>
      </c>
      <c r="N260" s="5">
        <v>126620.13333333335</v>
      </c>
      <c r="O260" s="6">
        <f t="shared" si="8"/>
        <v>0</v>
      </c>
      <c r="P260">
        <f t="shared" si="9"/>
        <v>0</v>
      </c>
    </row>
    <row r="261" spans="1:16" x14ac:dyDescent="0.35">
      <c r="A261" s="19" t="s">
        <v>486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40866.739999999983</v>
      </c>
      <c r="L261" s="4">
        <v>37368.530000000072</v>
      </c>
      <c r="M261" s="4">
        <v>43465.689999999959</v>
      </c>
      <c r="N261" s="5">
        <v>40566.986666666671</v>
      </c>
      <c r="O261" s="6">
        <f t="shared" si="8"/>
        <v>0</v>
      </c>
      <c r="P261">
        <f t="shared" si="9"/>
        <v>0</v>
      </c>
    </row>
    <row r="262" spans="1:16" x14ac:dyDescent="0.35">
      <c r="A262" s="19" t="s">
        <v>37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-679827.49999999884</v>
      </c>
      <c r="L262" s="4">
        <v>-655264.72000000125</v>
      </c>
      <c r="M262" s="4">
        <v>-680170.58999999892</v>
      </c>
      <c r="N262" s="5">
        <v>-671754.26999999967</v>
      </c>
      <c r="O262" s="6">
        <f t="shared" si="8"/>
        <v>-680170.58999999892</v>
      </c>
      <c r="P262">
        <f t="shared" si="9"/>
        <v>1</v>
      </c>
    </row>
    <row r="263" spans="1:16" x14ac:dyDescent="0.35">
      <c r="A263" s="19" t="s">
        <v>487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87128.679999999906</v>
      </c>
      <c r="L263" s="4">
        <v>104843.24999999994</v>
      </c>
      <c r="M263" s="4">
        <v>88952.779999999897</v>
      </c>
      <c r="N263" s="5">
        <v>93641.569999999905</v>
      </c>
      <c r="O263" s="6">
        <f t="shared" si="8"/>
        <v>0</v>
      </c>
      <c r="P263">
        <f t="shared" si="9"/>
        <v>0</v>
      </c>
    </row>
    <row r="264" spans="1:16" x14ac:dyDescent="0.35">
      <c r="A264" s="19" t="s">
        <v>488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5">
        <v>0</v>
      </c>
      <c r="O264" s="6">
        <f t="shared" si="8"/>
        <v>0</v>
      </c>
      <c r="P264">
        <f t="shared" si="9"/>
        <v>0</v>
      </c>
    </row>
    <row r="265" spans="1:16" x14ac:dyDescent="0.35">
      <c r="A265" s="19" t="s">
        <v>180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115393.31000000004</v>
      </c>
      <c r="L265" s="4">
        <v>141316.88999999987</v>
      </c>
      <c r="M265" s="4">
        <v>128868.60000000021</v>
      </c>
      <c r="N265" s="5">
        <v>128526.26666666671</v>
      </c>
      <c r="O265" s="6">
        <f t="shared" si="8"/>
        <v>0</v>
      </c>
      <c r="P265">
        <f t="shared" si="9"/>
        <v>0</v>
      </c>
    </row>
    <row r="266" spans="1:16" x14ac:dyDescent="0.35">
      <c r="A266" s="19" t="s">
        <v>181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29011.589999999924</v>
      </c>
      <c r="L266" s="4">
        <v>29786.709999999988</v>
      </c>
      <c r="M266" s="4">
        <v>25683.480000000021</v>
      </c>
      <c r="N266" s="5">
        <v>28160.593333333312</v>
      </c>
      <c r="O266" s="6">
        <f t="shared" si="8"/>
        <v>0</v>
      </c>
      <c r="P266">
        <f t="shared" si="9"/>
        <v>0</v>
      </c>
    </row>
    <row r="267" spans="1:16" x14ac:dyDescent="0.35">
      <c r="A267" s="19" t="s">
        <v>182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48761.659999999989</v>
      </c>
      <c r="L267" s="4">
        <v>107622.87999999993</v>
      </c>
      <c r="M267" s="4">
        <v>97662.359999999957</v>
      </c>
      <c r="N267" s="5">
        <v>84682.299999999959</v>
      </c>
      <c r="O267" s="6">
        <f t="shared" si="8"/>
        <v>0</v>
      </c>
      <c r="P267">
        <f t="shared" si="9"/>
        <v>0</v>
      </c>
    </row>
    <row r="268" spans="1:16" x14ac:dyDescent="0.35">
      <c r="A268" s="19" t="s">
        <v>81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1572702.8800000022</v>
      </c>
      <c r="L268" s="4">
        <v>1425331.05</v>
      </c>
      <c r="M268" s="4">
        <v>1123187.7300000009</v>
      </c>
      <c r="N268" s="5">
        <v>1373740.5533333344</v>
      </c>
      <c r="O268" s="6">
        <f t="shared" si="8"/>
        <v>0</v>
      </c>
      <c r="P268">
        <f t="shared" si="9"/>
        <v>0</v>
      </c>
    </row>
    <row r="269" spans="1:16" x14ac:dyDescent="0.35">
      <c r="A269" s="19" t="s">
        <v>183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5">
        <v>0</v>
      </c>
      <c r="O269" s="6">
        <f t="shared" si="8"/>
        <v>0</v>
      </c>
      <c r="P269">
        <f t="shared" si="9"/>
        <v>0</v>
      </c>
    </row>
    <row r="270" spans="1:16" x14ac:dyDescent="0.35">
      <c r="A270" s="19" t="s">
        <v>489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27745.039999999983</v>
      </c>
      <c r="L270" s="4">
        <v>31885.87999999999</v>
      </c>
      <c r="M270" s="4">
        <v>32804.890000000014</v>
      </c>
      <c r="N270" s="5">
        <v>30811.936666666661</v>
      </c>
      <c r="O270" s="6">
        <f t="shared" si="8"/>
        <v>0</v>
      </c>
      <c r="P270">
        <f t="shared" si="9"/>
        <v>0</v>
      </c>
    </row>
    <row r="271" spans="1:16" x14ac:dyDescent="0.35">
      <c r="A271" s="19" t="s">
        <v>184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236918.43</v>
      </c>
      <c r="L271" s="4">
        <v>234387.52000000008</v>
      </c>
      <c r="M271" s="4">
        <v>228620.07000000012</v>
      </c>
      <c r="N271" s="5">
        <v>233308.67333333343</v>
      </c>
      <c r="O271" s="6">
        <f t="shared" si="8"/>
        <v>0</v>
      </c>
      <c r="P271">
        <f t="shared" si="9"/>
        <v>0</v>
      </c>
    </row>
    <row r="272" spans="1:16" x14ac:dyDescent="0.35">
      <c r="A272" s="19" t="s">
        <v>185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66694.689999999988</v>
      </c>
      <c r="L272" s="4">
        <v>47297.670000000042</v>
      </c>
      <c r="M272" s="4">
        <v>23885.980000000072</v>
      </c>
      <c r="N272" s="5">
        <v>45959.446666666707</v>
      </c>
      <c r="O272" s="6">
        <f t="shared" si="8"/>
        <v>0</v>
      </c>
      <c r="P272">
        <f t="shared" si="9"/>
        <v>0</v>
      </c>
    </row>
    <row r="273" spans="1:16" x14ac:dyDescent="0.35">
      <c r="A273" s="19" t="s">
        <v>490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5">
        <v>0</v>
      </c>
      <c r="O273" s="6">
        <f t="shared" si="8"/>
        <v>0</v>
      </c>
      <c r="P273">
        <f t="shared" si="9"/>
        <v>0</v>
      </c>
    </row>
    <row r="274" spans="1:16" x14ac:dyDescent="0.35">
      <c r="A274" s="19" t="s">
        <v>491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5">
        <v>0</v>
      </c>
      <c r="O274" s="6">
        <f t="shared" si="8"/>
        <v>0</v>
      </c>
      <c r="P274">
        <f t="shared" si="9"/>
        <v>0</v>
      </c>
    </row>
    <row r="275" spans="1:16" x14ac:dyDescent="0.35">
      <c r="A275" s="19" t="s">
        <v>186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28447.869999999995</v>
      </c>
      <c r="L275" s="4">
        <v>22375.099999999995</v>
      </c>
      <c r="M275" s="4">
        <v>31060.210000000006</v>
      </c>
      <c r="N275" s="5">
        <v>27294.39333333333</v>
      </c>
      <c r="O275" s="6">
        <f t="shared" si="8"/>
        <v>0</v>
      </c>
      <c r="P275">
        <f t="shared" si="9"/>
        <v>0</v>
      </c>
    </row>
    <row r="276" spans="1:16" x14ac:dyDescent="0.35">
      <c r="A276" s="19" t="s">
        <v>492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33890.880000000012</v>
      </c>
      <c r="L276" s="4">
        <v>40771.660000000003</v>
      </c>
      <c r="M276" s="4">
        <v>34565.660000000025</v>
      </c>
      <c r="N276" s="5">
        <v>36409.400000000016</v>
      </c>
      <c r="O276" s="6">
        <f t="shared" si="8"/>
        <v>0</v>
      </c>
      <c r="P276">
        <f t="shared" si="9"/>
        <v>0</v>
      </c>
    </row>
    <row r="277" spans="1:16" x14ac:dyDescent="0.35">
      <c r="A277" s="19" t="s">
        <v>493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36177.810000000049</v>
      </c>
      <c r="L277" s="4">
        <v>40034.959999999977</v>
      </c>
      <c r="M277" s="4">
        <v>35570.050000000032</v>
      </c>
      <c r="N277" s="5">
        <v>37260.940000000017</v>
      </c>
      <c r="O277" s="6">
        <f t="shared" si="8"/>
        <v>0</v>
      </c>
      <c r="P277">
        <f t="shared" si="9"/>
        <v>0</v>
      </c>
    </row>
    <row r="278" spans="1:16" x14ac:dyDescent="0.35">
      <c r="A278" s="19" t="s">
        <v>494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5">
        <v>0</v>
      </c>
      <c r="O278" s="6">
        <f t="shared" si="8"/>
        <v>0</v>
      </c>
      <c r="P278">
        <f t="shared" si="9"/>
        <v>0</v>
      </c>
    </row>
    <row r="279" spans="1:16" x14ac:dyDescent="0.35">
      <c r="A279" s="19" t="s">
        <v>38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700651.56999999972</v>
      </c>
      <c r="L279" s="4">
        <v>895145.58999999927</v>
      </c>
      <c r="M279" s="4">
        <v>1051825.7999999977</v>
      </c>
      <c r="N279" s="5">
        <v>882540.98666666553</v>
      </c>
      <c r="O279" s="6">
        <f t="shared" si="8"/>
        <v>0</v>
      </c>
      <c r="P279">
        <f t="shared" si="9"/>
        <v>0</v>
      </c>
    </row>
    <row r="280" spans="1:16" x14ac:dyDescent="0.35">
      <c r="A280" s="19" t="s">
        <v>187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13392.409999999996</v>
      </c>
      <c r="L280" s="4">
        <v>14273.450000000017</v>
      </c>
      <c r="M280" s="4">
        <v>12509.249999999993</v>
      </c>
      <c r="N280" s="5">
        <v>13391.703333333337</v>
      </c>
      <c r="O280" s="6">
        <f t="shared" si="8"/>
        <v>0</v>
      </c>
      <c r="P280">
        <f t="shared" si="9"/>
        <v>0</v>
      </c>
    </row>
    <row r="281" spans="1:16" x14ac:dyDescent="0.35">
      <c r="A281" s="19" t="s">
        <v>188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138634.78000000014</v>
      </c>
      <c r="L281" s="4">
        <v>154129.6200000002</v>
      </c>
      <c r="M281" s="4">
        <v>139486.91999999987</v>
      </c>
      <c r="N281" s="5">
        <v>144083.7733333334</v>
      </c>
      <c r="O281" s="6">
        <f t="shared" si="8"/>
        <v>0</v>
      </c>
      <c r="P281">
        <f t="shared" si="9"/>
        <v>0</v>
      </c>
    </row>
    <row r="282" spans="1:16" x14ac:dyDescent="0.35">
      <c r="A282" s="19" t="s">
        <v>495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5">
        <v>0</v>
      </c>
      <c r="O282" s="6">
        <f t="shared" si="8"/>
        <v>0</v>
      </c>
      <c r="P282">
        <f t="shared" si="9"/>
        <v>0</v>
      </c>
    </row>
    <row r="283" spans="1:16" x14ac:dyDescent="0.35">
      <c r="A283" s="19" t="s">
        <v>496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38996.899999999936</v>
      </c>
      <c r="L283" s="4">
        <v>41475.459999999985</v>
      </c>
      <c r="M283" s="4">
        <v>42889.319999999985</v>
      </c>
      <c r="N283" s="5">
        <v>41120.559999999969</v>
      </c>
      <c r="O283" s="6">
        <f t="shared" si="8"/>
        <v>0</v>
      </c>
      <c r="P283">
        <f t="shared" si="9"/>
        <v>0</v>
      </c>
    </row>
    <row r="284" spans="1:16" x14ac:dyDescent="0.35">
      <c r="A284" s="19" t="s">
        <v>189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789217.77999999956</v>
      </c>
      <c r="L284" s="4">
        <v>697720.89000000083</v>
      </c>
      <c r="M284" s="4">
        <v>829010.37999999977</v>
      </c>
      <c r="N284" s="5">
        <v>771983.01666666672</v>
      </c>
      <c r="O284" s="6">
        <f t="shared" si="8"/>
        <v>0</v>
      </c>
      <c r="P284">
        <f t="shared" si="9"/>
        <v>0</v>
      </c>
    </row>
    <row r="285" spans="1:16" x14ac:dyDescent="0.35">
      <c r="A285" s="19" t="s">
        <v>497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388958.93999999989</v>
      </c>
      <c r="L285" s="4">
        <v>161825.41000000006</v>
      </c>
      <c r="M285" s="4">
        <v>516524.59000000014</v>
      </c>
      <c r="N285" s="5">
        <v>355769.64666666673</v>
      </c>
      <c r="O285" s="6">
        <f t="shared" si="8"/>
        <v>0</v>
      </c>
      <c r="P285">
        <f t="shared" si="9"/>
        <v>0</v>
      </c>
    </row>
    <row r="286" spans="1:16" x14ac:dyDescent="0.35">
      <c r="A286" s="19" t="s">
        <v>498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83675.95</v>
      </c>
      <c r="L286" s="4">
        <v>97087.360000000088</v>
      </c>
      <c r="M286" s="4">
        <v>92370.579999999842</v>
      </c>
      <c r="N286" s="5">
        <v>91044.629999999961</v>
      </c>
      <c r="O286" s="6">
        <f t="shared" si="8"/>
        <v>0</v>
      </c>
      <c r="P286">
        <f t="shared" si="9"/>
        <v>0</v>
      </c>
    </row>
    <row r="287" spans="1:16" x14ac:dyDescent="0.35">
      <c r="A287" s="19" t="s">
        <v>499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3192.3399999999988</v>
      </c>
      <c r="L287" s="4">
        <v>3375.2199999999948</v>
      </c>
      <c r="M287" s="4">
        <v>3531.8599999999924</v>
      </c>
      <c r="N287" s="5">
        <v>3366.4733333333293</v>
      </c>
      <c r="O287" s="6">
        <f t="shared" si="8"/>
        <v>0</v>
      </c>
      <c r="P287">
        <f t="shared" si="9"/>
        <v>0</v>
      </c>
    </row>
    <row r="288" spans="1:16" x14ac:dyDescent="0.35">
      <c r="A288" s="19" t="s">
        <v>500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5">
        <v>0</v>
      </c>
      <c r="O288" s="6">
        <f t="shared" si="8"/>
        <v>0</v>
      </c>
      <c r="P288">
        <f t="shared" si="9"/>
        <v>0</v>
      </c>
    </row>
    <row r="289" spans="1:16" x14ac:dyDescent="0.35">
      <c r="A289" s="19" t="s">
        <v>190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37723.87999999999</v>
      </c>
      <c r="L289" s="4">
        <v>119543.15000000013</v>
      </c>
      <c r="M289" s="4">
        <v>58098.840000000069</v>
      </c>
      <c r="N289" s="5">
        <v>71788.623333333395</v>
      </c>
      <c r="O289" s="6">
        <f t="shared" si="8"/>
        <v>0</v>
      </c>
      <c r="P289">
        <f t="shared" si="9"/>
        <v>0</v>
      </c>
    </row>
    <row r="290" spans="1:16" x14ac:dyDescent="0.35">
      <c r="A290" s="19" t="s">
        <v>501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43223.370000000024</v>
      </c>
      <c r="L290" s="4">
        <v>45577.4</v>
      </c>
      <c r="M290" s="4">
        <v>40848.840000000004</v>
      </c>
      <c r="N290" s="5">
        <v>43216.536666666674</v>
      </c>
      <c r="O290" s="6">
        <f t="shared" si="8"/>
        <v>0</v>
      </c>
      <c r="P290">
        <f t="shared" si="9"/>
        <v>0</v>
      </c>
    </row>
    <row r="291" spans="1:16" x14ac:dyDescent="0.35">
      <c r="A291" s="19" t="s">
        <v>39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-371152.00999999983</v>
      </c>
      <c r="L291" s="4">
        <v>-351494.65000000014</v>
      </c>
      <c r="M291" s="4">
        <v>-400283.49</v>
      </c>
      <c r="N291" s="5">
        <v>-374310.05</v>
      </c>
      <c r="O291" s="6">
        <f t="shared" si="8"/>
        <v>-400283.49</v>
      </c>
      <c r="P291">
        <f t="shared" si="9"/>
        <v>1</v>
      </c>
    </row>
    <row r="292" spans="1:16" x14ac:dyDescent="0.35">
      <c r="A292" s="19" t="s">
        <v>40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-196428.39000000004</v>
      </c>
      <c r="L292" s="4">
        <v>10419.380000000005</v>
      </c>
      <c r="M292" s="4">
        <v>-15326.999999999996</v>
      </c>
      <c r="N292" s="5">
        <v>-67112.003333333341</v>
      </c>
      <c r="O292" s="6">
        <f t="shared" si="8"/>
        <v>-196428.39000000004</v>
      </c>
      <c r="P292">
        <f t="shared" si="9"/>
        <v>1</v>
      </c>
    </row>
    <row r="293" spans="1:16" x14ac:dyDescent="0.35">
      <c r="A293" s="19" t="s">
        <v>82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967257.36000000034</v>
      </c>
      <c r="L293" s="4">
        <v>888665.4700000009</v>
      </c>
      <c r="M293" s="4">
        <v>849119.05000000028</v>
      </c>
      <c r="N293" s="5">
        <v>901680.62666666729</v>
      </c>
      <c r="O293" s="6">
        <f t="shared" si="8"/>
        <v>0</v>
      </c>
      <c r="P293">
        <f t="shared" si="9"/>
        <v>0</v>
      </c>
    </row>
    <row r="294" spans="1:16" x14ac:dyDescent="0.35">
      <c r="A294" s="19" t="s">
        <v>41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142375.10999999996</v>
      </c>
      <c r="L294" s="4">
        <v>130944.95000000007</v>
      </c>
      <c r="M294" s="4">
        <v>63913.389999999985</v>
      </c>
      <c r="N294" s="5">
        <v>112411.15000000002</v>
      </c>
      <c r="O294" s="6">
        <f t="shared" si="8"/>
        <v>0</v>
      </c>
      <c r="P294">
        <f t="shared" si="9"/>
        <v>0</v>
      </c>
    </row>
    <row r="295" spans="1:16" x14ac:dyDescent="0.35">
      <c r="A295" s="19" t="s">
        <v>502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5">
        <v>0</v>
      </c>
      <c r="O295" s="6">
        <f t="shared" si="8"/>
        <v>0</v>
      </c>
      <c r="P295">
        <f t="shared" si="9"/>
        <v>0</v>
      </c>
    </row>
    <row r="296" spans="1:16" x14ac:dyDescent="0.35">
      <c r="A296" s="19" t="s">
        <v>42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240582.22000000006</v>
      </c>
      <c r="L296" s="4">
        <v>266592.5</v>
      </c>
      <c r="M296" s="4">
        <v>-231525.41999999995</v>
      </c>
      <c r="N296" s="5">
        <v>91883.100000000049</v>
      </c>
      <c r="O296" s="6">
        <f t="shared" si="8"/>
        <v>-231525.41999999995</v>
      </c>
      <c r="P296">
        <f t="shared" si="9"/>
        <v>1</v>
      </c>
    </row>
    <row r="297" spans="1:16" x14ac:dyDescent="0.35">
      <c r="A297" s="19" t="s">
        <v>503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1121875.2900000007</v>
      </c>
      <c r="L297" s="4">
        <v>649391.67000000039</v>
      </c>
      <c r="M297" s="4">
        <v>1314961.6800000004</v>
      </c>
      <c r="N297" s="5">
        <v>1028742.8800000005</v>
      </c>
      <c r="O297" s="6">
        <f t="shared" si="8"/>
        <v>0</v>
      </c>
      <c r="P297">
        <f t="shared" si="9"/>
        <v>0</v>
      </c>
    </row>
    <row r="298" spans="1:16" x14ac:dyDescent="0.35">
      <c r="A298" s="19" t="s">
        <v>191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109192.49999999981</v>
      </c>
      <c r="L298" s="4">
        <v>113723.36999999994</v>
      </c>
      <c r="M298" s="4">
        <v>125264.79000000011</v>
      </c>
      <c r="N298" s="5">
        <v>116060.21999999996</v>
      </c>
      <c r="O298" s="6">
        <f t="shared" si="8"/>
        <v>0</v>
      </c>
      <c r="P298">
        <f t="shared" si="9"/>
        <v>0</v>
      </c>
    </row>
    <row r="299" spans="1:16" x14ac:dyDescent="0.35">
      <c r="A299" s="19" t="s">
        <v>83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-125454.64000000009</v>
      </c>
      <c r="L299" s="4">
        <v>-125739.81999999992</v>
      </c>
      <c r="M299" s="4">
        <v>-121099.76000000004</v>
      </c>
      <c r="N299" s="5">
        <v>-124098.07333333336</v>
      </c>
      <c r="O299" s="6">
        <f t="shared" si="8"/>
        <v>-125739.81999999992</v>
      </c>
      <c r="P299">
        <f t="shared" si="9"/>
        <v>1</v>
      </c>
    </row>
    <row r="300" spans="1:16" x14ac:dyDescent="0.35">
      <c r="A300" s="19" t="s">
        <v>504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177225.75999999983</v>
      </c>
      <c r="L300" s="4">
        <v>180287.33000000013</v>
      </c>
      <c r="M300" s="4">
        <v>-8113.2499999999927</v>
      </c>
      <c r="N300" s="5">
        <v>116466.61333333333</v>
      </c>
      <c r="O300" s="6">
        <f t="shared" si="8"/>
        <v>-8113.2499999999927</v>
      </c>
      <c r="P300">
        <f t="shared" si="9"/>
        <v>1</v>
      </c>
    </row>
    <row r="301" spans="1:16" x14ac:dyDescent="0.35">
      <c r="A301" s="19" t="s">
        <v>505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5">
        <v>0</v>
      </c>
      <c r="O301" s="6">
        <f t="shared" si="8"/>
        <v>0</v>
      </c>
      <c r="P301">
        <f t="shared" si="9"/>
        <v>0</v>
      </c>
    </row>
    <row r="302" spans="1:16" x14ac:dyDescent="0.35">
      <c r="A302" s="19" t="s">
        <v>506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5">
        <v>0</v>
      </c>
      <c r="O302" s="6">
        <f t="shared" si="8"/>
        <v>0</v>
      </c>
      <c r="P302">
        <f t="shared" si="9"/>
        <v>0</v>
      </c>
    </row>
    <row r="303" spans="1:16" x14ac:dyDescent="0.35">
      <c r="A303" s="19" t="s">
        <v>507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41851.970000000016</v>
      </c>
      <c r="L303" s="4">
        <v>48513.60999999995</v>
      </c>
      <c r="M303" s="4">
        <v>46177.649999999929</v>
      </c>
      <c r="N303" s="5">
        <v>45514.409999999967</v>
      </c>
      <c r="O303" s="6">
        <f t="shared" si="8"/>
        <v>0</v>
      </c>
      <c r="P303">
        <f t="shared" si="9"/>
        <v>0</v>
      </c>
    </row>
    <row r="304" spans="1:16" x14ac:dyDescent="0.35">
      <c r="A304" s="19" t="s">
        <v>508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108967.23000000001</v>
      </c>
      <c r="L304" s="4">
        <v>127391.58999999997</v>
      </c>
      <c r="M304" s="4">
        <v>116881.68000000011</v>
      </c>
      <c r="N304" s="5">
        <v>117746.83333333337</v>
      </c>
      <c r="O304" s="6">
        <f t="shared" si="8"/>
        <v>0</v>
      </c>
      <c r="P304">
        <f t="shared" si="9"/>
        <v>0</v>
      </c>
    </row>
    <row r="305" spans="1:16" x14ac:dyDescent="0.35">
      <c r="A305" s="19" t="s">
        <v>62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504252.74000000011</v>
      </c>
      <c r="L305" s="4">
        <v>237675.66000000009</v>
      </c>
      <c r="M305" s="4">
        <v>430202.24000000017</v>
      </c>
      <c r="N305" s="5">
        <v>390710.21333333344</v>
      </c>
      <c r="O305" s="6">
        <f t="shared" si="8"/>
        <v>0</v>
      </c>
      <c r="P305">
        <f t="shared" si="9"/>
        <v>0</v>
      </c>
    </row>
    <row r="306" spans="1:16" x14ac:dyDescent="0.35">
      <c r="A306" s="19" t="s">
        <v>509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124450.98999999998</v>
      </c>
      <c r="L306" s="4">
        <v>134060.21999999986</v>
      </c>
      <c r="M306" s="4">
        <v>136164.5800000001</v>
      </c>
      <c r="N306" s="5">
        <v>131558.59666666665</v>
      </c>
      <c r="O306" s="6">
        <f t="shared" si="8"/>
        <v>0</v>
      </c>
      <c r="P306">
        <f t="shared" si="9"/>
        <v>0</v>
      </c>
    </row>
    <row r="307" spans="1:16" x14ac:dyDescent="0.35">
      <c r="A307" s="19" t="s">
        <v>192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16275.170000000007</v>
      </c>
      <c r="L307" s="4">
        <v>129941.59999999999</v>
      </c>
      <c r="M307" s="4">
        <v>115196.98</v>
      </c>
      <c r="N307" s="5">
        <v>87137.916666666672</v>
      </c>
      <c r="O307" s="6">
        <f t="shared" si="8"/>
        <v>0</v>
      </c>
      <c r="P307">
        <f t="shared" si="9"/>
        <v>0</v>
      </c>
    </row>
    <row r="308" spans="1:16" x14ac:dyDescent="0.35">
      <c r="A308" s="19" t="s">
        <v>193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21961.499999999985</v>
      </c>
      <c r="L308" s="4">
        <v>18339.87</v>
      </c>
      <c r="M308" s="4">
        <v>19531.550000000036</v>
      </c>
      <c r="N308" s="5">
        <v>19944.306666666671</v>
      </c>
      <c r="O308" s="6">
        <f t="shared" si="8"/>
        <v>0</v>
      </c>
      <c r="P308">
        <f t="shared" si="9"/>
        <v>0</v>
      </c>
    </row>
    <row r="309" spans="1:16" x14ac:dyDescent="0.35">
      <c r="A309" s="19" t="s">
        <v>510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40593.150000000016</v>
      </c>
      <c r="L309" s="4">
        <v>34299.710000000006</v>
      </c>
      <c r="M309" s="4">
        <v>46264.740000000049</v>
      </c>
      <c r="N309" s="5">
        <v>40385.86666666669</v>
      </c>
      <c r="O309" s="6">
        <f t="shared" si="8"/>
        <v>0</v>
      </c>
      <c r="P309">
        <f t="shared" si="9"/>
        <v>0</v>
      </c>
    </row>
    <row r="310" spans="1:16" x14ac:dyDescent="0.35">
      <c r="A310" s="19" t="s">
        <v>511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5">
        <v>0</v>
      </c>
      <c r="O310" s="6">
        <f t="shared" si="8"/>
        <v>0</v>
      </c>
      <c r="P310">
        <f t="shared" si="9"/>
        <v>0</v>
      </c>
    </row>
    <row r="311" spans="1:16" x14ac:dyDescent="0.35">
      <c r="A311" s="19" t="s">
        <v>512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5">
        <v>0</v>
      </c>
      <c r="O311" s="6">
        <f t="shared" si="8"/>
        <v>0</v>
      </c>
      <c r="P311">
        <f t="shared" si="9"/>
        <v>0</v>
      </c>
    </row>
    <row r="312" spans="1:16" x14ac:dyDescent="0.35">
      <c r="A312" s="19" t="s">
        <v>513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127814.41999999987</v>
      </c>
      <c r="L312" s="4">
        <v>131536.06000000032</v>
      </c>
      <c r="M312" s="4">
        <v>132142.47999999992</v>
      </c>
      <c r="N312" s="5">
        <v>130497.65333333336</v>
      </c>
      <c r="O312" s="6">
        <f t="shared" si="8"/>
        <v>0</v>
      </c>
      <c r="P312">
        <f t="shared" si="9"/>
        <v>0</v>
      </c>
    </row>
    <row r="313" spans="1:16" x14ac:dyDescent="0.35">
      <c r="A313" s="19" t="s">
        <v>514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120641.57000000005</v>
      </c>
      <c r="L313" s="4">
        <v>130361.71000000017</v>
      </c>
      <c r="M313" s="4">
        <v>98919.299999999945</v>
      </c>
      <c r="N313" s="5">
        <v>116640.86000000004</v>
      </c>
      <c r="O313" s="6">
        <f t="shared" si="8"/>
        <v>0</v>
      </c>
      <c r="P313">
        <f t="shared" si="9"/>
        <v>0</v>
      </c>
    </row>
    <row r="314" spans="1:16" x14ac:dyDescent="0.35">
      <c r="A314" s="19" t="s">
        <v>515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38054.140000000094</v>
      </c>
      <c r="L314" s="4">
        <v>35438.249999999964</v>
      </c>
      <c r="M314" s="4">
        <v>30847.929999999957</v>
      </c>
      <c r="N314" s="5">
        <v>34780.106666666667</v>
      </c>
      <c r="O314" s="6">
        <f t="shared" si="8"/>
        <v>0</v>
      </c>
      <c r="P314">
        <f t="shared" si="9"/>
        <v>0</v>
      </c>
    </row>
    <row r="315" spans="1:16" x14ac:dyDescent="0.35">
      <c r="A315" s="19" t="s">
        <v>44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116519.31999999996</v>
      </c>
      <c r="L315" s="4">
        <v>112505.13000000005</v>
      </c>
      <c r="M315" s="4">
        <v>83924.260000000009</v>
      </c>
      <c r="N315" s="5">
        <v>104316.23666666668</v>
      </c>
      <c r="O315" s="6">
        <f t="shared" si="8"/>
        <v>0</v>
      </c>
      <c r="P315">
        <f t="shared" si="9"/>
        <v>0</v>
      </c>
    </row>
    <row r="316" spans="1:16" x14ac:dyDescent="0.35">
      <c r="A316" s="19" t="s">
        <v>194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21500.080000000024</v>
      </c>
      <c r="L316" s="4">
        <v>26773.409999999974</v>
      </c>
      <c r="M316" s="4">
        <v>28998.499999999978</v>
      </c>
      <c r="N316" s="5">
        <v>25757.329999999991</v>
      </c>
      <c r="O316" s="6">
        <f t="shared" si="8"/>
        <v>0</v>
      </c>
      <c r="P316">
        <f t="shared" si="9"/>
        <v>0</v>
      </c>
    </row>
    <row r="317" spans="1:16" x14ac:dyDescent="0.35">
      <c r="A317" s="19" t="s">
        <v>516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33851.609999999986</v>
      </c>
      <c r="L317" s="4">
        <v>38463.070000000043</v>
      </c>
      <c r="M317" s="4">
        <v>34532.929999999978</v>
      </c>
      <c r="N317" s="5">
        <v>35615.870000000003</v>
      </c>
      <c r="O317" s="6">
        <f t="shared" si="8"/>
        <v>0</v>
      </c>
      <c r="P317">
        <f t="shared" si="9"/>
        <v>0</v>
      </c>
    </row>
    <row r="318" spans="1:16" x14ac:dyDescent="0.35">
      <c r="A318" s="19" t="s">
        <v>517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33409.040000000001</v>
      </c>
      <c r="L318" s="4">
        <v>33570.810000000012</v>
      </c>
      <c r="M318" s="4">
        <v>30936.410000000018</v>
      </c>
      <c r="N318" s="5">
        <v>32638.753333333341</v>
      </c>
      <c r="O318" s="6">
        <f t="shared" si="8"/>
        <v>0</v>
      </c>
      <c r="P318">
        <f t="shared" si="9"/>
        <v>0</v>
      </c>
    </row>
    <row r="319" spans="1:16" x14ac:dyDescent="0.35">
      <c r="A319" s="19" t="s">
        <v>518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32579.260000000002</v>
      </c>
      <c r="L319" s="4">
        <v>39016.01000000006</v>
      </c>
      <c r="M319" s="4">
        <v>37402.130000000026</v>
      </c>
      <c r="N319" s="5">
        <v>36332.466666666696</v>
      </c>
      <c r="O319" s="6">
        <f t="shared" si="8"/>
        <v>0</v>
      </c>
      <c r="P319">
        <f t="shared" si="9"/>
        <v>0</v>
      </c>
    </row>
    <row r="320" spans="1:16" x14ac:dyDescent="0.35">
      <c r="A320" s="19" t="s">
        <v>519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49362.429999999993</v>
      </c>
      <c r="L320" s="4">
        <v>52188.679999999964</v>
      </c>
      <c r="M320" s="4">
        <v>47305.509999999944</v>
      </c>
      <c r="N320" s="5">
        <v>49618.8733333333</v>
      </c>
      <c r="O320" s="6">
        <f t="shared" si="8"/>
        <v>0</v>
      </c>
      <c r="P320">
        <f t="shared" si="9"/>
        <v>0</v>
      </c>
    </row>
    <row r="321" spans="1:16" x14ac:dyDescent="0.35">
      <c r="A321" s="19" t="s">
        <v>196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41965.33999999996</v>
      </c>
      <c r="L321" s="4">
        <v>50484.089999999895</v>
      </c>
      <c r="M321" s="4">
        <v>46574.700000000019</v>
      </c>
      <c r="N321" s="5">
        <v>46341.37666666662</v>
      </c>
      <c r="O321" s="6">
        <f t="shared" si="8"/>
        <v>0</v>
      </c>
      <c r="P321">
        <f t="shared" si="9"/>
        <v>0</v>
      </c>
    </row>
    <row r="322" spans="1:16" x14ac:dyDescent="0.35">
      <c r="A322" s="19" t="s">
        <v>197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152581.20000000033</v>
      </c>
      <c r="L322" s="4">
        <v>129945.19000000015</v>
      </c>
      <c r="M322" s="4">
        <v>96376.11</v>
      </c>
      <c r="N322" s="5">
        <v>126300.83333333349</v>
      </c>
      <c r="O322" s="6">
        <f t="shared" si="8"/>
        <v>0</v>
      </c>
      <c r="P322">
        <f t="shared" si="9"/>
        <v>0</v>
      </c>
    </row>
    <row r="323" spans="1:16" x14ac:dyDescent="0.35">
      <c r="A323" s="19" t="s">
        <v>63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16905873.439999986</v>
      </c>
      <c r="L323" s="4">
        <v>16411455.559999989</v>
      </c>
      <c r="M323" s="4">
        <v>12039184.649999995</v>
      </c>
      <c r="N323" s="5">
        <v>15118837.883333325</v>
      </c>
      <c r="O323" s="6">
        <f t="shared" ref="O323:O386" si="10">+MIN(B323:M323)</f>
        <v>0</v>
      </c>
      <c r="P323">
        <f t="shared" ref="P323:P386" si="11">+IF(O323&lt;0,1,0)</f>
        <v>0</v>
      </c>
    </row>
    <row r="324" spans="1:16" x14ac:dyDescent="0.35">
      <c r="A324" s="19" t="s">
        <v>198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30267.260000000009</v>
      </c>
      <c r="L324" s="4">
        <v>42452.719999999987</v>
      </c>
      <c r="M324" s="4">
        <v>35327.990000000013</v>
      </c>
      <c r="N324" s="5">
        <v>36015.99</v>
      </c>
      <c r="O324" s="6">
        <f t="shared" si="10"/>
        <v>0</v>
      </c>
      <c r="P324">
        <f t="shared" si="11"/>
        <v>0</v>
      </c>
    </row>
    <row r="325" spans="1:16" x14ac:dyDescent="0.35">
      <c r="A325" s="19" t="s">
        <v>520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137493.61000000004</v>
      </c>
      <c r="L325" s="4">
        <v>152911.16000000012</v>
      </c>
      <c r="M325" s="4">
        <v>149737.58000000025</v>
      </c>
      <c r="N325" s="5">
        <v>146714.11666666679</v>
      </c>
      <c r="O325" s="6">
        <f t="shared" si="10"/>
        <v>0</v>
      </c>
      <c r="P325">
        <f t="shared" si="11"/>
        <v>0</v>
      </c>
    </row>
    <row r="326" spans="1:16" x14ac:dyDescent="0.35">
      <c r="A326" s="19" t="s">
        <v>521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112801.41999999984</v>
      </c>
      <c r="L326" s="4">
        <v>128130.54999999983</v>
      </c>
      <c r="M326" s="4">
        <v>115028.15000000036</v>
      </c>
      <c r="N326" s="5">
        <v>118653.37333333335</v>
      </c>
      <c r="O326" s="6">
        <f t="shared" si="10"/>
        <v>0</v>
      </c>
      <c r="P326">
        <f t="shared" si="11"/>
        <v>0</v>
      </c>
    </row>
    <row r="327" spans="1:16" x14ac:dyDescent="0.35">
      <c r="A327" s="19" t="s">
        <v>199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33810.799999999988</v>
      </c>
      <c r="L327" s="4">
        <v>37283.80999999999</v>
      </c>
      <c r="M327" s="4">
        <v>31885.549999999992</v>
      </c>
      <c r="N327" s="5">
        <v>34326.719999999994</v>
      </c>
      <c r="O327" s="6">
        <f t="shared" si="10"/>
        <v>0</v>
      </c>
      <c r="P327">
        <f t="shared" si="11"/>
        <v>0</v>
      </c>
    </row>
    <row r="328" spans="1:16" x14ac:dyDescent="0.35">
      <c r="A328" s="19" t="s">
        <v>200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37843.919999999925</v>
      </c>
      <c r="L328" s="4">
        <v>45804.830000000009</v>
      </c>
      <c r="M328" s="4">
        <v>41843.839999999967</v>
      </c>
      <c r="N328" s="5">
        <v>41830.863333333305</v>
      </c>
      <c r="O328" s="6">
        <f t="shared" si="10"/>
        <v>0</v>
      </c>
      <c r="P328">
        <f t="shared" si="11"/>
        <v>0</v>
      </c>
    </row>
    <row r="329" spans="1:16" x14ac:dyDescent="0.35">
      <c r="A329" s="19" t="s">
        <v>522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41851.970000000016</v>
      </c>
      <c r="L329" s="4">
        <v>48513.60999999995</v>
      </c>
      <c r="M329" s="4">
        <v>46177.649999999929</v>
      </c>
      <c r="N329" s="5">
        <v>45514.409999999967</v>
      </c>
      <c r="O329" s="6">
        <f t="shared" si="10"/>
        <v>0</v>
      </c>
      <c r="P329">
        <f t="shared" si="11"/>
        <v>0</v>
      </c>
    </row>
    <row r="330" spans="1:16" x14ac:dyDescent="0.35">
      <c r="A330" s="19" t="s">
        <v>523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39100.279999999897</v>
      </c>
      <c r="L330" s="4">
        <v>33070.019999999975</v>
      </c>
      <c r="M330" s="4">
        <v>44603.600000000042</v>
      </c>
      <c r="N330" s="5">
        <v>38924.633333333302</v>
      </c>
      <c r="O330" s="6">
        <f t="shared" si="10"/>
        <v>0</v>
      </c>
      <c r="P330">
        <f t="shared" si="11"/>
        <v>0</v>
      </c>
    </row>
    <row r="331" spans="1:16" x14ac:dyDescent="0.35">
      <c r="A331" s="19" t="s">
        <v>524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18117.520000000008</v>
      </c>
      <c r="L331" s="4">
        <v>20026.410000000025</v>
      </c>
      <c r="M331" s="4">
        <v>20239.430000000037</v>
      </c>
      <c r="N331" s="5">
        <v>19461.120000000024</v>
      </c>
      <c r="O331" s="6">
        <f t="shared" si="10"/>
        <v>0</v>
      </c>
      <c r="P331">
        <f t="shared" si="11"/>
        <v>0</v>
      </c>
    </row>
    <row r="332" spans="1:16" x14ac:dyDescent="0.35">
      <c r="A332" s="19" t="s">
        <v>525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41851.970000000016</v>
      </c>
      <c r="L332" s="4">
        <v>48513.60999999995</v>
      </c>
      <c r="M332" s="4">
        <v>46177.649999999929</v>
      </c>
      <c r="N332" s="5">
        <v>45514.409999999967</v>
      </c>
      <c r="O332" s="6">
        <f t="shared" si="10"/>
        <v>0</v>
      </c>
      <c r="P332">
        <f t="shared" si="11"/>
        <v>0</v>
      </c>
    </row>
    <row r="333" spans="1:16" x14ac:dyDescent="0.35">
      <c r="A333" s="19" t="s">
        <v>526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51635.490000000027</v>
      </c>
      <c r="L333" s="4">
        <v>58377.949999999932</v>
      </c>
      <c r="M333" s="4">
        <v>57514.829999999965</v>
      </c>
      <c r="N333" s="5">
        <v>55842.756666666646</v>
      </c>
      <c r="O333" s="6">
        <f t="shared" si="10"/>
        <v>0</v>
      </c>
      <c r="P333">
        <f t="shared" si="11"/>
        <v>0</v>
      </c>
    </row>
    <row r="334" spans="1:16" x14ac:dyDescent="0.35">
      <c r="A334" s="19" t="s">
        <v>201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44495.550000000039</v>
      </c>
      <c r="L334" s="4">
        <v>52881.01</v>
      </c>
      <c r="M334" s="4">
        <v>50630.640000000087</v>
      </c>
      <c r="N334" s="5">
        <v>49335.733333333374</v>
      </c>
      <c r="O334" s="6">
        <f t="shared" si="10"/>
        <v>0</v>
      </c>
      <c r="P334">
        <f t="shared" si="11"/>
        <v>0</v>
      </c>
    </row>
    <row r="335" spans="1:16" x14ac:dyDescent="0.35">
      <c r="A335" s="19" t="s">
        <v>527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33548.509999999987</v>
      </c>
      <c r="L335" s="4">
        <v>30829.41999999998</v>
      </c>
      <c r="M335" s="4">
        <v>33286.489999999932</v>
      </c>
      <c r="N335" s="5">
        <v>32554.806666666631</v>
      </c>
      <c r="O335" s="6">
        <f t="shared" si="10"/>
        <v>0</v>
      </c>
      <c r="P335">
        <f t="shared" si="11"/>
        <v>0</v>
      </c>
    </row>
    <row r="336" spans="1:16" x14ac:dyDescent="0.35">
      <c r="A336" s="19" t="s">
        <v>528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1080754.5799999998</v>
      </c>
      <c r="L336" s="4">
        <v>825332.19000000134</v>
      </c>
      <c r="M336" s="4">
        <v>1135091.2300000025</v>
      </c>
      <c r="N336" s="5">
        <v>1013726.0000000013</v>
      </c>
      <c r="O336" s="6">
        <f t="shared" si="10"/>
        <v>0</v>
      </c>
      <c r="P336">
        <f t="shared" si="11"/>
        <v>0</v>
      </c>
    </row>
    <row r="337" spans="1:16" x14ac:dyDescent="0.35">
      <c r="A337" s="19" t="s">
        <v>529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5">
        <v>0</v>
      </c>
      <c r="O337" s="6">
        <f t="shared" si="10"/>
        <v>0</v>
      </c>
      <c r="P337">
        <f t="shared" si="11"/>
        <v>0</v>
      </c>
    </row>
    <row r="338" spans="1:16" x14ac:dyDescent="0.35">
      <c r="A338" s="19" t="s">
        <v>530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45924.530000000013</v>
      </c>
      <c r="L338" s="4">
        <v>51804.549999999952</v>
      </c>
      <c r="M338" s="4">
        <v>50650.9</v>
      </c>
      <c r="N338" s="5">
        <v>49459.993333333317</v>
      </c>
      <c r="O338" s="6">
        <f t="shared" si="10"/>
        <v>0</v>
      </c>
      <c r="P338">
        <f t="shared" si="11"/>
        <v>0</v>
      </c>
    </row>
    <row r="339" spans="1:16" x14ac:dyDescent="0.35">
      <c r="A339" s="19" t="s">
        <v>531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41851.970000000016</v>
      </c>
      <c r="L339" s="4">
        <v>48513.60999999995</v>
      </c>
      <c r="M339" s="4">
        <v>46177.649999999929</v>
      </c>
      <c r="N339" s="5">
        <v>45514.409999999967</v>
      </c>
      <c r="O339" s="6">
        <f t="shared" si="10"/>
        <v>0</v>
      </c>
      <c r="P339">
        <f t="shared" si="11"/>
        <v>0</v>
      </c>
    </row>
    <row r="340" spans="1:16" x14ac:dyDescent="0.35">
      <c r="A340" s="19" t="s">
        <v>532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37640.159999999974</v>
      </c>
      <c r="L340" s="4">
        <v>43697.089999999975</v>
      </c>
      <c r="M340" s="4">
        <v>41567.759999999944</v>
      </c>
      <c r="N340" s="5">
        <v>40968.336666666633</v>
      </c>
      <c r="O340" s="6">
        <f t="shared" si="10"/>
        <v>0</v>
      </c>
      <c r="P340">
        <f t="shared" si="11"/>
        <v>0</v>
      </c>
    </row>
    <row r="341" spans="1:16" x14ac:dyDescent="0.35">
      <c r="A341" s="19" t="s">
        <v>202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1699606.18</v>
      </c>
      <c r="L341" s="4">
        <v>1436314.6599999964</v>
      </c>
      <c r="M341" s="4">
        <v>1308051.469999999</v>
      </c>
      <c r="N341" s="5">
        <v>1481324.1033333316</v>
      </c>
      <c r="O341" s="6">
        <f t="shared" si="10"/>
        <v>0</v>
      </c>
      <c r="P341">
        <f t="shared" si="11"/>
        <v>0</v>
      </c>
    </row>
    <row r="342" spans="1:16" x14ac:dyDescent="0.35">
      <c r="A342" s="19" t="s">
        <v>533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44273.029999999984</v>
      </c>
      <c r="L342" s="4">
        <v>49473.289999999972</v>
      </c>
      <c r="M342" s="4">
        <v>51196.380000000063</v>
      </c>
      <c r="N342" s="5">
        <v>48314.233333333337</v>
      </c>
      <c r="O342" s="6">
        <f t="shared" si="10"/>
        <v>0</v>
      </c>
      <c r="P342">
        <f t="shared" si="11"/>
        <v>0</v>
      </c>
    </row>
    <row r="343" spans="1:16" x14ac:dyDescent="0.35">
      <c r="A343" s="19" t="s">
        <v>534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39626.239999999983</v>
      </c>
      <c r="L343" s="4">
        <v>46399.789999999972</v>
      </c>
      <c r="M343" s="4">
        <v>46496.189999999988</v>
      </c>
      <c r="N343" s="5">
        <v>44174.073333333312</v>
      </c>
      <c r="O343" s="6">
        <f t="shared" si="10"/>
        <v>0</v>
      </c>
      <c r="P343">
        <f t="shared" si="11"/>
        <v>0</v>
      </c>
    </row>
    <row r="344" spans="1:16" x14ac:dyDescent="0.35">
      <c r="A344" s="19" t="s">
        <v>535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40866.739999999983</v>
      </c>
      <c r="L344" s="4">
        <v>37368.530000000072</v>
      </c>
      <c r="M344" s="4">
        <v>43465.689999999959</v>
      </c>
      <c r="N344" s="5">
        <v>40566.986666666671</v>
      </c>
      <c r="O344" s="6">
        <f t="shared" si="10"/>
        <v>0</v>
      </c>
      <c r="P344">
        <f t="shared" si="11"/>
        <v>0</v>
      </c>
    </row>
    <row r="345" spans="1:16" x14ac:dyDescent="0.35">
      <c r="A345" s="19" t="s">
        <v>203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38135.239999999954</v>
      </c>
      <c r="L345" s="4">
        <v>43335.869999999959</v>
      </c>
      <c r="M345" s="4">
        <v>45123.299999999967</v>
      </c>
      <c r="N345" s="5">
        <v>42198.136666666629</v>
      </c>
      <c r="O345" s="6">
        <f t="shared" si="10"/>
        <v>0</v>
      </c>
      <c r="P345">
        <f t="shared" si="11"/>
        <v>0</v>
      </c>
    </row>
    <row r="346" spans="1:16" x14ac:dyDescent="0.35">
      <c r="A346" s="19" t="s">
        <v>536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40866.739999999983</v>
      </c>
      <c r="L346" s="4">
        <v>37368.530000000072</v>
      </c>
      <c r="M346" s="4">
        <v>43465.689999999959</v>
      </c>
      <c r="N346" s="5">
        <v>40566.986666666671</v>
      </c>
      <c r="O346" s="6">
        <f t="shared" si="10"/>
        <v>0</v>
      </c>
      <c r="P346">
        <f t="shared" si="11"/>
        <v>0</v>
      </c>
    </row>
    <row r="347" spans="1:16" x14ac:dyDescent="0.35">
      <c r="A347" s="19" t="s">
        <v>537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669322.08999999915</v>
      </c>
      <c r="L347" s="4">
        <v>688642.86999999976</v>
      </c>
      <c r="M347" s="4">
        <v>724791.6799999983</v>
      </c>
      <c r="N347" s="5">
        <v>694252.21333333245</v>
      </c>
      <c r="O347" s="6">
        <f t="shared" si="10"/>
        <v>0</v>
      </c>
      <c r="P347">
        <f t="shared" si="11"/>
        <v>0</v>
      </c>
    </row>
    <row r="348" spans="1:16" x14ac:dyDescent="0.35">
      <c r="A348" s="19" t="s">
        <v>538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86958.190000000017</v>
      </c>
      <c r="L348" s="4">
        <v>73488.970000000045</v>
      </c>
      <c r="M348" s="4">
        <v>99132.940000000192</v>
      </c>
      <c r="N348" s="5">
        <v>86526.700000000084</v>
      </c>
      <c r="O348" s="6">
        <f t="shared" si="10"/>
        <v>0</v>
      </c>
      <c r="P348">
        <f t="shared" si="11"/>
        <v>0</v>
      </c>
    </row>
    <row r="349" spans="1:16" x14ac:dyDescent="0.35">
      <c r="A349" s="19" t="s">
        <v>539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112801.41999999984</v>
      </c>
      <c r="L349" s="4">
        <v>128130.54999999983</v>
      </c>
      <c r="M349" s="4">
        <v>115028.15000000036</v>
      </c>
      <c r="N349" s="5">
        <v>118653.37333333335</v>
      </c>
      <c r="O349" s="6">
        <f t="shared" si="10"/>
        <v>0</v>
      </c>
      <c r="P349">
        <f t="shared" si="11"/>
        <v>0</v>
      </c>
    </row>
    <row r="350" spans="1:16" x14ac:dyDescent="0.35">
      <c r="A350" s="19" t="s">
        <v>204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5">
        <v>0</v>
      </c>
      <c r="O350" s="6">
        <f t="shared" si="10"/>
        <v>0</v>
      </c>
      <c r="P350">
        <f t="shared" si="11"/>
        <v>0</v>
      </c>
    </row>
    <row r="351" spans="1:16" x14ac:dyDescent="0.35">
      <c r="A351" s="19" t="s">
        <v>205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27005.620000000017</v>
      </c>
      <c r="L351" s="4">
        <v>42177.460000000014</v>
      </c>
      <c r="M351" s="4">
        <v>44130.460000000043</v>
      </c>
      <c r="N351" s="5">
        <v>37771.180000000022</v>
      </c>
      <c r="O351" s="6">
        <f t="shared" si="10"/>
        <v>0</v>
      </c>
      <c r="P351">
        <f t="shared" si="11"/>
        <v>0</v>
      </c>
    </row>
    <row r="352" spans="1:16" x14ac:dyDescent="0.35">
      <c r="A352" s="19" t="s">
        <v>206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103587.0000000002</v>
      </c>
      <c r="L352" s="4">
        <v>81499.429999999978</v>
      </c>
      <c r="M352" s="4">
        <v>113030.15999999987</v>
      </c>
      <c r="N352" s="5">
        <v>99372.19666666667</v>
      </c>
      <c r="O352" s="6">
        <f t="shared" si="10"/>
        <v>0</v>
      </c>
      <c r="P352">
        <f t="shared" si="11"/>
        <v>0</v>
      </c>
    </row>
    <row r="353" spans="1:16" x14ac:dyDescent="0.35">
      <c r="A353" s="19" t="s">
        <v>84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3767.3700000000017</v>
      </c>
      <c r="L353" s="4">
        <v>-59659.709999999985</v>
      </c>
      <c r="M353" s="4">
        <v>2242.3999999999992</v>
      </c>
      <c r="N353" s="5">
        <v>-17883.313333333328</v>
      </c>
      <c r="O353" s="6">
        <f t="shared" si="10"/>
        <v>-59659.709999999985</v>
      </c>
      <c r="P353">
        <f t="shared" si="11"/>
        <v>1</v>
      </c>
    </row>
    <row r="354" spans="1:16" x14ac:dyDescent="0.35">
      <c r="A354" s="19" t="s">
        <v>85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9969.1399999999976</v>
      </c>
      <c r="L354" s="4">
        <v>-123681.70999999998</v>
      </c>
      <c r="M354" s="4">
        <v>10647.62999999999</v>
      </c>
      <c r="N354" s="5">
        <v>-34354.979999999996</v>
      </c>
      <c r="O354" s="6">
        <f t="shared" si="10"/>
        <v>-123681.70999999998</v>
      </c>
      <c r="P354">
        <f t="shared" si="11"/>
        <v>1</v>
      </c>
    </row>
    <row r="355" spans="1:16" x14ac:dyDescent="0.35">
      <c r="A355" s="19" t="s">
        <v>540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10995.240000000009</v>
      </c>
      <c r="L355" s="4">
        <v>11476.89999999998</v>
      </c>
      <c r="M355" s="4">
        <v>25412.749999999993</v>
      </c>
      <c r="N355" s="5">
        <v>15961.629999999996</v>
      </c>
      <c r="O355" s="6">
        <f t="shared" si="10"/>
        <v>0</v>
      </c>
      <c r="P355">
        <f t="shared" si="11"/>
        <v>0</v>
      </c>
    </row>
    <row r="356" spans="1:16" x14ac:dyDescent="0.35">
      <c r="A356" s="19" t="s">
        <v>207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5">
        <v>0</v>
      </c>
      <c r="O356" s="6">
        <f t="shared" si="10"/>
        <v>0</v>
      </c>
      <c r="P356">
        <f t="shared" si="11"/>
        <v>0</v>
      </c>
    </row>
    <row r="357" spans="1:16" x14ac:dyDescent="0.35">
      <c r="A357" s="19" t="s">
        <v>64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84204.089999999866</v>
      </c>
      <c r="L357" s="4">
        <v>121902.30000000013</v>
      </c>
      <c r="M357" s="4">
        <v>32153.600000000009</v>
      </c>
      <c r="N357" s="5">
        <v>79419.996666666673</v>
      </c>
      <c r="O357" s="6">
        <f t="shared" si="10"/>
        <v>0</v>
      </c>
      <c r="P357">
        <f t="shared" si="11"/>
        <v>0</v>
      </c>
    </row>
    <row r="358" spans="1:16" x14ac:dyDescent="0.35">
      <c r="A358" s="19" t="s">
        <v>541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45264.140000000007</v>
      </c>
      <c r="L358" s="4">
        <v>48768.57</v>
      </c>
      <c r="M358" s="4">
        <v>45890.919999999969</v>
      </c>
      <c r="N358" s="5">
        <v>46641.209999999992</v>
      </c>
      <c r="O358" s="6">
        <f t="shared" si="10"/>
        <v>0</v>
      </c>
      <c r="P358">
        <f t="shared" si="11"/>
        <v>0</v>
      </c>
    </row>
    <row r="359" spans="1:16" x14ac:dyDescent="0.35">
      <c r="A359" s="19" t="s">
        <v>208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124450.98999999998</v>
      </c>
      <c r="L359" s="4">
        <v>134060.21999999986</v>
      </c>
      <c r="M359" s="4">
        <v>136164.5800000001</v>
      </c>
      <c r="N359" s="5">
        <v>131558.59666666665</v>
      </c>
      <c r="O359" s="6">
        <f t="shared" si="10"/>
        <v>0</v>
      </c>
      <c r="P359">
        <f t="shared" si="11"/>
        <v>0</v>
      </c>
    </row>
    <row r="360" spans="1:16" x14ac:dyDescent="0.35">
      <c r="A360" s="19" t="s">
        <v>209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701067.58999999915</v>
      </c>
      <c r="L360" s="4">
        <v>629799.95000000007</v>
      </c>
      <c r="M360" s="4">
        <v>565353.58999999939</v>
      </c>
      <c r="N360" s="5">
        <v>632073.7099999995</v>
      </c>
      <c r="O360" s="6">
        <f t="shared" si="10"/>
        <v>0</v>
      </c>
      <c r="P360">
        <f t="shared" si="11"/>
        <v>0</v>
      </c>
    </row>
    <row r="361" spans="1:16" x14ac:dyDescent="0.35">
      <c r="A361" s="19" t="s">
        <v>45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1131396.3500000001</v>
      </c>
      <c r="L361" s="4">
        <v>886098.58000000031</v>
      </c>
      <c r="M361" s="4">
        <v>669733.70999999938</v>
      </c>
      <c r="N361" s="5">
        <v>895742.87999999989</v>
      </c>
      <c r="O361" s="6">
        <f t="shared" si="10"/>
        <v>0</v>
      </c>
      <c r="P361">
        <f t="shared" si="11"/>
        <v>0</v>
      </c>
    </row>
    <row r="362" spans="1:16" x14ac:dyDescent="0.35">
      <c r="A362" s="19" t="s">
        <v>542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28495.470000000045</v>
      </c>
      <c r="L362" s="4">
        <v>30548.959999999959</v>
      </c>
      <c r="M362" s="4">
        <v>29045.719999999961</v>
      </c>
      <c r="N362" s="5">
        <v>29363.38333333332</v>
      </c>
      <c r="O362" s="6">
        <f t="shared" si="10"/>
        <v>0</v>
      </c>
      <c r="P362">
        <f t="shared" si="11"/>
        <v>0</v>
      </c>
    </row>
    <row r="363" spans="1:16" x14ac:dyDescent="0.35">
      <c r="A363" s="19" t="s">
        <v>210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32229.049999999959</v>
      </c>
      <c r="L363" s="4">
        <v>40451.140000000065</v>
      </c>
      <c r="M363" s="4">
        <v>39933.530000000028</v>
      </c>
      <c r="N363" s="5">
        <v>37537.906666666684</v>
      </c>
      <c r="O363" s="6">
        <f t="shared" si="10"/>
        <v>0</v>
      </c>
      <c r="P363">
        <f t="shared" si="11"/>
        <v>0</v>
      </c>
    </row>
    <row r="364" spans="1:16" x14ac:dyDescent="0.35">
      <c r="A364" s="19" t="s">
        <v>211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32815.76999999999</v>
      </c>
      <c r="L364" s="4">
        <v>34199.290000000008</v>
      </c>
      <c r="M364" s="4">
        <v>44669.09000000004</v>
      </c>
      <c r="N364" s="5">
        <v>37228.05000000001</v>
      </c>
      <c r="O364" s="6">
        <f t="shared" si="10"/>
        <v>0</v>
      </c>
      <c r="P364">
        <f t="shared" si="11"/>
        <v>0</v>
      </c>
    </row>
    <row r="365" spans="1:16" x14ac:dyDescent="0.35">
      <c r="A365" s="19" t="s">
        <v>543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52988.919999999904</v>
      </c>
      <c r="L365" s="4">
        <v>52892.830000000009</v>
      </c>
      <c r="M365" s="4">
        <v>49506.939999999871</v>
      </c>
      <c r="N365" s="5">
        <v>51796.229999999923</v>
      </c>
      <c r="O365" s="6">
        <f t="shared" si="10"/>
        <v>0</v>
      </c>
      <c r="P365">
        <f t="shared" si="11"/>
        <v>0</v>
      </c>
    </row>
    <row r="366" spans="1:16" x14ac:dyDescent="0.35">
      <c r="A366" s="19" t="s">
        <v>212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41851.970000000016</v>
      </c>
      <c r="L366" s="4">
        <v>48513.60999999995</v>
      </c>
      <c r="M366" s="4">
        <v>46177.649999999929</v>
      </c>
      <c r="N366" s="5">
        <v>45514.409999999967</v>
      </c>
      <c r="O366" s="6">
        <f t="shared" si="10"/>
        <v>0</v>
      </c>
      <c r="P366">
        <f t="shared" si="11"/>
        <v>0</v>
      </c>
    </row>
    <row r="367" spans="1:16" x14ac:dyDescent="0.35">
      <c r="A367" s="19" t="s">
        <v>213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54518.819999999942</v>
      </c>
      <c r="L367" s="4">
        <v>102944.16999999988</v>
      </c>
      <c r="M367" s="4">
        <v>79337.3</v>
      </c>
      <c r="N367" s="5">
        <v>78933.429999999935</v>
      </c>
      <c r="O367" s="6">
        <f t="shared" si="10"/>
        <v>0</v>
      </c>
      <c r="P367">
        <f t="shared" si="11"/>
        <v>0</v>
      </c>
    </row>
    <row r="368" spans="1:16" x14ac:dyDescent="0.35">
      <c r="A368" s="3" t="s">
        <v>214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38926.710000000101</v>
      </c>
      <c r="L368" s="4">
        <v>40527.559999999947</v>
      </c>
      <c r="M368" s="4">
        <v>41449.939999999951</v>
      </c>
      <c r="N368" s="5">
        <v>40301.403333333328</v>
      </c>
      <c r="O368" s="6">
        <f t="shared" si="10"/>
        <v>0</v>
      </c>
      <c r="P368">
        <f t="shared" si="11"/>
        <v>0</v>
      </c>
    </row>
    <row r="369" spans="1:16" x14ac:dyDescent="0.35">
      <c r="A369" s="3" t="s">
        <v>215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36150.539999999964</v>
      </c>
      <c r="L369" s="4">
        <v>42877.020000000033</v>
      </c>
      <c r="M369" s="4">
        <v>39020.82000000008</v>
      </c>
      <c r="N369" s="5">
        <v>39349.460000000028</v>
      </c>
      <c r="O369" s="6">
        <f t="shared" si="10"/>
        <v>0</v>
      </c>
      <c r="P369">
        <f t="shared" si="11"/>
        <v>0</v>
      </c>
    </row>
    <row r="370" spans="1:16" x14ac:dyDescent="0.35">
      <c r="A370" s="3" t="s">
        <v>216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-217395.17000000027</v>
      </c>
      <c r="L370" s="4">
        <v>-204610.11000000025</v>
      </c>
      <c r="M370" s="4">
        <v>-207804.65000000014</v>
      </c>
      <c r="N370" s="5">
        <v>-209936.64333333354</v>
      </c>
      <c r="O370" s="6">
        <f t="shared" si="10"/>
        <v>-217395.17000000027</v>
      </c>
      <c r="P370">
        <f t="shared" si="11"/>
        <v>1</v>
      </c>
    </row>
    <row r="371" spans="1:16" x14ac:dyDescent="0.35">
      <c r="A371" s="3" t="s">
        <v>544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47236.399999999965</v>
      </c>
      <c r="L371" s="4">
        <v>48519.99</v>
      </c>
      <c r="M371" s="4">
        <v>46688.749999999942</v>
      </c>
      <c r="N371" s="5">
        <v>47481.713333333297</v>
      </c>
      <c r="O371" s="6">
        <f t="shared" si="10"/>
        <v>0</v>
      </c>
      <c r="P371">
        <f t="shared" si="11"/>
        <v>0</v>
      </c>
    </row>
    <row r="372" spans="1:16" x14ac:dyDescent="0.35">
      <c r="A372" s="3" t="s">
        <v>545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5">
        <v>0</v>
      </c>
      <c r="O372" s="6">
        <f t="shared" si="10"/>
        <v>0</v>
      </c>
      <c r="P372">
        <f t="shared" si="11"/>
        <v>0</v>
      </c>
    </row>
    <row r="373" spans="1:16" x14ac:dyDescent="0.35">
      <c r="A373" s="3" t="s">
        <v>546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5">
        <v>0</v>
      </c>
      <c r="O373" s="6">
        <f t="shared" si="10"/>
        <v>0</v>
      </c>
      <c r="P373">
        <f t="shared" si="11"/>
        <v>0</v>
      </c>
    </row>
    <row r="374" spans="1:16" x14ac:dyDescent="0.35">
      <c r="A374" s="3" t="s">
        <v>547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30194.220000000008</v>
      </c>
      <c r="L374" s="4">
        <v>27740.719999999998</v>
      </c>
      <c r="M374" s="4">
        <v>29994.849999999973</v>
      </c>
      <c r="N374" s="5">
        <v>29309.929999999993</v>
      </c>
      <c r="O374" s="6">
        <f t="shared" si="10"/>
        <v>0</v>
      </c>
      <c r="P374">
        <f t="shared" si="11"/>
        <v>0</v>
      </c>
    </row>
    <row r="375" spans="1:16" x14ac:dyDescent="0.35">
      <c r="A375" s="3" t="s">
        <v>548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5">
        <v>0</v>
      </c>
      <c r="O375" s="6">
        <f t="shared" si="10"/>
        <v>0</v>
      </c>
      <c r="P375">
        <f t="shared" si="11"/>
        <v>0</v>
      </c>
    </row>
    <row r="376" spans="1:16" x14ac:dyDescent="0.35">
      <c r="A376" s="3" t="s">
        <v>217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1044651.1100000006</v>
      </c>
      <c r="L376" s="4">
        <v>666681.36999999965</v>
      </c>
      <c r="M376" s="4">
        <v>271488.18000000028</v>
      </c>
      <c r="N376" s="5">
        <v>660940.2200000002</v>
      </c>
      <c r="O376" s="6">
        <f t="shared" si="10"/>
        <v>0</v>
      </c>
      <c r="P376">
        <f t="shared" si="11"/>
        <v>0</v>
      </c>
    </row>
    <row r="377" spans="1:16" x14ac:dyDescent="0.35">
      <c r="A377" s="19" t="s">
        <v>46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5743.7499999999945</v>
      </c>
      <c r="L377" s="4">
        <v>-8400.3300000000054</v>
      </c>
      <c r="M377" s="4">
        <v>27125.859999999982</v>
      </c>
      <c r="N377" s="5">
        <v>8156.4266666666563</v>
      </c>
      <c r="O377" s="6">
        <f t="shared" si="10"/>
        <v>-8400.3300000000054</v>
      </c>
      <c r="P377">
        <f t="shared" si="11"/>
        <v>1</v>
      </c>
    </row>
    <row r="378" spans="1:16" x14ac:dyDescent="0.35">
      <c r="A378" s="19" t="s">
        <v>218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31571.910000000007</v>
      </c>
      <c r="L378" s="4">
        <v>36711.25</v>
      </c>
      <c r="M378" s="4">
        <v>38400.66000000004</v>
      </c>
      <c r="N378" s="5">
        <v>35561.273333333345</v>
      </c>
      <c r="O378" s="6">
        <f t="shared" si="10"/>
        <v>0</v>
      </c>
      <c r="P378">
        <f t="shared" si="11"/>
        <v>0</v>
      </c>
    </row>
    <row r="379" spans="1:16" x14ac:dyDescent="0.35">
      <c r="A379" s="19" t="s">
        <v>549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5">
        <v>0</v>
      </c>
      <c r="O379" s="6">
        <f t="shared" si="10"/>
        <v>0</v>
      </c>
      <c r="P379">
        <f t="shared" si="11"/>
        <v>0</v>
      </c>
    </row>
    <row r="380" spans="1:16" x14ac:dyDescent="0.35">
      <c r="A380" s="19" t="s">
        <v>550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42538.130000000034</v>
      </c>
      <c r="L380" s="4">
        <v>51950.879999999954</v>
      </c>
      <c r="M380" s="4">
        <v>51232.95999999997</v>
      </c>
      <c r="N380" s="5">
        <v>48573.989999999983</v>
      </c>
      <c r="O380" s="6">
        <f t="shared" si="10"/>
        <v>0</v>
      </c>
      <c r="P380">
        <f t="shared" si="11"/>
        <v>0</v>
      </c>
    </row>
    <row r="381" spans="1:16" x14ac:dyDescent="0.35">
      <c r="A381" s="19" t="s">
        <v>219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110996.68999999986</v>
      </c>
      <c r="L381" s="4">
        <v>125736.54999999984</v>
      </c>
      <c r="M381" s="4">
        <v>122138.8700000001</v>
      </c>
      <c r="N381" s="5">
        <v>119624.03666666661</v>
      </c>
      <c r="O381" s="6">
        <f t="shared" si="10"/>
        <v>0</v>
      </c>
      <c r="P381">
        <f t="shared" si="11"/>
        <v>0</v>
      </c>
    </row>
    <row r="382" spans="1:16" x14ac:dyDescent="0.35">
      <c r="A382" s="19" t="s">
        <v>220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68751.039999999921</v>
      </c>
      <c r="L382" s="4">
        <v>47570.510000000038</v>
      </c>
      <c r="M382" s="4">
        <v>52582.540000000074</v>
      </c>
      <c r="N382" s="5">
        <v>56301.363333333342</v>
      </c>
      <c r="O382" s="6">
        <f t="shared" si="10"/>
        <v>0</v>
      </c>
      <c r="P382">
        <f t="shared" si="11"/>
        <v>0</v>
      </c>
    </row>
    <row r="383" spans="1:16" x14ac:dyDescent="0.35">
      <c r="A383" s="19" t="s">
        <v>551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36545.369999999908</v>
      </c>
      <c r="L383" s="4">
        <v>36438.999999999971</v>
      </c>
      <c r="M383" s="4">
        <v>31780.400000000034</v>
      </c>
      <c r="N383" s="5">
        <v>34921.589999999975</v>
      </c>
      <c r="O383" s="6">
        <f t="shared" si="10"/>
        <v>0</v>
      </c>
      <c r="P383">
        <f t="shared" si="11"/>
        <v>0</v>
      </c>
    </row>
    <row r="384" spans="1:16" x14ac:dyDescent="0.35">
      <c r="A384" s="19" t="s">
        <v>552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41650.959999999977</v>
      </c>
      <c r="L384" s="4">
        <v>42942.899999999987</v>
      </c>
      <c r="M384" s="4">
        <v>40033.530000000093</v>
      </c>
      <c r="N384" s="5">
        <v>41542.463333333348</v>
      </c>
      <c r="O384" s="6">
        <f t="shared" si="10"/>
        <v>0</v>
      </c>
      <c r="P384">
        <f t="shared" si="11"/>
        <v>0</v>
      </c>
    </row>
    <row r="385" spans="1:16" x14ac:dyDescent="0.35">
      <c r="A385" s="19" t="s">
        <v>553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173636.02999999982</v>
      </c>
      <c r="L385" s="4">
        <v>183731.98999999982</v>
      </c>
      <c r="M385" s="4">
        <v>182472.07</v>
      </c>
      <c r="N385" s="5">
        <v>179946.69666666654</v>
      </c>
      <c r="O385" s="6">
        <f t="shared" si="10"/>
        <v>0</v>
      </c>
      <c r="P385">
        <f t="shared" si="11"/>
        <v>0</v>
      </c>
    </row>
    <row r="386" spans="1:16" x14ac:dyDescent="0.35">
      <c r="A386" s="19" t="s">
        <v>221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52801.280000000093</v>
      </c>
      <c r="L386" s="4">
        <v>76998.019999999786</v>
      </c>
      <c r="M386" s="4">
        <v>79302.429999999978</v>
      </c>
      <c r="N386" s="5">
        <v>69700.576666666617</v>
      </c>
      <c r="O386" s="6">
        <f t="shared" si="10"/>
        <v>0</v>
      </c>
      <c r="P386">
        <f t="shared" si="11"/>
        <v>0</v>
      </c>
    </row>
    <row r="387" spans="1:16" x14ac:dyDescent="0.35">
      <c r="A387" s="19" t="s">
        <v>47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367861.14000000013</v>
      </c>
      <c r="L387" s="4">
        <v>630694.49999999988</v>
      </c>
      <c r="M387" s="4">
        <v>524907.45999999973</v>
      </c>
      <c r="N387" s="5">
        <v>507821.03333333321</v>
      </c>
      <c r="O387" s="6">
        <f t="shared" ref="O387:O450" si="12">+MIN(B387:M387)</f>
        <v>0</v>
      </c>
      <c r="P387">
        <f t="shared" ref="P387:P450" si="13">+IF(O387&lt;0,1,0)</f>
        <v>0</v>
      </c>
    </row>
    <row r="388" spans="1:16" x14ac:dyDescent="0.35">
      <c r="A388" s="19" t="s">
        <v>222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46445.920000000035</v>
      </c>
      <c r="L388" s="4">
        <v>100649.58000000006</v>
      </c>
      <c r="M388" s="4">
        <v>60297.990000000107</v>
      </c>
      <c r="N388" s="5">
        <v>69131.163333333403</v>
      </c>
      <c r="O388" s="6">
        <f t="shared" si="12"/>
        <v>0</v>
      </c>
      <c r="P388">
        <f t="shared" si="13"/>
        <v>0</v>
      </c>
    </row>
    <row r="389" spans="1:16" x14ac:dyDescent="0.35">
      <c r="A389" s="19" t="s">
        <v>554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5">
        <v>0</v>
      </c>
      <c r="O389" s="6">
        <f t="shared" si="12"/>
        <v>0</v>
      </c>
      <c r="P389">
        <f t="shared" si="13"/>
        <v>0</v>
      </c>
    </row>
    <row r="390" spans="1:16" x14ac:dyDescent="0.35">
      <c r="A390" s="19" t="s">
        <v>223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35338.309999999969</v>
      </c>
      <c r="L390" s="4">
        <v>41937.160000000025</v>
      </c>
      <c r="M390" s="4">
        <v>39759.939999999995</v>
      </c>
      <c r="N390" s="5">
        <v>39011.803333333337</v>
      </c>
      <c r="O390" s="6">
        <f t="shared" si="12"/>
        <v>0</v>
      </c>
      <c r="P390">
        <f t="shared" si="13"/>
        <v>0</v>
      </c>
    </row>
    <row r="391" spans="1:16" x14ac:dyDescent="0.35">
      <c r="A391" s="19" t="s">
        <v>224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126556.55999999971</v>
      </c>
      <c r="L391" s="4">
        <v>129833.11000000006</v>
      </c>
      <c r="M391" s="4">
        <v>114423.95999999996</v>
      </c>
      <c r="N391" s="5">
        <v>123604.54333333323</v>
      </c>
      <c r="O391" s="6">
        <f t="shared" si="12"/>
        <v>0</v>
      </c>
      <c r="P391">
        <f t="shared" si="13"/>
        <v>0</v>
      </c>
    </row>
    <row r="392" spans="1:16" x14ac:dyDescent="0.35">
      <c r="A392" s="19" t="s">
        <v>555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5">
        <v>0</v>
      </c>
      <c r="O392" s="6">
        <f t="shared" si="12"/>
        <v>0</v>
      </c>
      <c r="P392">
        <f t="shared" si="13"/>
        <v>0</v>
      </c>
    </row>
    <row r="393" spans="1:16" x14ac:dyDescent="0.35">
      <c r="A393" s="19" t="s">
        <v>556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23819.970000000041</v>
      </c>
      <c r="L393" s="4">
        <v>32532.599999999966</v>
      </c>
      <c r="M393" s="4">
        <v>27407.100000000009</v>
      </c>
      <c r="N393" s="5">
        <v>27919.890000000003</v>
      </c>
      <c r="O393" s="6">
        <f t="shared" si="12"/>
        <v>0</v>
      </c>
      <c r="P393">
        <f t="shared" si="13"/>
        <v>0</v>
      </c>
    </row>
    <row r="394" spans="1:16" x14ac:dyDescent="0.35">
      <c r="A394" s="19" t="s">
        <v>48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-2271015.4900000035</v>
      </c>
      <c r="L394" s="4">
        <v>-1877787.4199999988</v>
      </c>
      <c r="M394" s="4">
        <v>-2331123.4699999979</v>
      </c>
      <c r="N394" s="5">
        <v>-2159975.46</v>
      </c>
      <c r="O394" s="6">
        <f t="shared" si="12"/>
        <v>-2331123.4699999979</v>
      </c>
      <c r="P394">
        <f t="shared" si="13"/>
        <v>1</v>
      </c>
    </row>
    <row r="395" spans="1:16" x14ac:dyDescent="0.35">
      <c r="A395" s="19" t="s">
        <v>49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-175504.85999999981</v>
      </c>
      <c r="L395" s="4">
        <v>-166979.22999999981</v>
      </c>
      <c r="M395" s="4">
        <v>-164615.79000000018</v>
      </c>
      <c r="N395" s="5">
        <v>-169033.29333333325</v>
      </c>
      <c r="O395" s="6">
        <f t="shared" si="12"/>
        <v>-175504.85999999981</v>
      </c>
      <c r="P395">
        <f t="shared" si="13"/>
        <v>1</v>
      </c>
    </row>
    <row r="396" spans="1:16" x14ac:dyDescent="0.35">
      <c r="A396" s="19" t="s">
        <v>225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374930.24000000034</v>
      </c>
      <c r="L396" s="4">
        <v>410458.35</v>
      </c>
      <c r="M396" s="4">
        <v>404371.64999999921</v>
      </c>
      <c r="N396" s="5">
        <v>396586.74666666653</v>
      </c>
      <c r="O396" s="6">
        <f t="shared" si="12"/>
        <v>0</v>
      </c>
      <c r="P396">
        <f t="shared" si="13"/>
        <v>0</v>
      </c>
    </row>
    <row r="397" spans="1:16" x14ac:dyDescent="0.35">
      <c r="A397" s="19" t="s">
        <v>557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40281.159999999982</v>
      </c>
      <c r="L397" s="4">
        <v>49366.539999999964</v>
      </c>
      <c r="M397" s="4">
        <v>40599.14999999998</v>
      </c>
      <c r="N397" s="5">
        <v>43415.616666666647</v>
      </c>
      <c r="O397" s="6">
        <f t="shared" si="12"/>
        <v>0</v>
      </c>
      <c r="P397">
        <f t="shared" si="13"/>
        <v>0</v>
      </c>
    </row>
    <row r="398" spans="1:16" x14ac:dyDescent="0.35">
      <c r="A398" s="19" t="s">
        <v>50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1044778.7700000013</v>
      </c>
      <c r="L398" s="4">
        <v>210355.74999999985</v>
      </c>
      <c r="M398" s="4">
        <v>146963.31000000008</v>
      </c>
      <c r="N398" s="5">
        <v>467365.94333333377</v>
      </c>
      <c r="O398" s="6">
        <f t="shared" si="12"/>
        <v>0</v>
      </c>
      <c r="P398">
        <f t="shared" si="13"/>
        <v>0</v>
      </c>
    </row>
    <row r="399" spans="1:16" x14ac:dyDescent="0.35">
      <c r="A399" s="19" t="s">
        <v>558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42438.079999999929</v>
      </c>
      <c r="L399" s="4">
        <v>45051.860000000008</v>
      </c>
      <c r="M399" s="4">
        <v>40976.820000000087</v>
      </c>
      <c r="N399" s="5">
        <v>42822.253333333349</v>
      </c>
      <c r="O399" s="6">
        <f t="shared" si="12"/>
        <v>0</v>
      </c>
      <c r="P399">
        <f t="shared" si="13"/>
        <v>0</v>
      </c>
    </row>
    <row r="400" spans="1:16" x14ac:dyDescent="0.35">
      <c r="A400" s="19" t="s">
        <v>559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5">
        <v>0</v>
      </c>
      <c r="O400" s="6">
        <f t="shared" si="12"/>
        <v>0</v>
      </c>
      <c r="P400">
        <f t="shared" si="13"/>
        <v>0</v>
      </c>
    </row>
    <row r="401" spans="1:16" x14ac:dyDescent="0.35">
      <c r="A401" s="19" t="s">
        <v>226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28642.579999999991</v>
      </c>
      <c r="L401" s="4">
        <v>24635.929999999986</v>
      </c>
      <c r="M401" s="4">
        <v>37703.620000000024</v>
      </c>
      <c r="N401" s="5">
        <v>30327.376666666667</v>
      </c>
      <c r="O401" s="6">
        <f t="shared" si="12"/>
        <v>0</v>
      </c>
      <c r="P401">
        <f t="shared" si="13"/>
        <v>0</v>
      </c>
    </row>
    <row r="402" spans="1:16" x14ac:dyDescent="0.35">
      <c r="A402" s="19" t="s">
        <v>560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100929.78000000004</v>
      </c>
      <c r="L402" s="4">
        <v>124099.31000000022</v>
      </c>
      <c r="M402" s="4">
        <v>116527.7199999999</v>
      </c>
      <c r="N402" s="5">
        <v>113852.27000000006</v>
      </c>
      <c r="O402" s="6">
        <f t="shared" si="12"/>
        <v>0</v>
      </c>
      <c r="P402">
        <f t="shared" si="13"/>
        <v>0</v>
      </c>
    </row>
    <row r="403" spans="1:16" x14ac:dyDescent="0.35">
      <c r="A403" s="19" t="s">
        <v>561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49450.05999999999</v>
      </c>
      <c r="L403" s="4">
        <v>50194.799999999974</v>
      </c>
      <c r="M403" s="4">
        <v>47822.939999999922</v>
      </c>
      <c r="N403" s="5">
        <v>49155.933333333291</v>
      </c>
      <c r="O403" s="6">
        <f t="shared" si="12"/>
        <v>0</v>
      </c>
      <c r="P403">
        <f t="shared" si="13"/>
        <v>0</v>
      </c>
    </row>
    <row r="404" spans="1:16" x14ac:dyDescent="0.35">
      <c r="A404" s="19" t="s">
        <v>562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31984.5</v>
      </c>
      <c r="L404" s="4">
        <v>32060.180000000018</v>
      </c>
      <c r="M404" s="4">
        <v>29724.920000000006</v>
      </c>
      <c r="N404" s="5">
        <v>31256.533333333344</v>
      </c>
      <c r="O404" s="6">
        <f t="shared" si="12"/>
        <v>0</v>
      </c>
      <c r="P404">
        <f t="shared" si="13"/>
        <v>0</v>
      </c>
    </row>
    <row r="405" spans="1:16" x14ac:dyDescent="0.35">
      <c r="A405" s="19" t="s">
        <v>563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727593.44999999972</v>
      </c>
      <c r="L405" s="4">
        <v>704281.19000000029</v>
      </c>
      <c r="M405" s="4">
        <v>632959.93000000017</v>
      </c>
      <c r="N405" s="5">
        <v>688278.19000000006</v>
      </c>
      <c r="O405" s="6">
        <f t="shared" si="12"/>
        <v>0</v>
      </c>
      <c r="P405">
        <f t="shared" si="13"/>
        <v>0</v>
      </c>
    </row>
    <row r="406" spans="1:16" x14ac:dyDescent="0.35">
      <c r="A406" s="19" t="s">
        <v>51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788012.21000000054</v>
      </c>
      <c r="L406" s="4">
        <v>974575.35000000056</v>
      </c>
      <c r="M406" s="4">
        <v>852897.21999999939</v>
      </c>
      <c r="N406" s="5">
        <v>871828.26000000013</v>
      </c>
      <c r="O406" s="6">
        <f t="shared" si="12"/>
        <v>0</v>
      </c>
      <c r="P406">
        <f t="shared" si="13"/>
        <v>0</v>
      </c>
    </row>
    <row r="407" spans="1:16" x14ac:dyDescent="0.35">
      <c r="A407" s="19" t="s">
        <v>564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1263285.0299999998</v>
      </c>
      <c r="L407" s="4">
        <v>1035410.3100000006</v>
      </c>
      <c r="M407" s="4">
        <v>962826.50000000047</v>
      </c>
      <c r="N407" s="5">
        <v>1087173.946666667</v>
      </c>
      <c r="O407" s="6">
        <f t="shared" si="12"/>
        <v>0</v>
      </c>
      <c r="P407">
        <f t="shared" si="13"/>
        <v>0</v>
      </c>
    </row>
    <row r="408" spans="1:16" x14ac:dyDescent="0.35">
      <c r="A408" s="19" t="s">
        <v>52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-355301.27000000043</v>
      </c>
      <c r="L408" s="4">
        <v>-340079.66000000091</v>
      </c>
      <c r="M408" s="4">
        <v>-391232.80999999994</v>
      </c>
      <c r="N408" s="5">
        <v>-362204.58000000037</v>
      </c>
      <c r="O408" s="6">
        <f t="shared" si="12"/>
        <v>-391232.80999999994</v>
      </c>
      <c r="P408">
        <f t="shared" si="13"/>
        <v>1</v>
      </c>
    </row>
    <row r="409" spans="1:16" x14ac:dyDescent="0.35">
      <c r="A409" s="19" t="s">
        <v>227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94639.320000000094</v>
      </c>
      <c r="L409" s="4">
        <v>93855.420000000013</v>
      </c>
      <c r="M409" s="4">
        <v>100982.75999999995</v>
      </c>
      <c r="N409" s="5">
        <v>96492.500000000015</v>
      </c>
      <c r="O409" s="6">
        <f t="shared" si="12"/>
        <v>0</v>
      </c>
      <c r="P409">
        <f t="shared" si="13"/>
        <v>0</v>
      </c>
    </row>
    <row r="410" spans="1:16" x14ac:dyDescent="0.35">
      <c r="A410" s="19" t="s">
        <v>228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159018.62000000034</v>
      </c>
      <c r="L410" s="4">
        <v>189845.54</v>
      </c>
      <c r="M410" s="4">
        <v>167231.85000000012</v>
      </c>
      <c r="N410" s="5">
        <v>172032.0033333335</v>
      </c>
      <c r="O410" s="6">
        <f t="shared" si="12"/>
        <v>0</v>
      </c>
      <c r="P410">
        <f t="shared" si="13"/>
        <v>0</v>
      </c>
    </row>
    <row r="411" spans="1:16" x14ac:dyDescent="0.35">
      <c r="A411" s="19" t="s">
        <v>565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122760.56999999989</v>
      </c>
      <c r="L411" s="4">
        <v>113786.23999999993</v>
      </c>
      <c r="M411" s="4">
        <v>118098.85000000015</v>
      </c>
      <c r="N411" s="5">
        <v>118215.21999999999</v>
      </c>
      <c r="O411" s="6">
        <f t="shared" si="12"/>
        <v>0</v>
      </c>
      <c r="P411">
        <f t="shared" si="13"/>
        <v>0</v>
      </c>
    </row>
    <row r="412" spans="1:16" x14ac:dyDescent="0.35">
      <c r="A412" s="19" t="s">
        <v>566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106962.00999999997</v>
      </c>
      <c r="L412" s="4">
        <v>126393.39000000014</v>
      </c>
      <c r="M412" s="4">
        <v>135477.88000000006</v>
      </c>
      <c r="N412" s="5">
        <v>122944.42666666671</v>
      </c>
      <c r="O412" s="6">
        <f t="shared" si="12"/>
        <v>0</v>
      </c>
      <c r="P412">
        <f t="shared" si="13"/>
        <v>0</v>
      </c>
    </row>
    <row r="413" spans="1:16" x14ac:dyDescent="0.35">
      <c r="A413" s="19" t="s">
        <v>229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376027.69000000082</v>
      </c>
      <c r="L413" s="4">
        <v>413911.73000000085</v>
      </c>
      <c r="M413" s="4">
        <v>398726.58000000013</v>
      </c>
      <c r="N413" s="5">
        <v>396222.00000000064</v>
      </c>
      <c r="O413" s="6">
        <f t="shared" si="12"/>
        <v>0</v>
      </c>
      <c r="P413">
        <f t="shared" si="13"/>
        <v>0</v>
      </c>
    </row>
    <row r="414" spans="1:16" x14ac:dyDescent="0.35">
      <c r="A414" s="19" t="s">
        <v>230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42841.489999999925</v>
      </c>
      <c r="L414" s="4">
        <v>51535.330000000009</v>
      </c>
      <c r="M414" s="4">
        <v>50698.070000000029</v>
      </c>
      <c r="N414" s="5">
        <v>48358.296666666654</v>
      </c>
      <c r="O414" s="6">
        <f t="shared" si="12"/>
        <v>0</v>
      </c>
      <c r="P414">
        <f t="shared" si="13"/>
        <v>0</v>
      </c>
    </row>
    <row r="415" spans="1:16" x14ac:dyDescent="0.35">
      <c r="A415" s="19" t="s">
        <v>231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29397.520000000011</v>
      </c>
      <c r="L415" s="4">
        <v>43485.770000000048</v>
      </c>
      <c r="M415" s="4">
        <v>41249.53</v>
      </c>
      <c r="N415" s="5">
        <v>38044.273333333353</v>
      </c>
      <c r="O415" s="6">
        <f t="shared" si="12"/>
        <v>0</v>
      </c>
      <c r="P415">
        <f t="shared" si="13"/>
        <v>0</v>
      </c>
    </row>
    <row r="416" spans="1:16" x14ac:dyDescent="0.35">
      <c r="A416" s="19" t="s">
        <v>567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36722.24000000002</v>
      </c>
      <c r="L416" s="4">
        <v>42019.319999999971</v>
      </c>
      <c r="M416" s="4">
        <v>42667.669999999962</v>
      </c>
      <c r="N416" s="5">
        <v>40469.743333333317</v>
      </c>
      <c r="O416" s="6">
        <f t="shared" si="12"/>
        <v>0</v>
      </c>
      <c r="P416">
        <f t="shared" si="13"/>
        <v>0</v>
      </c>
    </row>
    <row r="417" spans="1:16" x14ac:dyDescent="0.35">
      <c r="A417" s="19" t="s">
        <v>568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42322.959999999963</v>
      </c>
      <c r="L417" s="4">
        <v>45474.389999999985</v>
      </c>
      <c r="M417" s="4">
        <v>42853.680000000058</v>
      </c>
      <c r="N417" s="5">
        <v>43550.343333333331</v>
      </c>
      <c r="O417" s="6">
        <f t="shared" si="12"/>
        <v>0</v>
      </c>
      <c r="P417">
        <f t="shared" si="13"/>
        <v>0</v>
      </c>
    </row>
    <row r="418" spans="1:16" x14ac:dyDescent="0.35">
      <c r="A418" s="19" t="s">
        <v>569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237358.72999999928</v>
      </c>
      <c r="L418" s="4">
        <v>155928.68</v>
      </c>
      <c r="M418" s="4">
        <v>105431.94999999995</v>
      </c>
      <c r="N418" s="5">
        <v>166239.78666666642</v>
      </c>
      <c r="O418" s="6">
        <f t="shared" si="12"/>
        <v>0</v>
      </c>
      <c r="P418">
        <f t="shared" si="13"/>
        <v>0</v>
      </c>
    </row>
    <row r="419" spans="1:16" x14ac:dyDescent="0.35">
      <c r="A419" s="19" t="s">
        <v>233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195701.65000000014</v>
      </c>
      <c r="L419" s="4">
        <v>97579.539999999892</v>
      </c>
      <c r="M419" s="4">
        <v>198758.80999999976</v>
      </c>
      <c r="N419" s="5">
        <v>164013.33333333328</v>
      </c>
      <c r="O419" s="6">
        <f t="shared" si="12"/>
        <v>0</v>
      </c>
      <c r="P419">
        <f t="shared" si="13"/>
        <v>0</v>
      </c>
    </row>
    <row r="420" spans="1:16" x14ac:dyDescent="0.35">
      <c r="A420" s="19" t="s">
        <v>53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179436.7999999999</v>
      </c>
      <c r="L420" s="4">
        <v>209176.4700000002</v>
      </c>
      <c r="M420" s="4">
        <v>193791.8300000001</v>
      </c>
      <c r="N420" s="5">
        <v>194135.03333333341</v>
      </c>
      <c r="O420" s="6">
        <f t="shared" si="12"/>
        <v>0</v>
      </c>
      <c r="P420">
        <f t="shared" si="13"/>
        <v>0</v>
      </c>
    </row>
    <row r="421" spans="1:16" x14ac:dyDescent="0.35">
      <c r="A421" s="19" t="s">
        <v>570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5">
        <v>0</v>
      </c>
      <c r="O421" s="6">
        <f t="shared" si="12"/>
        <v>0</v>
      </c>
      <c r="P421">
        <f t="shared" si="13"/>
        <v>0</v>
      </c>
    </row>
    <row r="422" spans="1:16" x14ac:dyDescent="0.35">
      <c r="A422" s="19" t="s">
        <v>571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5">
        <v>0</v>
      </c>
      <c r="O422" s="6">
        <f t="shared" si="12"/>
        <v>0</v>
      </c>
      <c r="P422">
        <f t="shared" si="13"/>
        <v>0</v>
      </c>
    </row>
    <row r="423" spans="1:16" x14ac:dyDescent="0.35">
      <c r="A423" s="19" t="s">
        <v>572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38451.740000000085</v>
      </c>
      <c r="L423" s="4">
        <v>35078.860000000008</v>
      </c>
      <c r="M423" s="4">
        <v>36811.80999999999</v>
      </c>
      <c r="N423" s="5">
        <v>36780.803333333366</v>
      </c>
      <c r="O423" s="6">
        <f t="shared" si="12"/>
        <v>0</v>
      </c>
      <c r="P423">
        <f t="shared" si="13"/>
        <v>0</v>
      </c>
    </row>
    <row r="424" spans="1:16" x14ac:dyDescent="0.35">
      <c r="A424" s="19" t="s">
        <v>65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-17842.740000000027</v>
      </c>
      <c r="L424" s="4">
        <v>-17518.33000000002</v>
      </c>
      <c r="M424" s="4">
        <v>-17128.139999999981</v>
      </c>
      <c r="N424" s="5">
        <v>-17496.403333333346</v>
      </c>
      <c r="O424" s="6">
        <f t="shared" si="12"/>
        <v>-17842.740000000027</v>
      </c>
      <c r="P424">
        <f t="shared" si="13"/>
        <v>1</v>
      </c>
    </row>
    <row r="425" spans="1:16" x14ac:dyDescent="0.35">
      <c r="A425" s="19" t="s">
        <v>235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759889.84999999905</v>
      </c>
      <c r="L425" s="4">
        <v>703756.55000000063</v>
      </c>
      <c r="M425" s="4">
        <v>418500.77999999997</v>
      </c>
      <c r="N425" s="5">
        <v>627382.3933333332</v>
      </c>
      <c r="O425" s="6">
        <f t="shared" si="12"/>
        <v>0</v>
      </c>
      <c r="P425">
        <f t="shared" si="13"/>
        <v>0</v>
      </c>
    </row>
    <row r="426" spans="1:16" x14ac:dyDescent="0.35">
      <c r="A426" s="19" t="s">
        <v>573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113450.53999999998</v>
      </c>
      <c r="L426" s="4">
        <v>137373.01999999999</v>
      </c>
      <c r="M426" s="4">
        <v>125526.81000000003</v>
      </c>
      <c r="N426" s="5">
        <v>125450.12333333334</v>
      </c>
      <c r="O426" s="6">
        <f t="shared" si="12"/>
        <v>0</v>
      </c>
      <c r="P426">
        <f t="shared" si="13"/>
        <v>0</v>
      </c>
    </row>
    <row r="427" spans="1:16" x14ac:dyDescent="0.35">
      <c r="A427" s="19" t="s">
        <v>86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-18100934.819999997</v>
      </c>
      <c r="L427" s="4">
        <v>-19104055.960000012</v>
      </c>
      <c r="M427" s="4">
        <v>-18403034.159999989</v>
      </c>
      <c r="N427" s="5">
        <v>-18536008.313333333</v>
      </c>
      <c r="O427" s="6">
        <f t="shared" si="12"/>
        <v>-19104055.960000012</v>
      </c>
      <c r="P427">
        <f t="shared" si="13"/>
        <v>1</v>
      </c>
    </row>
    <row r="428" spans="1:16" x14ac:dyDescent="0.35">
      <c r="A428" s="19" t="s">
        <v>574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111640.88999999977</v>
      </c>
      <c r="L428" s="4">
        <v>89252.470000000074</v>
      </c>
      <c r="M428" s="4">
        <v>121542.15000000011</v>
      </c>
      <c r="N428" s="5">
        <v>107478.50333333331</v>
      </c>
      <c r="O428" s="6">
        <f t="shared" si="12"/>
        <v>0</v>
      </c>
      <c r="P428">
        <f t="shared" si="13"/>
        <v>0</v>
      </c>
    </row>
    <row r="429" spans="1:16" x14ac:dyDescent="0.35">
      <c r="A429" s="19" t="s">
        <v>575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5">
        <v>0</v>
      </c>
      <c r="O429" s="6">
        <f t="shared" si="12"/>
        <v>0</v>
      </c>
      <c r="P429">
        <f t="shared" si="13"/>
        <v>0</v>
      </c>
    </row>
    <row r="430" spans="1:16" x14ac:dyDescent="0.35">
      <c r="A430" s="19" t="s">
        <v>576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6774.3699999999872</v>
      </c>
      <c r="L430" s="4">
        <v>7151.1099999999933</v>
      </c>
      <c r="M430" s="4">
        <v>16345.009999999997</v>
      </c>
      <c r="N430" s="5">
        <v>10090.163333333325</v>
      </c>
      <c r="O430" s="6">
        <f t="shared" si="12"/>
        <v>0</v>
      </c>
      <c r="P430">
        <f t="shared" si="13"/>
        <v>0</v>
      </c>
    </row>
    <row r="431" spans="1:16" x14ac:dyDescent="0.35">
      <c r="A431" s="19" t="s">
        <v>54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-332037.02000000048</v>
      </c>
      <c r="L431" s="4">
        <v>-338518.64000000025</v>
      </c>
      <c r="M431" s="4">
        <v>-326054.13999999978</v>
      </c>
      <c r="N431" s="5">
        <v>-332203.26666666684</v>
      </c>
      <c r="O431" s="6">
        <f t="shared" si="12"/>
        <v>-338518.64000000025</v>
      </c>
      <c r="P431">
        <f t="shared" si="13"/>
        <v>1</v>
      </c>
    </row>
    <row r="432" spans="1:16" x14ac:dyDescent="0.35">
      <c r="A432" s="19" t="s">
        <v>577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29022.050000000028</v>
      </c>
      <c r="L432" s="4">
        <v>34962.989999999991</v>
      </c>
      <c r="M432" s="4">
        <v>29653.979999999974</v>
      </c>
      <c r="N432" s="5">
        <v>31213.006666666664</v>
      </c>
      <c r="O432" s="6">
        <f t="shared" si="12"/>
        <v>0</v>
      </c>
      <c r="P432">
        <f t="shared" si="13"/>
        <v>0</v>
      </c>
    </row>
    <row r="433" spans="1:16" x14ac:dyDescent="0.35">
      <c r="A433" s="19" t="s">
        <v>237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41727.890000000007</v>
      </c>
      <c r="L433" s="4">
        <v>43179.70000000007</v>
      </c>
      <c r="M433" s="4">
        <v>39542.680000000037</v>
      </c>
      <c r="N433" s="5">
        <v>41483.423333333376</v>
      </c>
      <c r="O433" s="6">
        <f t="shared" si="12"/>
        <v>0</v>
      </c>
      <c r="P433">
        <f t="shared" si="13"/>
        <v>0</v>
      </c>
    </row>
    <row r="434" spans="1:16" x14ac:dyDescent="0.35">
      <c r="A434" s="19" t="s">
        <v>238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129841.87000000016</v>
      </c>
      <c r="L434" s="4">
        <v>152531.16000000006</v>
      </c>
      <c r="M434" s="4">
        <v>146348.41000000024</v>
      </c>
      <c r="N434" s="5">
        <v>142907.14666666681</v>
      </c>
      <c r="O434" s="6">
        <f t="shared" si="12"/>
        <v>0</v>
      </c>
      <c r="P434">
        <f t="shared" si="13"/>
        <v>0</v>
      </c>
    </row>
    <row r="435" spans="1:16" x14ac:dyDescent="0.35">
      <c r="A435" s="19" t="s">
        <v>578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32431.00999999994</v>
      </c>
      <c r="L435" s="4">
        <v>23146.350000000006</v>
      </c>
      <c r="M435" s="4">
        <v>34863.129999999946</v>
      </c>
      <c r="N435" s="5">
        <v>30146.829999999962</v>
      </c>
      <c r="O435" s="6">
        <f t="shared" si="12"/>
        <v>0</v>
      </c>
      <c r="P435">
        <f t="shared" si="13"/>
        <v>0</v>
      </c>
    </row>
    <row r="436" spans="1:16" x14ac:dyDescent="0.35">
      <c r="A436" s="19" t="s">
        <v>579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1969616.2700000007</v>
      </c>
      <c r="L436" s="4">
        <v>1574566.0100000002</v>
      </c>
      <c r="M436" s="4">
        <v>2144025.6200000015</v>
      </c>
      <c r="N436" s="5">
        <v>1896069.3000000007</v>
      </c>
      <c r="O436" s="6">
        <f t="shared" si="12"/>
        <v>0</v>
      </c>
      <c r="P436">
        <f t="shared" si="13"/>
        <v>0</v>
      </c>
    </row>
    <row r="437" spans="1:16" x14ac:dyDescent="0.35">
      <c r="A437" s="19" t="s">
        <v>580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43010.89</v>
      </c>
      <c r="L437" s="4">
        <v>51900.83</v>
      </c>
      <c r="M437" s="4">
        <v>48503.460000000072</v>
      </c>
      <c r="N437" s="5">
        <v>47805.060000000027</v>
      </c>
      <c r="O437" s="6">
        <f t="shared" si="12"/>
        <v>0</v>
      </c>
      <c r="P437">
        <f t="shared" si="13"/>
        <v>0</v>
      </c>
    </row>
    <row r="438" spans="1:16" x14ac:dyDescent="0.35">
      <c r="A438" s="19" t="s">
        <v>239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105684.03000000006</v>
      </c>
      <c r="L438" s="4">
        <v>101753.64000000006</v>
      </c>
      <c r="M438" s="4">
        <v>76940.880000000063</v>
      </c>
      <c r="N438" s="5">
        <v>94792.850000000049</v>
      </c>
      <c r="O438" s="6">
        <f t="shared" si="12"/>
        <v>0</v>
      </c>
      <c r="P438">
        <f t="shared" si="13"/>
        <v>0</v>
      </c>
    </row>
    <row r="439" spans="1:16" x14ac:dyDescent="0.35">
      <c r="A439" s="19" t="s">
        <v>67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107157.21999999997</v>
      </c>
      <c r="L439" s="4">
        <v>100387.22000000003</v>
      </c>
      <c r="M439" s="4">
        <v>87699.50999999998</v>
      </c>
      <c r="N439" s="5">
        <v>98414.64999999998</v>
      </c>
      <c r="O439" s="6">
        <f t="shared" si="12"/>
        <v>0</v>
      </c>
      <c r="P439">
        <f t="shared" si="13"/>
        <v>0</v>
      </c>
    </row>
    <row r="440" spans="1:16" x14ac:dyDescent="0.35">
      <c r="A440" s="19" t="s">
        <v>581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36351.290000000023</v>
      </c>
      <c r="L440" s="4">
        <v>46421.789999999972</v>
      </c>
      <c r="M440" s="4">
        <v>43299.730000000018</v>
      </c>
      <c r="N440" s="5">
        <v>42024.27</v>
      </c>
      <c r="O440" s="6">
        <f t="shared" si="12"/>
        <v>0</v>
      </c>
      <c r="P440">
        <f t="shared" si="13"/>
        <v>0</v>
      </c>
    </row>
    <row r="441" spans="1:16" x14ac:dyDescent="0.35">
      <c r="A441" s="19" t="s">
        <v>241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92909.610000000102</v>
      </c>
      <c r="L441" s="4">
        <v>93790.459999999919</v>
      </c>
      <c r="M441" s="4">
        <v>100796.54000000011</v>
      </c>
      <c r="N441" s="5">
        <v>95832.203333333367</v>
      </c>
      <c r="O441" s="6">
        <f t="shared" si="12"/>
        <v>0</v>
      </c>
      <c r="P441">
        <f t="shared" si="13"/>
        <v>0</v>
      </c>
    </row>
    <row r="442" spans="1:16" x14ac:dyDescent="0.35">
      <c r="A442" s="19" t="s">
        <v>582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125530.20999999992</v>
      </c>
      <c r="L442" s="4">
        <v>145612.06000000003</v>
      </c>
      <c r="M442" s="4">
        <v>138554.12999999986</v>
      </c>
      <c r="N442" s="5">
        <v>136565.46666666659</v>
      </c>
      <c r="O442" s="6">
        <f t="shared" si="12"/>
        <v>0</v>
      </c>
      <c r="P442">
        <f t="shared" si="13"/>
        <v>0</v>
      </c>
    </row>
    <row r="443" spans="1:16" x14ac:dyDescent="0.35">
      <c r="A443" s="19" t="s">
        <v>583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124450.98999999998</v>
      </c>
      <c r="L443" s="4">
        <v>134060.21999999986</v>
      </c>
      <c r="M443" s="4">
        <v>136164.5800000001</v>
      </c>
      <c r="N443" s="5">
        <v>131558.59666666665</v>
      </c>
      <c r="O443" s="6">
        <f t="shared" si="12"/>
        <v>0</v>
      </c>
      <c r="P443">
        <f t="shared" si="13"/>
        <v>0</v>
      </c>
    </row>
    <row r="444" spans="1:16" x14ac:dyDescent="0.35">
      <c r="A444" s="19" t="s">
        <v>242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509439.14999999991</v>
      </c>
      <c r="L444" s="4">
        <v>574875.40999999887</v>
      </c>
      <c r="M444" s="4">
        <v>302417.81999999931</v>
      </c>
      <c r="N444" s="5">
        <v>462244.12666666601</v>
      </c>
      <c r="O444" s="6">
        <f t="shared" si="12"/>
        <v>0</v>
      </c>
      <c r="P444">
        <f t="shared" si="13"/>
        <v>0</v>
      </c>
    </row>
    <row r="445" spans="1:16" x14ac:dyDescent="0.35">
      <c r="A445" s="19" t="s">
        <v>584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40212.169999999969</v>
      </c>
      <c r="L445" s="4">
        <v>43448.649999999965</v>
      </c>
      <c r="M445" s="4">
        <v>32984.499999999993</v>
      </c>
      <c r="N445" s="5">
        <v>38881.773333333309</v>
      </c>
      <c r="O445" s="6">
        <f t="shared" si="12"/>
        <v>0</v>
      </c>
      <c r="P445">
        <f t="shared" si="13"/>
        <v>0</v>
      </c>
    </row>
    <row r="446" spans="1:16" x14ac:dyDescent="0.35">
      <c r="A446" s="19" t="s">
        <v>585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5">
        <v>0</v>
      </c>
      <c r="O446" s="6">
        <f t="shared" si="12"/>
        <v>0</v>
      </c>
      <c r="P446">
        <f t="shared" si="13"/>
        <v>0</v>
      </c>
    </row>
    <row r="447" spans="1:16" x14ac:dyDescent="0.35">
      <c r="A447" s="19" t="s">
        <v>244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30533.199999999997</v>
      </c>
      <c r="L447" s="4">
        <v>45301.280000000093</v>
      </c>
      <c r="M447" s="4">
        <v>40577.349999999948</v>
      </c>
      <c r="N447" s="5">
        <v>38803.943333333351</v>
      </c>
      <c r="O447" s="6">
        <f t="shared" si="12"/>
        <v>0</v>
      </c>
      <c r="P447">
        <f t="shared" si="13"/>
        <v>0</v>
      </c>
    </row>
    <row r="448" spans="1:16" x14ac:dyDescent="0.35">
      <c r="A448" s="19" t="s">
        <v>586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262.00000000000006</v>
      </c>
      <c r="L448" s="4">
        <v>2682.4499999999994</v>
      </c>
      <c r="M448" s="4">
        <v>2428.6800000000053</v>
      </c>
      <c r="N448" s="5">
        <v>1791.0433333333349</v>
      </c>
      <c r="O448" s="6">
        <f t="shared" si="12"/>
        <v>0</v>
      </c>
      <c r="P448">
        <f t="shared" si="13"/>
        <v>0</v>
      </c>
    </row>
    <row r="449" spans="1:16" x14ac:dyDescent="0.35">
      <c r="A449" s="19" t="s">
        <v>587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1380699.5700000015</v>
      </c>
      <c r="L449" s="4">
        <v>1886937.5500000007</v>
      </c>
      <c r="M449" s="4">
        <v>2316926.8900000015</v>
      </c>
      <c r="N449" s="5">
        <v>1861521.3366666678</v>
      </c>
      <c r="O449" s="6">
        <f t="shared" si="12"/>
        <v>0</v>
      </c>
      <c r="P449">
        <f t="shared" si="13"/>
        <v>0</v>
      </c>
    </row>
    <row r="450" spans="1:16" x14ac:dyDescent="0.35">
      <c r="A450" s="19" t="s">
        <v>588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119269.67</v>
      </c>
      <c r="L450" s="4">
        <v>217763.8600000001</v>
      </c>
      <c r="M450" s="4">
        <v>142722.07000000007</v>
      </c>
      <c r="N450" s="5">
        <v>159918.53333333338</v>
      </c>
      <c r="O450" s="6">
        <f t="shared" si="12"/>
        <v>0</v>
      </c>
      <c r="P450">
        <f t="shared" si="13"/>
        <v>0</v>
      </c>
    </row>
    <row r="451" spans="1:16" x14ac:dyDescent="0.35">
      <c r="A451" s="19" t="s">
        <v>589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5">
        <v>0</v>
      </c>
      <c r="O451" s="6">
        <f t="shared" ref="O451:O501" si="14">+MIN(B451:M451)</f>
        <v>0</v>
      </c>
      <c r="P451">
        <f t="shared" ref="P451:P501" si="15">+IF(O451&lt;0,1,0)</f>
        <v>0</v>
      </c>
    </row>
    <row r="452" spans="1:16" x14ac:dyDescent="0.35">
      <c r="A452" s="19" t="s">
        <v>590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47401.089999999982</v>
      </c>
      <c r="L452" s="4">
        <v>113747.65000000023</v>
      </c>
      <c r="M452" s="4">
        <v>101859.19000000012</v>
      </c>
      <c r="N452" s="5">
        <v>87669.310000000114</v>
      </c>
      <c r="O452" s="6">
        <f t="shared" si="14"/>
        <v>0</v>
      </c>
      <c r="P452">
        <f t="shared" si="15"/>
        <v>0</v>
      </c>
    </row>
    <row r="453" spans="1:16" x14ac:dyDescent="0.35">
      <c r="A453" s="19" t="s">
        <v>591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7232.3400000000065</v>
      </c>
      <c r="L453" s="4">
        <v>5702.0300000000061</v>
      </c>
      <c r="M453" s="4">
        <v>7920.07</v>
      </c>
      <c r="N453" s="5">
        <v>6951.4800000000041</v>
      </c>
      <c r="O453" s="6">
        <f t="shared" si="14"/>
        <v>0</v>
      </c>
      <c r="P453">
        <f t="shared" si="15"/>
        <v>0</v>
      </c>
    </row>
    <row r="454" spans="1:16" x14ac:dyDescent="0.35">
      <c r="A454" s="19" t="s">
        <v>592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5">
        <v>0</v>
      </c>
      <c r="O454" s="6">
        <f t="shared" si="14"/>
        <v>0</v>
      </c>
      <c r="P454">
        <f t="shared" si="15"/>
        <v>0</v>
      </c>
    </row>
    <row r="455" spans="1:16" x14ac:dyDescent="0.35">
      <c r="A455" s="19" t="s">
        <v>593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43139.179999999964</v>
      </c>
      <c r="L455" s="4">
        <v>44230.129999999961</v>
      </c>
      <c r="M455" s="4">
        <v>38184.450000000033</v>
      </c>
      <c r="N455" s="5">
        <v>41851.253333333319</v>
      </c>
      <c r="O455" s="6">
        <f t="shared" si="14"/>
        <v>0</v>
      </c>
      <c r="P455">
        <f t="shared" si="15"/>
        <v>0</v>
      </c>
    </row>
    <row r="456" spans="1:16" x14ac:dyDescent="0.35">
      <c r="A456" s="19" t="s">
        <v>594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39034.329999999994</v>
      </c>
      <c r="L456" s="4">
        <v>45250.669999999976</v>
      </c>
      <c r="M456" s="4">
        <v>43095.00999999998</v>
      </c>
      <c r="N456" s="5">
        <v>42460.003333333319</v>
      </c>
      <c r="O456" s="6">
        <f t="shared" si="14"/>
        <v>0</v>
      </c>
      <c r="P456">
        <f t="shared" si="15"/>
        <v>0</v>
      </c>
    </row>
    <row r="457" spans="1:16" x14ac:dyDescent="0.35">
      <c r="A457" s="19" t="s">
        <v>595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5">
        <v>0</v>
      </c>
      <c r="O457" s="6">
        <f t="shared" si="14"/>
        <v>0</v>
      </c>
      <c r="P457">
        <f t="shared" si="15"/>
        <v>0</v>
      </c>
    </row>
    <row r="458" spans="1:16" x14ac:dyDescent="0.35">
      <c r="A458" s="19" t="s">
        <v>596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41851.970000000016</v>
      </c>
      <c r="L458" s="4">
        <v>48513.60999999995</v>
      </c>
      <c r="M458" s="4">
        <v>46177.649999999929</v>
      </c>
      <c r="N458" s="5">
        <v>45514.409999999967</v>
      </c>
      <c r="O458" s="6">
        <f t="shared" si="14"/>
        <v>0</v>
      </c>
      <c r="P458">
        <f t="shared" si="15"/>
        <v>0</v>
      </c>
    </row>
    <row r="459" spans="1:16" x14ac:dyDescent="0.35">
      <c r="A459" s="19" t="s">
        <v>597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34766.470000000059</v>
      </c>
      <c r="L459" s="4">
        <v>38465.51999999996</v>
      </c>
      <c r="M459" s="4">
        <v>38896.009999999966</v>
      </c>
      <c r="N459" s="5">
        <v>37375.999999999993</v>
      </c>
      <c r="O459" s="6">
        <f t="shared" si="14"/>
        <v>0</v>
      </c>
      <c r="P459">
        <f t="shared" si="15"/>
        <v>0</v>
      </c>
    </row>
    <row r="460" spans="1:16" x14ac:dyDescent="0.35">
      <c r="A460" s="19" t="s">
        <v>644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5">
        <v>0</v>
      </c>
      <c r="O460" s="6">
        <f t="shared" si="14"/>
        <v>0</v>
      </c>
      <c r="P460">
        <f t="shared" si="15"/>
        <v>0</v>
      </c>
    </row>
    <row r="461" spans="1:16" x14ac:dyDescent="0.35">
      <c r="A461" s="19" t="s">
        <v>645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5">
        <v>0</v>
      </c>
      <c r="O461" s="6">
        <f t="shared" si="14"/>
        <v>0</v>
      </c>
      <c r="P461">
        <f t="shared" si="15"/>
        <v>0</v>
      </c>
    </row>
    <row r="462" spans="1:16" x14ac:dyDescent="0.35">
      <c r="A462" s="19" t="s">
        <v>646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-36937.090000000004</v>
      </c>
      <c r="L462" s="4">
        <v>-34142.599999999991</v>
      </c>
      <c r="M462" s="4">
        <v>-34426.57</v>
      </c>
      <c r="N462" s="5">
        <v>-35168.753333333334</v>
      </c>
      <c r="O462" s="6">
        <f t="shared" si="14"/>
        <v>-36937.090000000004</v>
      </c>
      <c r="P462">
        <f t="shared" si="15"/>
        <v>1</v>
      </c>
    </row>
    <row r="463" spans="1:16" x14ac:dyDescent="0.35">
      <c r="A463" s="19" t="s">
        <v>598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5">
        <v>0</v>
      </c>
      <c r="O463" s="6">
        <f t="shared" si="14"/>
        <v>0</v>
      </c>
      <c r="P463">
        <f t="shared" si="15"/>
        <v>0</v>
      </c>
    </row>
    <row r="464" spans="1:16" x14ac:dyDescent="0.35">
      <c r="A464" s="19" t="s">
        <v>599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5">
        <v>0</v>
      </c>
      <c r="O464" s="6">
        <f t="shared" si="14"/>
        <v>0</v>
      </c>
      <c r="P464">
        <f t="shared" si="15"/>
        <v>0</v>
      </c>
    </row>
    <row r="465" spans="1:16" x14ac:dyDescent="0.35">
      <c r="A465" s="19" t="s">
        <v>600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5">
        <v>0</v>
      </c>
      <c r="O465" s="6">
        <f t="shared" si="14"/>
        <v>0</v>
      </c>
      <c r="P465">
        <f t="shared" si="15"/>
        <v>0</v>
      </c>
    </row>
    <row r="466" spans="1:16" x14ac:dyDescent="0.35">
      <c r="A466" s="19" t="s">
        <v>601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5">
        <v>0</v>
      </c>
      <c r="O466" s="6">
        <f t="shared" si="14"/>
        <v>0</v>
      </c>
      <c r="P466">
        <f t="shared" si="15"/>
        <v>0</v>
      </c>
    </row>
    <row r="467" spans="1:16" x14ac:dyDescent="0.35">
      <c r="A467" s="19" t="s">
        <v>602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5">
        <v>0</v>
      </c>
      <c r="O467" s="6">
        <f t="shared" si="14"/>
        <v>0</v>
      </c>
      <c r="P467">
        <f t="shared" si="15"/>
        <v>0</v>
      </c>
    </row>
    <row r="468" spans="1:16" x14ac:dyDescent="0.35">
      <c r="A468" s="19" t="s">
        <v>603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5">
        <v>0</v>
      </c>
      <c r="O468" s="6">
        <f t="shared" si="14"/>
        <v>0</v>
      </c>
      <c r="P468">
        <f t="shared" si="15"/>
        <v>0</v>
      </c>
    </row>
    <row r="469" spans="1:16" x14ac:dyDescent="0.35">
      <c r="A469" s="19" t="s">
        <v>604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5">
        <v>0</v>
      </c>
      <c r="O469" s="6">
        <f t="shared" si="14"/>
        <v>0</v>
      </c>
      <c r="P469">
        <f t="shared" si="15"/>
        <v>0</v>
      </c>
    </row>
    <row r="470" spans="1:16" x14ac:dyDescent="0.35">
      <c r="A470" s="19" t="s">
        <v>605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5">
        <v>0</v>
      </c>
      <c r="O470" s="6">
        <f t="shared" si="14"/>
        <v>0</v>
      </c>
      <c r="P470">
        <f t="shared" si="15"/>
        <v>0</v>
      </c>
    </row>
    <row r="471" spans="1:16" x14ac:dyDescent="0.35">
      <c r="A471" s="19" t="s">
        <v>606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5">
        <v>0</v>
      </c>
      <c r="O471" s="6">
        <f t="shared" si="14"/>
        <v>0</v>
      </c>
      <c r="P471">
        <f t="shared" si="15"/>
        <v>0</v>
      </c>
    </row>
    <row r="472" spans="1:16" x14ac:dyDescent="0.35">
      <c r="A472" s="19" t="s">
        <v>607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5">
        <v>0</v>
      </c>
      <c r="O472" s="6">
        <f t="shared" si="14"/>
        <v>0</v>
      </c>
      <c r="P472">
        <f t="shared" si="15"/>
        <v>0</v>
      </c>
    </row>
    <row r="473" spans="1:16" x14ac:dyDescent="0.35">
      <c r="A473" s="19" t="s">
        <v>608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5">
        <v>0</v>
      </c>
      <c r="O473" s="6">
        <f t="shared" si="14"/>
        <v>0</v>
      </c>
      <c r="P473">
        <f t="shared" si="15"/>
        <v>0</v>
      </c>
    </row>
    <row r="474" spans="1:16" x14ac:dyDescent="0.35">
      <c r="A474" s="19" t="s">
        <v>609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5">
        <v>0</v>
      </c>
      <c r="O474" s="6">
        <f t="shared" si="14"/>
        <v>0</v>
      </c>
      <c r="P474">
        <f t="shared" si="15"/>
        <v>0</v>
      </c>
    </row>
    <row r="475" spans="1:16" x14ac:dyDescent="0.35">
      <c r="A475" s="19" t="s">
        <v>610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5">
        <v>0</v>
      </c>
      <c r="O475" s="6">
        <f t="shared" si="14"/>
        <v>0</v>
      </c>
      <c r="P475">
        <f t="shared" si="15"/>
        <v>0</v>
      </c>
    </row>
    <row r="476" spans="1:16" x14ac:dyDescent="0.35">
      <c r="A476" s="19" t="s">
        <v>611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5">
        <v>0</v>
      </c>
      <c r="O476" s="6">
        <f t="shared" si="14"/>
        <v>0</v>
      </c>
      <c r="P476">
        <f t="shared" si="15"/>
        <v>0</v>
      </c>
    </row>
    <row r="477" spans="1:16" x14ac:dyDescent="0.35">
      <c r="A477" s="19" t="s">
        <v>612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5">
        <v>0</v>
      </c>
      <c r="O477" s="6">
        <f t="shared" si="14"/>
        <v>0</v>
      </c>
      <c r="P477">
        <f t="shared" si="15"/>
        <v>0</v>
      </c>
    </row>
    <row r="478" spans="1:16" x14ac:dyDescent="0.35">
      <c r="A478" s="19" t="s">
        <v>613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5">
        <v>0</v>
      </c>
      <c r="O478" s="6">
        <f t="shared" si="14"/>
        <v>0</v>
      </c>
      <c r="P478">
        <f t="shared" si="15"/>
        <v>0</v>
      </c>
    </row>
    <row r="479" spans="1:16" x14ac:dyDescent="0.35">
      <c r="A479" s="19" t="s">
        <v>614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5">
        <v>0</v>
      </c>
      <c r="O479" s="6">
        <f t="shared" si="14"/>
        <v>0</v>
      </c>
      <c r="P479">
        <f t="shared" si="15"/>
        <v>0</v>
      </c>
    </row>
    <row r="480" spans="1:16" x14ac:dyDescent="0.35">
      <c r="A480" s="19" t="s">
        <v>615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5">
        <v>0</v>
      </c>
      <c r="O480" s="6">
        <f t="shared" si="14"/>
        <v>0</v>
      </c>
      <c r="P480">
        <f t="shared" si="15"/>
        <v>0</v>
      </c>
    </row>
    <row r="481" spans="1:16" x14ac:dyDescent="0.35">
      <c r="A481" s="19" t="s">
        <v>616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5">
        <v>0</v>
      </c>
      <c r="O481" s="6">
        <f t="shared" si="14"/>
        <v>0</v>
      </c>
      <c r="P481">
        <f t="shared" si="15"/>
        <v>0</v>
      </c>
    </row>
    <row r="482" spans="1:16" x14ac:dyDescent="0.35">
      <c r="A482" s="19" t="s">
        <v>617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5">
        <v>0</v>
      </c>
      <c r="O482" s="6">
        <f t="shared" si="14"/>
        <v>0</v>
      </c>
      <c r="P482">
        <f t="shared" si="15"/>
        <v>0</v>
      </c>
    </row>
    <row r="483" spans="1:16" x14ac:dyDescent="0.35">
      <c r="A483" s="19" t="s">
        <v>618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5">
        <v>0</v>
      </c>
      <c r="O483" s="6">
        <f t="shared" si="14"/>
        <v>0</v>
      </c>
      <c r="P483">
        <f t="shared" si="15"/>
        <v>0</v>
      </c>
    </row>
    <row r="484" spans="1:16" x14ac:dyDescent="0.35">
      <c r="A484" s="19" t="s">
        <v>619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5">
        <v>0</v>
      </c>
      <c r="O484" s="6">
        <f t="shared" si="14"/>
        <v>0</v>
      </c>
      <c r="P484">
        <f t="shared" si="15"/>
        <v>0</v>
      </c>
    </row>
    <row r="485" spans="1:16" x14ac:dyDescent="0.35">
      <c r="A485" s="19" t="s">
        <v>620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5">
        <v>0</v>
      </c>
      <c r="O485" s="6">
        <f t="shared" si="14"/>
        <v>0</v>
      </c>
      <c r="P485">
        <f t="shared" si="15"/>
        <v>0</v>
      </c>
    </row>
    <row r="486" spans="1:16" x14ac:dyDescent="0.35">
      <c r="A486" s="19" t="s">
        <v>621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5">
        <v>0</v>
      </c>
      <c r="O486" s="6">
        <f t="shared" si="14"/>
        <v>0</v>
      </c>
      <c r="P486">
        <f t="shared" si="15"/>
        <v>0</v>
      </c>
    </row>
    <row r="487" spans="1:16" x14ac:dyDescent="0.35">
      <c r="A487" s="19" t="s">
        <v>622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5">
        <v>0</v>
      </c>
      <c r="O487" s="6">
        <f t="shared" si="14"/>
        <v>0</v>
      </c>
      <c r="P487">
        <f t="shared" si="15"/>
        <v>0</v>
      </c>
    </row>
    <row r="488" spans="1:16" x14ac:dyDescent="0.35">
      <c r="A488" s="19" t="s">
        <v>623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5">
        <v>0</v>
      </c>
      <c r="O488" s="6">
        <f t="shared" si="14"/>
        <v>0</v>
      </c>
      <c r="P488">
        <f t="shared" si="15"/>
        <v>0</v>
      </c>
    </row>
    <row r="489" spans="1:16" x14ac:dyDescent="0.35">
      <c r="A489" s="19" t="s">
        <v>624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5">
        <v>0</v>
      </c>
      <c r="O489" s="6">
        <f t="shared" si="14"/>
        <v>0</v>
      </c>
      <c r="P489">
        <f t="shared" si="15"/>
        <v>0</v>
      </c>
    </row>
    <row r="490" spans="1:16" x14ac:dyDescent="0.35">
      <c r="A490" s="19" t="s">
        <v>625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5">
        <v>0</v>
      </c>
      <c r="O490" s="6">
        <f t="shared" si="14"/>
        <v>0</v>
      </c>
      <c r="P490">
        <f t="shared" si="15"/>
        <v>0</v>
      </c>
    </row>
    <row r="491" spans="1:16" x14ac:dyDescent="0.35">
      <c r="A491" s="19" t="s">
        <v>626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5">
        <v>0</v>
      </c>
      <c r="O491" s="6">
        <f t="shared" si="14"/>
        <v>0</v>
      </c>
      <c r="P491">
        <f t="shared" si="15"/>
        <v>0</v>
      </c>
    </row>
    <row r="492" spans="1:16" x14ac:dyDescent="0.35">
      <c r="A492" s="19" t="s">
        <v>627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5">
        <v>0</v>
      </c>
      <c r="O492" s="6">
        <f t="shared" si="14"/>
        <v>0</v>
      </c>
      <c r="P492">
        <f t="shared" si="15"/>
        <v>0</v>
      </c>
    </row>
    <row r="493" spans="1:16" x14ac:dyDescent="0.35">
      <c r="A493" s="19" t="s">
        <v>628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5">
        <v>0</v>
      </c>
      <c r="O493" s="6">
        <f t="shared" si="14"/>
        <v>0</v>
      </c>
      <c r="P493">
        <f t="shared" si="15"/>
        <v>0</v>
      </c>
    </row>
    <row r="494" spans="1:16" x14ac:dyDescent="0.35">
      <c r="A494" s="19" t="s">
        <v>629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5">
        <v>0</v>
      </c>
      <c r="O494" s="6">
        <f t="shared" si="14"/>
        <v>0</v>
      </c>
      <c r="P494">
        <f t="shared" si="15"/>
        <v>0</v>
      </c>
    </row>
    <row r="495" spans="1:16" x14ac:dyDescent="0.35">
      <c r="A495" s="19" t="s">
        <v>630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5">
        <v>0</v>
      </c>
      <c r="O495" s="6">
        <f t="shared" si="14"/>
        <v>0</v>
      </c>
      <c r="P495">
        <f t="shared" si="15"/>
        <v>0</v>
      </c>
    </row>
    <row r="496" spans="1:16" x14ac:dyDescent="0.35">
      <c r="A496" s="19" t="s">
        <v>631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5">
        <v>0</v>
      </c>
      <c r="O496" s="6">
        <f t="shared" si="14"/>
        <v>0</v>
      </c>
      <c r="P496">
        <f t="shared" si="15"/>
        <v>0</v>
      </c>
    </row>
    <row r="497" spans="1:16" x14ac:dyDescent="0.35">
      <c r="A497" s="19" t="s">
        <v>632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5">
        <v>0</v>
      </c>
      <c r="O497" s="6">
        <f t="shared" si="14"/>
        <v>0</v>
      </c>
      <c r="P497">
        <f t="shared" si="15"/>
        <v>0</v>
      </c>
    </row>
    <row r="498" spans="1:16" x14ac:dyDescent="0.35">
      <c r="A498" s="19" t="s">
        <v>633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5">
        <v>0</v>
      </c>
      <c r="O498" s="6">
        <f t="shared" si="14"/>
        <v>0</v>
      </c>
      <c r="P498">
        <f t="shared" si="15"/>
        <v>0</v>
      </c>
    </row>
    <row r="499" spans="1:16" x14ac:dyDescent="0.35">
      <c r="A499" s="19" t="s">
        <v>634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5">
        <v>0</v>
      </c>
      <c r="O499" s="6">
        <f t="shared" si="14"/>
        <v>0</v>
      </c>
      <c r="P499">
        <f t="shared" si="15"/>
        <v>0</v>
      </c>
    </row>
    <row r="500" spans="1:16" x14ac:dyDescent="0.35">
      <c r="A500" s="19" t="s">
        <v>635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5">
        <v>0</v>
      </c>
      <c r="O500" s="6">
        <f t="shared" si="14"/>
        <v>0</v>
      </c>
      <c r="P500">
        <f t="shared" si="15"/>
        <v>0</v>
      </c>
    </row>
    <row r="501" spans="1:16" x14ac:dyDescent="0.35">
      <c r="A501" s="19" t="s">
        <v>636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5503800.1999999993</v>
      </c>
      <c r="L501" s="4">
        <v>9630894.8899999931</v>
      </c>
      <c r="M501" s="4">
        <v>8254172.0600000126</v>
      </c>
      <c r="N501" s="5">
        <v>7796289.0500000017</v>
      </c>
      <c r="O501" s="6">
        <f t="shared" si="14"/>
        <v>0</v>
      </c>
      <c r="P501">
        <f t="shared" si="15"/>
        <v>0</v>
      </c>
    </row>
  </sheetData>
  <conditionalFormatting sqref="B2:N314 B316:N501 B315:J315">
    <cfRule type="cellIs" dxfId="8" priority="2" operator="lessThan">
      <formula>0</formula>
    </cfRule>
  </conditionalFormatting>
  <conditionalFormatting sqref="K315:N315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905B-D2FB-4A1D-9419-8F028FF1DE14}">
  <sheetPr codeName="Hoja7"/>
  <dimension ref="B1:BI504"/>
  <sheetViews>
    <sheetView showGridLines="0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0" sqref="E20"/>
    </sheetView>
  </sheetViews>
  <sheetFormatPr baseColWidth="10" defaultRowHeight="14.5" x14ac:dyDescent="0.35"/>
  <cols>
    <col min="3" max="3" width="33.1796875" bestFit="1" customWidth="1"/>
    <col min="4" max="12" width="5.1796875" customWidth="1"/>
    <col min="13" max="15" width="12.453125" bestFit="1" customWidth="1"/>
    <col min="16" max="23" width="5.1796875" customWidth="1"/>
    <col min="24" max="24" width="3.7265625" bestFit="1" customWidth="1"/>
    <col min="25" max="27" width="12.453125" bestFit="1" customWidth="1"/>
    <col min="28" max="36" width="5.1796875" customWidth="1"/>
    <col min="37" max="39" width="10.81640625" bestFit="1" customWidth="1"/>
    <col min="42" max="42" width="33.1796875" bestFit="1" customWidth="1"/>
    <col min="60" max="60" width="24" bestFit="1" customWidth="1"/>
  </cols>
  <sheetData>
    <row r="1" spans="2:61" x14ac:dyDescent="0.35">
      <c r="C1" t="s">
        <v>638</v>
      </c>
    </row>
    <row r="3" spans="2:61" x14ac:dyDescent="0.35">
      <c r="D3" s="41">
        <v>2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>
        <v>4</v>
      </c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>
        <v>7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2:61" ht="49" x14ac:dyDescent="0.35">
      <c r="B4" s="30"/>
      <c r="C4" s="13" t="s">
        <v>87</v>
      </c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</v>
      </c>
      <c r="Q4" s="14">
        <v>2</v>
      </c>
      <c r="R4" s="14">
        <v>3</v>
      </c>
      <c r="S4" s="14">
        <v>4</v>
      </c>
      <c r="T4" s="14">
        <v>5</v>
      </c>
      <c r="U4" s="14">
        <v>6</v>
      </c>
      <c r="V4" s="14">
        <v>7</v>
      </c>
      <c r="W4" s="14">
        <v>8</v>
      </c>
      <c r="X4" s="14">
        <v>9</v>
      </c>
      <c r="Y4" s="14">
        <v>10</v>
      </c>
      <c r="Z4" s="14">
        <v>11</v>
      </c>
      <c r="AA4" s="14">
        <v>12</v>
      </c>
      <c r="AB4" s="14">
        <v>1</v>
      </c>
      <c r="AC4" s="14">
        <v>2</v>
      </c>
      <c r="AD4" s="14">
        <v>3</v>
      </c>
      <c r="AE4" s="14">
        <v>4</v>
      </c>
      <c r="AF4" s="14">
        <v>5</v>
      </c>
      <c r="AG4" s="14">
        <v>6</v>
      </c>
      <c r="AH4" s="14">
        <v>7</v>
      </c>
      <c r="AI4" s="14">
        <v>8</v>
      </c>
      <c r="AJ4" s="14">
        <v>9</v>
      </c>
      <c r="AK4" s="14">
        <v>10</v>
      </c>
      <c r="AL4" s="14">
        <v>11</v>
      </c>
      <c r="AM4" s="14">
        <v>12</v>
      </c>
      <c r="AQ4" s="14"/>
      <c r="AR4" s="14"/>
      <c r="AS4" s="14"/>
      <c r="AT4" s="14"/>
      <c r="AV4" s="14" t="s">
        <v>642</v>
      </c>
      <c r="AW4" s="14"/>
      <c r="AX4" s="14"/>
    </row>
    <row r="5" spans="2:61" x14ac:dyDescent="0.35">
      <c r="B5" s="15"/>
      <c r="C5" s="3" t="s">
        <v>55</v>
      </c>
      <c r="D5" s="31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31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31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P5" s="3"/>
      <c r="AQ5" s="4"/>
      <c r="AR5" s="4"/>
      <c r="AS5" s="4"/>
      <c r="AT5" s="5"/>
      <c r="AV5" s="4"/>
      <c r="AW5" s="4"/>
      <c r="AX5" s="4"/>
      <c r="BG5">
        <v>1</v>
      </c>
      <c r="BH5" t="s">
        <v>1</v>
      </c>
      <c r="BI5">
        <f>+SUMIF($AY:$AY,BG5,$AZ:$AZ)</f>
        <v>0</v>
      </c>
    </row>
    <row r="6" spans="2:61" x14ac:dyDescent="0.35">
      <c r="B6" s="15"/>
      <c r="C6" s="3" t="s">
        <v>68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17169.480000000007</v>
      </c>
      <c r="N6" s="7">
        <v>17648.990000000005</v>
      </c>
      <c r="O6" s="7">
        <v>17470.139999999985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17170.270000000008</v>
      </c>
      <c r="Z6" s="7">
        <v>17692.220000000012</v>
      </c>
      <c r="AA6" s="7">
        <v>18688.090000000033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17166.150000000005</v>
      </c>
      <c r="AL6" s="7">
        <v>17762.570000000036</v>
      </c>
      <c r="AM6" s="7">
        <v>17636.979999999981</v>
      </c>
      <c r="AP6" s="3"/>
      <c r="AQ6" s="4"/>
      <c r="AR6" s="4"/>
      <c r="AS6" s="4"/>
      <c r="AT6" s="5"/>
      <c r="AV6" s="4"/>
      <c r="AW6" s="4"/>
      <c r="AX6" s="4"/>
      <c r="BG6">
        <f>1+BG5</f>
        <v>2</v>
      </c>
      <c r="BH6" t="s">
        <v>2</v>
      </c>
      <c r="BI6">
        <f t="shared" ref="BI6:BI69" si="0">+SUMIF($AY:$AY,BG6,$AZ:$AZ)</f>
        <v>0</v>
      </c>
    </row>
    <row r="7" spans="2:61" x14ac:dyDescent="0.35">
      <c r="B7" s="15"/>
      <c r="C7" s="3" t="s">
        <v>91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P7" s="3"/>
      <c r="AQ7" s="4"/>
      <c r="AR7" s="4"/>
      <c r="AS7" s="4"/>
      <c r="AT7" s="5"/>
      <c r="AV7" s="4"/>
      <c r="AW7" s="4"/>
      <c r="AX7" s="4"/>
      <c r="BG7">
        <f t="shared" ref="BG7:BG70" si="1">1+BG6</f>
        <v>3</v>
      </c>
      <c r="BH7" t="s">
        <v>3</v>
      </c>
      <c r="BI7">
        <f t="shared" si="0"/>
        <v>0</v>
      </c>
    </row>
    <row r="8" spans="2:61" x14ac:dyDescent="0.35">
      <c r="B8" s="15"/>
      <c r="C8" s="3" t="s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118456.02000000005</v>
      </c>
      <c r="N8" s="7">
        <v>109072.45999999988</v>
      </c>
      <c r="O8" s="7">
        <v>91181.51999999999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118489.52000000002</v>
      </c>
      <c r="Z8" s="7">
        <v>110832.18999999994</v>
      </c>
      <c r="AA8" s="7">
        <v>109107.2500000001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118407.91000000011</v>
      </c>
      <c r="AL8" s="7">
        <v>110988.70999999992</v>
      </c>
      <c r="AM8" s="7">
        <v>101407.38000000002</v>
      </c>
      <c r="AP8" s="3"/>
      <c r="AQ8" s="4"/>
      <c r="AR8" s="4"/>
      <c r="AS8" s="4"/>
      <c r="AT8" s="5"/>
      <c r="AV8" s="4"/>
      <c r="AW8" s="4"/>
      <c r="AX8" s="4"/>
      <c r="BG8">
        <f t="shared" si="1"/>
        <v>4</v>
      </c>
      <c r="BH8" t="s">
        <v>4</v>
      </c>
      <c r="BI8">
        <f t="shared" si="0"/>
        <v>0</v>
      </c>
    </row>
    <row r="9" spans="2:61" x14ac:dyDescent="0.35">
      <c r="B9" s="15"/>
      <c r="C9" s="3" t="s">
        <v>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-219000.7899999998</v>
      </c>
      <c r="N9" s="7">
        <v>-249904.16000000015</v>
      </c>
      <c r="O9" s="7">
        <v>-227573.21000000017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-218764.74999999994</v>
      </c>
      <c r="Z9" s="7">
        <v>-247733.69999999992</v>
      </c>
      <c r="AA9" s="7">
        <v>-244287.56000000003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-208497.30999999991</v>
      </c>
      <c r="AL9" s="7">
        <v>-240499.94000000009</v>
      </c>
      <c r="AM9" s="7">
        <v>-240306.64</v>
      </c>
      <c r="AP9" s="3"/>
      <c r="AQ9" s="4"/>
      <c r="AR9" s="4"/>
      <c r="AS9" s="4"/>
      <c r="AT9" s="5"/>
      <c r="AV9" s="4"/>
      <c r="AW9" s="4"/>
      <c r="AX9" s="4"/>
      <c r="BG9">
        <f t="shared" si="1"/>
        <v>5</v>
      </c>
      <c r="BH9" t="s">
        <v>5</v>
      </c>
      <c r="BI9">
        <f t="shared" si="0"/>
        <v>0</v>
      </c>
    </row>
    <row r="10" spans="2:61" x14ac:dyDescent="0.35">
      <c r="B10" s="15"/>
      <c r="C10" s="3" t="s">
        <v>643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23805878.359999992</v>
      </c>
      <c r="N10" s="7">
        <v>24743004.909999982</v>
      </c>
      <c r="O10" s="7">
        <v>23732175.729999989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23812832.779999994</v>
      </c>
      <c r="Z10" s="7">
        <v>24880893.939999983</v>
      </c>
      <c r="AA10" s="7">
        <v>24734176.089999992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23803013.960000008</v>
      </c>
      <c r="AL10" s="7">
        <v>24943735.250000034</v>
      </c>
      <c r="AM10" s="7">
        <v>23898471.599999987</v>
      </c>
      <c r="AP10" s="3"/>
      <c r="AQ10" s="4"/>
      <c r="AR10" s="4"/>
      <c r="AS10" s="4"/>
      <c r="AT10" s="5"/>
      <c r="AV10" s="4"/>
      <c r="AW10" s="4"/>
      <c r="AX10" s="4"/>
      <c r="BG10">
        <f t="shared" si="1"/>
        <v>6</v>
      </c>
      <c r="BH10" t="s">
        <v>6</v>
      </c>
      <c r="BI10">
        <f t="shared" si="0"/>
        <v>0</v>
      </c>
    </row>
    <row r="11" spans="2:61" x14ac:dyDescent="0.35">
      <c r="B11" s="15"/>
      <c r="C11" s="3" t="s">
        <v>364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P11" s="3"/>
      <c r="AQ11" s="4"/>
      <c r="AR11" s="4"/>
      <c r="AS11" s="4"/>
      <c r="AT11" s="5"/>
      <c r="AV11" s="4"/>
      <c r="AW11" s="4"/>
      <c r="AX11" s="4"/>
      <c r="BG11">
        <f t="shared" si="1"/>
        <v>7</v>
      </c>
      <c r="BH11" t="s">
        <v>7</v>
      </c>
      <c r="BI11">
        <f t="shared" si="0"/>
        <v>0</v>
      </c>
    </row>
    <row r="12" spans="2:61" x14ac:dyDescent="0.35">
      <c r="B12" s="15"/>
      <c r="C12" s="3" t="s">
        <v>365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P12" s="3"/>
      <c r="AQ12" s="4"/>
      <c r="AR12" s="4"/>
      <c r="AS12" s="4"/>
      <c r="AT12" s="5"/>
      <c r="AV12" s="4"/>
      <c r="AW12" s="4"/>
      <c r="AX12" s="4"/>
      <c r="BG12">
        <f t="shared" si="1"/>
        <v>8</v>
      </c>
      <c r="BH12" t="s">
        <v>8</v>
      </c>
      <c r="BI12">
        <f t="shared" si="0"/>
        <v>0</v>
      </c>
    </row>
    <row r="13" spans="2:61" x14ac:dyDescent="0.35">
      <c r="B13" s="15"/>
      <c r="C13" s="3" t="s">
        <v>366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P13" s="3"/>
      <c r="AQ13" s="4"/>
      <c r="AR13" s="4"/>
      <c r="AS13" s="4"/>
      <c r="AT13" s="5"/>
      <c r="AV13" s="4"/>
      <c r="AW13" s="4"/>
      <c r="AX13" s="4"/>
      <c r="BG13">
        <f t="shared" si="1"/>
        <v>9</v>
      </c>
      <c r="BH13" t="s">
        <v>9</v>
      </c>
      <c r="BI13">
        <f t="shared" si="0"/>
        <v>0</v>
      </c>
    </row>
    <row r="14" spans="2:61" x14ac:dyDescent="0.35">
      <c r="B14" s="15"/>
      <c r="C14" s="3" t="s">
        <v>367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P14" s="3"/>
      <c r="AQ14" s="4"/>
      <c r="AR14" s="4"/>
      <c r="AS14" s="4"/>
      <c r="AT14" s="5"/>
      <c r="AV14" s="4"/>
      <c r="AW14" s="4"/>
      <c r="AX14" s="4"/>
      <c r="BG14">
        <f t="shared" si="1"/>
        <v>10</v>
      </c>
      <c r="BH14" t="s">
        <v>10</v>
      </c>
      <c r="BI14">
        <f t="shared" si="0"/>
        <v>0</v>
      </c>
    </row>
    <row r="15" spans="2:61" x14ac:dyDescent="0.35">
      <c r="B15" s="15"/>
      <c r="C15" s="3" t="s">
        <v>368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P15" s="3"/>
      <c r="AQ15" s="4"/>
      <c r="AR15" s="4"/>
      <c r="AS15" s="4"/>
      <c r="AT15" s="5"/>
      <c r="AV15" s="4"/>
      <c r="AW15" s="4"/>
      <c r="AX15" s="4"/>
      <c r="BG15">
        <f t="shared" si="1"/>
        <v>11</v>
      </c>
      <c r="BH15" t="s">
        <v>11</v>
      </c>
      <c r="BI15">
        <f t="shared" si="0"/>
        <v>0</v>
      </c>
    </row>
    <row r="16" spans="2:61" x14ac:dyDescent="0.35">
      <c r="B16" s="15"/>
      <c r="C16" s="3" t="s">
        <v>56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P16" s="3"/>
      <c r="AQ16" s="4"/>
      <c r="AR16" s="4"/>
      <c r="AS16" s="4"/>
      <c r="AT16" s="5"/>
      <c r="AV16" s="4"/>
      <c r="AW16" s="4"/>
      <c r="AX16" s="4"/>
      <c r="BG16">
        <f t="shared" si="1"/>
        <v>12</v>
      </c>
      <c r="BH16" t="s">
        <v>12</v>
      </c>
      <c r="BI16">
        <f t="shared" si="0"/>
        <v>0</v>
      </c>
    </row>
    <row r="17" spans="2:61" x14ac:dyDescent="0.35">
      <c r="B17" s="15"/>
      <c r="C17" s="3" t="s">
        <v>93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-898176.66999999969</v>
      </c>
      <c r="N17" s="7">
        <v>-853122.63999999955</v>
      </c>
      <c r="O17" s="7">
        <v>-752349.90999999898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-898150.42999999959</v>
      </c>
      <c r="Z17" s="7">
        <v>-862600.2000000003</v>
      </c>
      <c r="AA17" s="7">
        <v>-829909.49000000034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-898020.35</v>
      </c>
      <c r="AL17" s="7">
        <v>-866551.00999999943</v>
      </c>
      <c r="AM17" s="7">
        <v>-760264.87999999942</v>
      </c>
      <c r="AN17" s="4"/>
      <c r="AP17" s="3"/>
      <c r="AQ17" s="4"/>
      <c r="AR17" s="4"/>
      <c r="AS17" s="4"/>
      <c r="AT17" s="5"/>
      <c r="AV17" s="4"/>
      <c r="AW17" s="4"/>
      <c r="AX17" s="4"/>
      <c r="BG17">
        <f t="shared" si="1"/>
        <v>13</v>
      </c>
      <c r="BH17" t="s">
        <v>13</v>
      </c>
      <c r="BI17">
        <f t="shared" si="0"/>
        <v>0</v>
      </c>
    </row>
    <row r="18" spans="2:61" x14ac:dyDescent="0.35">
      <c r="B18" s="15"/>
      <c r="C18" s="3" t="s">
        <v>4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P18" s="3"/>
      <c r="AQ18" s="4"/>
      <c r="AR18" s="4"/>
      <c r="AS18" s="4"/>
      <c r="AT18" s="5"/>
      <c r="AV18" s="4"/>
      <c r="AW18" s="4"/>
      <c r="AX18" s="4"/>
      <c r="BG18">
        <f t="shared" si="1"/>
        <v>14</v>
      </c>
      <c r="BH18" t="s">
        <v>14</v>
      </c>
      <c r="BI18">
        <f t="shared" si="0"/>
        <v>0</v>
      </c>
    </row>
    <row r="19" spans="2:61" x14ac:dyDescent="0.35">
      <c r="B19" s="15"/>
      <c r="C19" s="3" t="s">
        <v>5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143956.30000000002</v>
      </c>
      <c r="N19" s="7">
        <v>147318.13000000027</v>
      </c>
      <c r="O19" s="7">
        <v>136896.13999999998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143933.6100000001</v>
      </c>
      <c r="Z19" s="7">
        <v>148407.92999999996</v>
      </c>
      <c r="AA19" s="7">
        <v>149176.39000000004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143918.12999999989</v>
      </c>
      <c r="AL19" s="7">
        <v>149242.48999999979</v>
      </c>
      <c r="AM19" s="7">
        <v>138480.91999999998</v>
      </c>
      <c r="AP19" s="3"/>
      <c r="AQ19" s="4"/>
      <c r="AR19" s="4"/>
      <c r="AS19" s="4"/>
      <c r="AT19" s="5"/>
      <c r="AV19" s="4"/>
      <c r="AW19" s="4"/>
      <c r="AX19" s="4"/>
      <c r="BG19">
        <f t="shared" si="1"/>
        <v>15</v>
      </c>
      <c r="BH19" t="s">
        <v>15</v>
      </c>
      <c r="BI19">
        <f t="shared" si="0"/>
        <v>0</v>
      </c>
    </row>
    <row r="20" spans="2:61" x14ac:dyDescent="0.35">
      <c r="B20" s="15"/>
      <c r="C20" s="3" t="s">
        <v>369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P20" s="3"/>
      <c r="AQ20" s="4"/>
      <c r="AR20" s="4"/>
      <c r="AS20" s="4"/>
      <c r="AT20" s="5"/>
      <c r="AV20" s="4"/>
      <c r="AW20" s="4"/>
      <c r="AX20" s="4"/>
      <c r="BG20">
        <f t="shared" si="1"/>
        <v>16</v>
      </c>
      <c r="BH20" t="s">
        <v>16</v>
      </c>
      <c r="BI20">
        <f t="shared" si="0"/>
        <v>0</v>
      </c>
    </row>
    <row r="21" spans="2:61" x14ac:dyDescent="0.35">
      <c r="B21" s="15"/>
      <c r="C21" s="3" t="s">
        <v>370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P21" s="3"/>
      <c r="AQ21" s="4"/>
      <c r="AR21" s="4"/>
      <c r="AS21" s="4"/>
      <c r="AT21" s="5"/>
      <c r="AV21" s="4"/>
      <c r="AW21" s="4"/>
      <c r="AX21" s="4"/>
      <c r="BG21">
        <f t="shared" si="1"/>
        <v>17</v>
      </c>
      <c r="BH21" t="s">
        <v>17</v>
      </c>
      <c r="BI21">
        <f t="shared" si="0"/>
        <v>0</v>
      </c>
    </row>
    <row r="22" spans="2:61" x14ac:dyDescent="0.35">
      <c r="B22" s="15"/>
      <c r="C22" s="3" t="s">
        <v>94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P22" s="3"/>
      <c r="AQ22" s="4"/>
      <c r="AR22" s="4"/>
      <c r="AS22" s="4"/>
      <c r="AT22" s="5"/>
      <c r="AV22" s="4"/>
      <c r="AW22" s="4"/>
      <c r="AX22" s="4"/>
      <c r="BG22">
        <f t="shared" si="1"/>
        <v>18</v>
      </c>
      <c r="BH22" t="s">
        <v>18</v>
      </c>
      <c r="BI22">
        <f t="shared" si="0"/>
        <v>0</v>
      </c>
    </row>
    <row r="23" spans="2:61" x14ac:dyDescent="0.35">
      <c r="B23" s="15"/>
      <c r="C23" s="3" t="s">
        <v>95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P23" s="3"/>
      <c r="AQ23" s="4"/>
      <c r="AR23" s="4"/>
      <c r="AS23" s="4"/>
      <c r="AT23" s="5"/>
      <c r="AV23" s="4"/>
      <c r="AW23" s="4"/>
      <c r="AX23" s="4"/>
      <c r="BG23">
        <f t="shared" si="1"/>
        <v>19</v>
      </c>
      <c r="BH23" t="s">
        <v>19</v>
      </c>
      <c r="BI23">
        <f t="shared" si="0"/>
        <v>0</v>
      </c>
    </row>
    <row r="24" spans="2:61" x14ac:dyDescent="0.35">
      <c r="B24" s="15"/>
      <c r="C24" s="3" t="s">
        <v>96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P24" s="3"/>
      <c r="AQ24" s="4"/>
      <c r="AR24" s="4"/>
      <c r="AS24" s="4"/>
      <c r="AT24" s="5"/>
      <c r="AV24" s="4"/>
      <c r="AW24" s="4"/>
      <c r="AX24" s="4"/>
      <c r="BG24">
        <f t="shared" si="1"/>
        <v>20</v>
      </c>
      <c r="BH24" t="s">
        <v>20</v>
      </c>
      <c r="BI24">
        <f t="shared" si="0"/>
        <v>0</v>
      </c>
    </row>
    <row r="25" spans="2:61" x14ac:dyDescent="0.35">
      <c r="B25" s="15"/>
      <c r="C25" s="3" t="s">
        <v>97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P25" s="3"/>
      <c r="AQ25" s="4"/>
      <c r="AR25" s="4"/>
      <c r="AS25" s="4"/>
      <c r="AT25" s="5"/>
      <c r="AV25" s="4"/>
      <c r="AW25" s="4"/>
      <c r="AX25" s="4"/>
      <c r="BG25">
        <f t="shared" si="1"/>
        <v>21</v>
      </c>
      <c r="BH25" t="s">
        <v>21</v>
      </c>
      <c r="BI25">
        <f t="shared" si="0"/>
        <v>0</v>
      </c>
    </row>
    <row r="26" spans="2:61" x14ac:dyDescent="0.35">
      <c r="B26" s="15"/>
      <c r="C26" s="3" t="s">
        <v>69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P26" s="3"/>
      <c r="AQ26" s="4"/>
      <c r="AR26" s="4"/>
      <c r="AS26" s="4"/>
      <c r="AT26" s="5"/>
      <c r="AV26" s="4"/>
      <c r="AW26" s="4"/>
      <c r="AX26" s="4"/>
      <c r="BG26">
        <f t="shared" si="1"/>
        <v>22</v>
      </c>
      <c r="BH26" t="s">
        <v>22</v>
      </c>
      <c r="BI26">
        <f t="shared" si="0"/>
        <v>0</v>
      </c>
    </row>
    <row r="27" spans="2:61" x14ac:dyDescent="0.35">
      <c r="B27" s="15"/>
      <c r="C27" s="3" t="s">
        <v>70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-20863898.490000032</v>
      </c>
      <c r="N27" s="7">
        <v>-22179823.410000011</v>
      </c>
      <c r="O27" s="7">
        <v>-21644630.85000005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-20870583.439999994</v>
      </c>
      <c r="Z27" s="7">
        <v>-22301717.560000006</v>
      </c>
      <c r="AA27" s="7">
        <v>-22491954.109999988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-20861651.390000034</v>
      </c>
      <c r="AL27" s="7">
        <v>-22353837.290000036</v>
      </c>
      <c r="AM27" s="7">
        <v>-21790432.200000007</v>
      </c>
      <c r="AP27" s="3"/>
      <c r="AQ27" s="4"/>
      <c r="AR27" s="4"/>
      <c r="AS27" s="4"/>
      <c r="AT27" s="5"/>
      <c r="AV27" s="4"/>
      <c r="AW27" s="4"/>
      <c r="AX27" s="4"/>
      <c r="BG27">
        <f t="shared" si="1"/>
        <v>23</v>
      </c>
      <c r="BH27" t="s">
        <v>23</v>
      </c>
      <c r="BI27">
        <f t="shared" si="0"/>
        <v>0</v>
      </c>
    </row>
    <row r="28" spans="2:61" x14ac:dyDescent="0.35">
      <c r="B28" s="15"/>
      <c r="C28" s="3" t="s">
        <v>98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P28" s="3"/>
      <c r="AQ28" s="4"/>
      <c r="AR28" s="4"/>
      <c r="AS28" s="4"/>
      <c r="AT28" s="5"/>
      <c r="AV28" s="4"/>
      <c r="AW28" s="4"/>
      <c r="AX28" s="4"/>
      <c r="BG28">
        <f t="shared" si="1"/>
        <v>24</v>
      </c>
      <c r="BH28" t="s">
        <v>24</v>
      </c>
      <c r="BI28">
        <f t="shared" si="0"/>
        <v>0</v>
      </c>
    </row>
    <row r="29" spans="2:61" x14ac:dyDescent="0.35">
      <c r="B29" s="15"/>
      <c r="C29" s="3" t="s">
        <v>99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P29" s="3"/>
      <c r="AQ29" s="4"/>
      <c r="AR29" s="4"/>
      <c r="AS29" s="4"/>
      <c r="AT29" s="5"/>
      <c r="AV29" s="4"/>
      <c r="AW29" s="4"/>
      <c r="AX29" s="4"/>
      <c r="BG29">
        <f t="shared" si="1"/>
        <v>25</v>
      </c>
      <c r="BH29" t="s">
        <v>25</v>
      </c>
      <c r="BI29">
        <f t="shared" si="0"/>
        <v>0</v>
      </c>
    </row>
    <row r="30" spans="2:61" x14ac:dyDescent="0.35">
      <c r="B30" s="15"/>
      <c r="C30" s="3" t="s">
        <v>100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P30" s="3"/>
      <c r="AQ30" s="4"/>
      <c r="AR30" s="4"/>
      <c r="AS30" s="4"/>
      <c r="AT30" s="5"/>
      <c r="AV30" s="4"/>
      <c r="AW30" s="4"/>
      <c r="AX30" s="4"/>
      <c r="BG30">
        <f t="shared" si="1"/>
        <v>26</v>
      </c>
      <c r="BH30" t="s">
        <v>26</v>
      </c>
      <c r="BI30">
        <f t="shared" si="0"/>
        <v>0</v>
      </c>
    </row>
    <row r="31" spans="2:61" x14ac:dyDescent="0.35">
      <c r="B31" s="15"/>
      <c r="C31" s="3" t="s">
        <v>7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P31" s="3"/>
      <c r="AQ31" s="4"/>
      <c r="AR31" s="4"/>
      <c r="AS31" s="4"/>
      <c r="AT31" s="5"/>
      <c r="AV31" s="4"/>
      <c r="AW31" s="4"/>
      <c r="AX31" s="4"/>
      <c r="BG31">
        <f t="shared" si="1"/>
        <v>27</v>
      </c>
      <c r="BH31" t="s">
        <v>27</v>
      </c>
      <c r="BI31">
        <f t="shared" si="0"/>
        <v>0</v>
      </c>
    </row>
    <row r="32" spans="2:61" x14ac:dyDescent="0.35">
      <c r="B32" s="15"/>
      <c r="C32" s="3" t="s">
        <v>71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P32" s="3"/>
      <c r="AQ32" s="4"/>
      <c r="AR32" s="4"/>
      <c r="AS32" s="4"/>
      <c r="AT32" s="5"/>
      <c r="AV32" s="4"/>
      <c r="AW32" s="4"/>
      <c r="AX32" s="4"/>
      <c r="BG32">
        <f t="shared" si="1"/>
        <v>28</v>
      </c>
      <c r="BH32" t="s">
        <v>28</v>
      </c>
      <c r="BI32">
        <f t="shared" si="0"/>
        <v>0</v>
      </c>
    </row>
    <row r="33" spans="2:61" x14ac:dyDescent="0.35">
      <c r="B33" s="15"/>
      <c r="C33" s="3" t="s">
        <v>8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416472.4499999999</v>
      </c>
      <c r="N33" s="7">
        <v>352726.72999999986</v>
      </c>
      <c r="O33" s="7">
        <v>397409.88000000012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416483.14999999985</v>
      </c>
      <c r="Z33" s="7">
        <v>366254.19000000018</v>
      </c>
      <c r="AA33" s="7">
        <v>413600.49999999977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414941.16999999963</v>
      </c>
      <c r="AL33" s="7">
        <v>366103.72000000032</v>
      </c>
      <c r="AM33" s="7">
        <v>402526.37999999977</v>
      </c>
      <c r="AP33" s="3"/>
      <c r="AQ33" s="4"/>
      <c r="AR33" s="4"/>
      <c r="AS33" s="4"/>
      <c r="AT33" s="5"/>
      <c r="AV33" s="4"/>
      <c r="AW33" s="4"/>
      <c r="AX33" s="4"/>
      <c r="BG33">
        <f t="shared" si="1"/>
        <v>29</v>
      </c>
      <c r="BH33" t="s">
        <v>29</v>
      </c>
      <c r="BI33">
        <f t="shared" si="0"/>
        <v>0</v>
      </c>
    </row>
    <row r="34" spans="2:61" x14ac:dyDescent="0.35">
      <c r="B34" s="15"/>
      <c r="C34" s="3" t="s">
        <v>101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-202415.42999999988</v>
      </c>
      <c r="N34" s="7">
        <v>-135647.96000000005</v>
      </c>
      <c r="O34" s="7">
        <v>-202755.13999999996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-202429.62</v>
      </c>
      <c r="Z34" s="7">
        <v>-149568.55999999982</v>
      </c>
      <c r="AA34" s="7">
        <v>-204505.60999999984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-202434.0799999999</v>
      </c>
      <c r="AL34" s="7">
        <v>-149348.25999999989</v>
      </c>
      <c r="AM34" s="7">
        <v>-204469.49000000011</v>
      </c>
      <c r="AP34" s="3"/>
      <c r="AQ34" s="4"/>
      <c r="AR34" s="4"/>
      <c r="AS34" s="4"/>
      <c r="AT34" s="5"/>
      <c r="AV34" s="4"/>
      <c r="AW34" s="4"/>
      <c r="AX34" s="4"/>
      <c r="BG34">
        <f t="shared" si="1"/>
        <v>30</v>
      </c>
      <c r="BH34" t="s">
        <v>30</v>
      </c>
      <c r="BI34">
        <f t="shared" si="0"/>
        <v>0</v>
      </c>
    </row>
    <row r="35" spans="2:61" x14ac:dyDescent="0.35">
      <c r="B35" s="15"/>
      <c r="C35" s="3" t="s">
        <v>102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P35" s="3"/>
      <c r="AQ35" s="4"/>
      <c r="AR35" s="4"/>
      <c r="AS35" s="4"/>
      <c r="AT35" s="5"/>
      <c r="AV35" s="4"/>
      <c r="AW35" s="4"/>
      <c r="AX35" s="4"/>
      <c r="BG35">
        <f t="shared" si="1"/>
        <v>31</v>
      </c>
      <c r="BH35" t="s">
        <v>31</v>
      </c>
      <c r="BI35">
        <f t="shared" si="0"/>
        <v>0</v>
      </c>
    </row>
    <row r="36" spans="2:61" x14ac:dyDescent="0.35">
      <c r="B36" s="15"/>
      <c r="C36" s="3" t="s">
        <v>9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-594458.74999999919</v>
      </c>
      <c r="N36" s="7">
        <v>-563125.07000000018</v>
      </c>
      <c r="O36" s="7">
        <v>-495379.30000000104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-594439.96999999892</v>
      </c>
      <c r="Z36" s="7">
        <v>-569587.23999999906</v>
      </c>
      <c r="AA36" s="7">
        <v>-543292.99000000057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-594357.4899999979</v>
      </c>
      <c r="AL36" s="7">
        <v>-572790.08999999927</v>
      </c>
      <c r="AM36" s="7">
        <v>-501728.6900000007</v>
      </c>
      <c r="AP36" s="3"/>
      <c r="AQ36" s="4"/>
      <c r="AR36" s="4"/>
      <c r="AS36" s="4"/>
      <c r="AT36" s="5"/>
      <c r="AV36" s="4"/>
      <c r="AW36" s="4"/>
      <c r="AX36" s="4"/>
      <c r="BG36">
        <f t="shared" si="1"/>
        <v>32</v>
      </c>
      <c r="BH36" t="s">
        <v>32</v>
      </c>
      <c r="BI36">
        <f t="shared" si="0"/>
        <v>0</v>
      </c>
    </row>
    <row r="37" spans="2:61" x14ac:dyDescent="0.35">
      <c r="B37" s="15"/>
      <c r="C37" s="3" t="s">
        <v>103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P37" s="3"/>
      <c r="AQ37" s="4"/>
      <c r="AR37" s="4"/>
      <c r="AS37" s="4"/>
      <c r="AT37" s="5"/>
      <c r="AV37" s="4"/>
      <c r="AW37" s="4"/>
      <c r="AX37" s="4"/>
      <c r="BG37">
        <f t="shared" si="1"/>
        <v>33</v>
      </c>
      <c r="BH37" t="s">
        <v>33</v>
      </c>
      <c r="BI37">
        <f t="shared" si="0"/>
        <v>0</v>
      </c>
    </row>
    <row r="38" spans="2:61" x14ac:dyDescent="0.35">
      <c r="B38" s="15"/>
      <c r="C38" s="3" t="s">
        <v>371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P38" s="3"/>
      <c r="AQ38" s="4"/>
      <c r="AR38" s="4"/>
      <c r="AS38" s="4"/>
      <c r="AT38" s="5"/>
      <c r="AV38" s="4"/>
      <c r="AW38" s="4"/>
      <c r="AX38" s="4"/>
      <c r="BG38">
        <f t="shared" si="1"/>
        <v>34</v>
      </c>
      <c r="BH38" t="s">
        <v>34</v>
      </c>
      <c r="BI38">
        <f t="shared" si="0"/>
        <v>0</v>
      </c>
    </row>
    <row r="39" spans="2:61" x14ac:dyDescent="0.35">
      <c r="B39" s="15"/>
      <c r="C39" s="3" t="s">
        <v>57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14118.150000000003</v>
      </c>
      <c r="N39" s="7">
        <v>393728.69999999995</v>
      </c>
      <c r="O39" s="7">
        <v>344630.22000000026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14096.2</v>
      </c>
      <c r="Z39" s="7">
        <v>397365.24999999977</v>
      </c>
      <c r="AA39" s="7">
        <v>382472.60999999975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14070.07</v>
      </c>
      <c r="AL39" s="7">
        <v>400419.2400000004</v>
      </c>
      <c r="AM39" s="7">
        <v>349341.68999999983</v>
      </c>
      <c r="AP39" s="3"/>
      <c r="AQ39" s="4"/>
      <c r="AR39" s="4"/>
      <c r="AS39" s="4"/>
      <c r="AT39" s="5"/>
      <c r="AV39" s="4"/>
      <c r="AW39" s="4"/>
      <c r="AX39" s="4"/>
      <c r="BG39">
        <f t="shared" si="1"/>
        <v>35</v>
      </c>
      <c r="BH39" t="s">
        <v>35</v>
      </c>
      <c r="BI39">
        <f t="shared" si="0"/>
        <v>0</v>
      </c>
    </row>
    <row r="40" spans="2:61" x14ac:dyDescent="0.35">
      <c r="B40" s="15"/>
      <c r="C40" s="3" t="s">
        <v>372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P40" s="3"/>
      <c r="AQ40" s="4"/>
      <c r="AR40" s="4"/>
      <c r="AS40" s="4"/>
      <c r="AT40" s="5"/>
      <c r="AV40" s="4"/>
      <c r="AW40" s="4"/>
      <c r="AX40" s="4"/>
      <c r="BG40">
        <f t="shared" si="1"/>
        <v>36</v>
      </c>
      <c r="BH40" t="s">
        <v>36</v>
      </c>
      <c r="BI40">
        <f t="shared" si="0"/>
        <v>0</v>
      </c>
    </row>
    <row r="41" spans="2:61" x14ac:dyDescent="0.35">
      <c r="B41" s="15"/>
      <c r="C41" s="3" t="s">
        <v>373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P41" s="3"/>
      <c r="AQ41" s="4"/>
      <c r="AR41" s="4"/>
      <c r="AS41" s="4"/>
      <c r="AT41" s="5"/>
      <c r="AV41" s="4"/>
      <c r="AW41" s="4"/>
      <c r="AX41" s="4"/>
      <c r="BG41">
        <f t="shared" si="1"/>
        <v>37</v>
      </c>
      <c r="BH41" t="s">
        <v>37</v>
      </c>
      <c r="BI41">
        <f t="shared" si="0"/>
        <v>0</v>
      </c>
    </row>
    <row r="42" spans="2:61" x14ac:dyDescent="0.35">
      <c r="B42" s="15"/>
      <c r="C42" s="3" t="s">
        <v>104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P42" s="3"/>
      <c r="AQ42" s="4"/>
      <c r="AR42" s="4"/>
      <c r="AS42" s="4"/>
      <c r="AT42" s="5"/>
      <c r="AV42" s="4"/>
      <c r="AW42" s="4"/>
      <c r="AX42" s="4"/>
      <c r="BG42">
        <f t="shared" si="1"/>
        <v>38</v>
      </c>
      <c r="BH42" t="s">
        <v>38</v>
      </c>
      <c r="BI42">
        <f t="shared" si="0"/>
        <v>0</v>
      </c>
    </row>
    <row r="43" spans="2:61" x14ac:dyDescent="0.35">
      <c r="B43" s="15"/>
      <c r="C43" s="3" t="s">
        <v>374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P43" s="3"/>
      <c r="AQ43" s="4"/>
      <c r="AR43" s="4"/>
      <c r="AS43" s="4"/>
      <c r="AT43" s="5"/>
      <c r="AV43" s="4"/>
      <c r="AW43" s="4"/>
      <c r="AX43" s="4"/>
      <c r="BG43">
        <f t="shared" si="1"/>
        <v>39</v>
      </c>
      <c r="BH43" t="s">
        <v>39</v>
      </c>
      <c r="BI43">
        <f t="shared" si="0"/>
        <v>0</v>
      </c>
    </row>
    <row r="44" spans="2:61" x14ac:dyDescent="0.35">
      <c r="B44" s="15"/>
      <c r="C44" s="3" t="s">
        <v>375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P44" s="3"/>
      <c r="AQ44" s="4"/>
      <c r="AR44" s="4"/>
      <c r="AS44" s="4"/>
      <c r="AT44" s="5"/>
      <c r="AV44" s="4"/>
      <c r="AW44" s="4"/>
      <c r="AX44" s="4"/>
      <c r="BG44">
        <f t="shared" si="1"/>
        <v>40</v>
      </c>
      <c r="BH44" t="s">
        <v>40</v>
      </c>
      <c r="BI44">
        <f t="shared" si="0"/>
        <v>0</v>
      </c>
    </row>
    <row r="45" spans="2:61" x14ac:dyDescent="0.35">
      <c r="C45" s="3" t="s">
        <v>10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-581484.45999999961</v>
      </c>
      <c r="N45" s="7">
        <v>-404524.4799999994</v>
      </c>
      <c r="O45" s="7">
        <v>-329759.89999999973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-581533.65</v>
      </c>
      <c r="Z45" s="7">
        <v>-405943.79999999836</v>
      </c>
      <c r="AA45" s="7">
        <v>-340007.22999999981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-581400.49000000046</v>
      </c>
      <c r="AL45" s="7">
        <v>-406936.24999999965</v>
      </c>
      <c r="AM45" s="7">
        <v>-331389.28000000009</v>
      </c>
      <c r="AP45" s="3"/>
      <c r="AQ45" s="4"/>
      <c r="AR45" s="4"/>
      <c r="AS45" s="4"/>
      <c r="AT45" s="5"/>
      <c r="AV45" s="4"/>
      <c r="AW45" s="4"/>
      <c r="AX45" s="4"/>
      <c r="AY45" s="16"/>
      <c r="BG45">
        <f t="shared" si="1"/>
        <v>41</v>
      </c>
      <c r="BH45" t="s">
        <v>41</v>
      </c>
      <c r="BI45">
        <f t="shared" si="0"/>
        <v>0</v>
      </c>
    </row>
    <row r="46" spans="2:61" x14ac:dyDescent="0.35">
      <c r="C46" s="3" t="s">
        <v>376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P46" s="3"/>
      <c r="AQ46" s="4"/>
      <c r="AR46" s="4"/>
      <c r="AS46" s="4"/>
      <c r="AT46" s="5"/>
      <c r="AV46" s="4"/>
      <c r="AW46" s="4"/>
      <c r="AX46" s="4"/>
      <c r="AY46" s="16"/>
      <c r="BG46">
        <f t="shared" si="1"/>
        <v>42</v>
      </c>
      <c r="BH46" t="s">
        <v>42</v>
      </c>
      <c r="BI46">
        <f t="shared" si="0"/>
        <v>0</v>
      </c>
    </row>
    <row r="47" spans="2:61" x14ac:dyDescent="0.35">
      <c r="C47" s="3" t="s">
        <v>361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P47" s="3"/>
      <c r="AQ47" s="4"/>
      <c r="AR47" s="4"/>
      <c r="AS47" s="4"/>
      <c r="AT47" s="5"/>
      <c r="AV47" s="4"/>
      <c r="AW47" s="4"/>
      <c r="AX47" s="4"/>
      <c r="AY47" s="16"/>
      <c r="BG47">
        <f t="shared" si="1"/>
        <v>43</v>
      </c>
      <c r="BH47" t="s">
        <v>43</v>
      </c>
      <c r="BI47">
        <f t="shared" si="0"/>
        <v>0</v>
      </c>
    </row>
    <row r="48" spans="2:61" x14ac:dyDescent="0.35">
      <c r="C48" s="3" t="s">
        <v>377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P48" s="3"/>
      <c r="AQ48" s="4"/>
      <c r="AR48" s="4"/>
      <c r="AS48" s="4"/>
      <c r="AT48" s="5"/>
      <c r="AV48" s="4"/>
      <c r="AW48" s="4"/>
      <c r="AX48" s="4"/>
      <c r="AY48" s="16"/>
      <c r="BG48">
        <f t="shared" si="1"/>
        <v>44</v>
      </c>
      <c r="BH48" t="s">
        <v>44</v>
      </c>
      <c r="BI48">
        <f t="shared" si="0"/>
        <v>0</v>
      </c>
    </row>
    <row r="49" spans="3:61" x14ac:dyDescent="0.35">
      <c r="C49" s="3" t="s">
        <v>105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P49" s="3"/>
      <c r="AQ49" s="4"/>
      <c r="AR49" s="4"/>
      <c r="AS49" s="4"/>
      <c r="AT49" s="5"/>
      <c r="AV49" s="4"/>
      <c r="AW49" s="4"/>
      <c r="AX49" s="4"/>
      <c r="AY49" s="16"/>
      <c r="BG49">
        <f t="shared" si="1"/>
        <v>45</v>
      </c>
      <c r="BH49" t="s">
        <v>45</v>
      </c>
      <c r="BI49">
        <f t="shared" si="0"/>
        <v>0</v>
      </c>
    </row>
    <row r="50" spans="3:61" x14ac:dyDescent="0.35">
      <c r="C50" s="3" t="s">
        <v>106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P50" s="3"/>
      <c r="AQ50" s="4"/>
      <c r="AR50" s="4"/>
      <c r="AS50" s="4"/>
      <c r="AT50" s="5"/>
      <c r="AV50" s="4"/>
      <c r="AW50" s="4"/>
      <c r="AX50" s="4"/>
      <c r="AY50" s="16"/>
      <c r="BG50">
        <f t="shared" si="1"/>
        <v>46</v>
      </c>
      <c r="BH50" t="s">
        <v>46</v>
      </c>
      <c r="BI50">
        <f t="shared" si="0"/>
        <v>0</v>
      </c>
    </row>
    <row r="51" spans="3:61" x14ac:dyDescent="0.35">
      <c r="C51" s="3" t="s">
        <v>378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P51" s="3"/>
      <c r="AQ51" s="4"/>
      <c r="AR51" s="4"/>
      <c r="AS51" s="4"/>
      <c r="AT51" s="5"/>
      <c r="AV51" s="4"/>
      <c r="AW51" s="4"/>
      <c r="AX51" s="4"/>
      <c r="AY51" s="16"/>
      <c r="BG51">
        <f t="shared" si="1"/>
        <v>47</v>
      </c>
      <c r="BH51" t="s">
        <v>47</v>
      </c>
      <c r="BI51">
        <f t="shared" si="0"/>
        <v>0</v>
      </c>
    </row>
    <row r="52" spans="3:61" x14ac:dyDescent="0.35">
      <c r="C52" s="3" t="s">
        <v>379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P52" s="3"/>
      <c r="AQ52" s="4"/>
      <c r="AR52" s="4"/>
      <c r="AS52" s="4"/>
      <c r="AT52" s="5"/>
      <c r="AV52" s="4"/>
      <c r="AW52" s="4"/>
      <c r="AX52" s="4"/>
      <c r="AY52" s="16"/>
      <c r="BG52">
        <f t="shared" si="1"/>
        <v>48</v>
      </c>
      <c r="BH52" t="s">
        <v>48</v>
      </c>
      <c r="BI52">
        <f t="shared" si="0"/>
        <v>0</v>
      </c>
    </row>
    <row r="53" spans="3:61" x14ac:dyDescent="0.35">
      <c r="C53" s="3" t="s">
        <v>107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P53" s="3"/>
      <c r="AQ53" s="4"/>
      <c r="AR53" s="4"/>
      <c r="AS53" s="4"/>
      <c r="AT53" s="5"/>
      <c r="AV53" s="4"/>
      <c r="AW53" s="4"/>
      <c r="AX53" s="4"/>
      <c r="AY53" s="16"/>
      <c r="BG53">
        <f t="shared" si="1"/>
        <v>49</v>
      </c>
      <c r="BH53" t="s">
        <v>49</v>
      </c>
      <c r="BI53">
        <f t="shared" si="0"/>
        <v>0</v>
      </c>
    </row>
    <row r="54" spans="3:61" x14ac:dyDescent="0.35">
      <c r="C54" s="3" t="s">
        <v>108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-297226.46000000031</v>
      </c>
      <c r="N54" s="7">
        <v>-274014.44000000006</v>
      </c>
      <c r="O54" s="7">
        <v>-285520.44000000006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-296999.06999999995</v>
      </c>
      <c r="Z54" s="7">
        <v>-275726.85000000038</v>
      </c>
      <c r="AA54" s="7">
        <v>-318897.83000000048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-287556.29999999993</v>
      </c>
      <c r="AL54" s="7">
        <v>-274036.95999999996</v>
      </c>
      <c r="AM54" s="7">
        <v>-306649.33999999944</v>
      </c>
      <c r="AP54" s="3"/>
      <c r="AQ54" s="4"/>
      <c r="AR54" s="4"/>
      <c r="AS54" s="4"/>
      <c r="AT54" s="5"/>
      <c r="AV54" s="4"/>
      <c r="AW54" s="4"/>
      <c r="AX54" s="4"/>
      <c r="AY54" s="16"/>
      <c r="BG54">
        <f t="shared" si="1"/>
        <v>50</v>
      </c>
      <c r="BH54" t="s">
        <v>50</v>
      </c>
      <c r="BI54">
        <f t="shared" si="0"/>
        <v>0</v>
      </c>
    </row>
    <row r="55" spans="3:61" x14ac:dyDescent="0.35">
      <c r="C55" s="3" t="s">
        <v>109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P55" s="3"/>
      <c r="AQ55" s="4"/>
      <c r="AR55" s="4"/>
      <c r="AS55" s="4"/>
      <c r="AT55" s="5"/>
      <c r="AV55" s="4"/>
      <c r="AW55" s="4"/>
      <c r="AX55" s="4"/>
      <c r="AY55" s="16"/>
      <c r="BG55">
        <f t="shared" si="1"/>
        <v>51</v>
      </c>
      <c r="BH55" t="s">
        <v>51</v>
      </c>
      <c r="BI55">
        <f t="shared" si="0"/>
        <v>0</v>
      </c>
    </row>
    <row r="56" spans="3:61" x14ac:dyDescent="0.35">
      <c r="C56" s="3" t="s">
        <v>110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P56" s="3"/>
      <c r="AQ56" s="4"/>
      <c r="AR56" s="4"/>
      <c r="AS56" s="4"/>
      <c r="AT56" s="5"/>
      <c r="AV56" s="4"/>
      <c r="AW56" s="4"/>
      <c r="AX56" s="4"/>
      <c r="AY56" s="16"/>
      <c r="BG56">
        <f t="shared" si="1"/>
        <v>52</v>
      </c>
      <c r="BH56" t="s">
        <v>52</v>
      </c>
      <c r="BI56">
        <f t="shared" si="0"/>
        <v>0</v>
      </c>
    </row>
    <row r="57" spans="3:61" x14ac:dyDescent="0.35">
      <c r="C57" s="3" t="s">
        <v>11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P57" s="3"/>
      <c r="AQ57" s="4"/>
      <c r="AR57" s="4"/>
      <c r="AS57" s="4"/>
      <c r="AT57" s="5"/>
      <c r="AV57" s="4"/>
      <c r="AW57" s="4"/>
      <c r="AX57" s="4"/>
      <c r="AY57" s="16"/>
      <c r="BG57">
        <f t="shared" si="1"/>
        <v>53</v>
      </c>
      <c r="BH57" t="s">
        <v>53</v>
      </c>
      <c r="BI57">
        <f t="shared" si="0"/>
        <v>0</v>
      </c>
    </row>
    <row r="58" spans="3:61" x14ac:dyDescent="0.35">
      <c r="C58" s="3" t="s">
        <v>111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P58" s="3"/>
      <c r="AQ58" s="4"/>
      <c r="AR58" s="4"/>
      <c r="AS58" s="4"/>
      <c r="AT58" s="5"/>
      <c r="AV58" s="4"/>
      <c r="AW58" s="4"/>
      <c r="AX58" s="4"/>
      <c r="AY58" s="16"/>
      <c r="BG58">
        <f t="shared" si="1"/>
        <v>54</v>
      </c>
      <c r="BH58" t="s">
        <v>54</v>
      </c>
      <c r="BI58">
        <f t="shared" si="0"/>
        <v>0</v>
      </c>
    </row>
    <row r="59" spans="3:61" x14ac:dyDescent="0.35">
      <c r="C59" s="3" t="s">
        <v>380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P59" s="3"/>
      <c r="AQ59" s="4"/>
      <c r="AR59" s="4"/>
      <c r="AS59" s="4"/>
      <c r="AT59" s="5"/>
      <c r="AV59" s="4"/>
      <c r="AW59" s="4"/>
      <c r="AX59" s="4"/>
      <c r="AY59" s="16"/>
      <c r="BG59">
        <f t="shared" si="1"/>
        <v>55</v>
      </c>
      <c r="BH59" t="s">
        <v>55</v>
      </c>
      <c r="BI59">
        <f t="shared" si="0"/>
        <v>0</v>
      </c>
    </row>
    <row r="60" spans="3:61" x14ac:dyDescent="0.35">
      <c r="C60" s="3" t="s">
        <v>112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P60" s="3"/>
      <c r="AQ60" s="4"/>
      <c r="AR60" s="4"/>
      <c r="AS60" s="4"/>
      <c r="AT60" s="5"/>
      <c r="AV60" s="4"/>
      <c r="AW60" s="4"/>
      <c r="AX60" s="4"/>
      <c r="AY60" s="16"/>
      <c r="BG60">
        <f t="shared" si="1"/>
        <v>56</v>
      </c>
      <c r="BH60" t="s">
        <v>56</v>
      </c>
      <c r="BI60">
        <f t="shared" si="0"/>
        <v>0</v>
      </c>
    </row>
    <row r="61" spans="3:61" x14ac:dyDescent="0.35">
      <c r="C61" s="3" t="s">
        <v>113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P61" s="3"/>
      <c r="AQ61" s="4"/>
      <c r="AR61" s="4"/>
      <c r="AS61" s="4"/>
      <c r="AT61" s="5"/>
      <c r="AV61" s="4"/>
      <c r="AW61" s="4"/>
      <c r="AX61" s="4"/>
      <c r="AY61" s="16"/>
      <c r="BG61">
        <f t="shared" si="1"/>
        <v>57</v>
      </c>
      <c r="BH61" t="s">
        <v>57</v>
      </c>
      <c r="BI61">
        <f t="shared" si="0"/>
        <v>0</v>
      </c>
    </row>
    <row r="62" spans="3:61" x14ac:dyDescent="0.35">
      <c r="C62" s="3" t="s">
        <v>381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P62" s="3"/>
      <c r="AQ62" s="4"/>
      <c r="AR62" s="4"/>
      <c r="AS62" s="4"/>
      <c r="AT62" s="5"/>
      <c r="AV62" s="4"/>
      <c r="AW62" s="4"/>
      <c r="AX62" s="4"/>
      <c r="AY62" s="16"/>
      <c r="BG62">
        <f t="shared" si="1"/>
        <v>58</v>
      </c>
      <c r="BH62" t="s">
        <v>58</v>
      </c>
      <c r="BI62">
        <f t="shared" si="0"/>
        <v>0</v>
      </c>
    </row>
    <row r="63" spans="3:61" x14ac:dyDescent="0.35">
      <c r="C63" s="3" t="s">
        <v>382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P63" s="3"/>
      <c r="AQ63" s="4"/>
      <c r="AR63" s="4"/>
      <c r="AS63" s="4"/>
      <c r="AT63" s="5"/>
      <c r="AV63" s="4"/>
      <c r="AW63" s="4"/>
      <c r="AX63" s="4"/>
      <c r="AY63" s="16"/>
      <c r="BG63">
        <f t="shared" si="1"/>
        <v>59</v>
      </c>
      <c r="BH63" t="s">
        <v>59</v>
      </c>
      <c r="BI63">
        <f t="shared" si="0"/>
        <v>0</v>
      </c>
    </row>
    <row r="64" spans="3:61" x14ac:dyDescent="0.35">
      <c r="C64" s="3" t="s">
        <v>12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P64" s="3"/>
      <c r="AQ64" s="4"/>
      <c r="AR64" s="4"/>
      <c r="AS64" s="4"/>
      <c r="AT64" s="5"/>
      <c r="AV64" s="4"/>
      <c r="AW64" s="4"/>
      <c r="AX64" s="4"/>
      <c r="AY64" s="16"/>
      <c r="BG64">
        <f t="shared" si="1"/>
        <v>60</v>
      </c>
      <c r="BH64" t="s">
        <v>60</v>
      </c>
      <c r="BI64">
        <f t="shared" si="0"/>
        <v>0</v>
      </c>
    </row>
    <row r="65" spans="3:61" x14ac:dyDescent="0.35">
      <c r="C65" s="3" t="s">
        <v>383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P65" s="3"/>
      <c r="AQ65" s="4"/>
      <c r="AR65" s="4"/>
      <c r="AS65" s="4"/>
      <c r="AT65" s="5"/>
      <c r="AV65" s="4"/>
      <c r="AW65" s="4"/>
      <c r="AX65" s="4"/>
      <c r="AY65" s="16"/>
      <c r="BG65">
        <f t="shared" si="1"/>
        <v>61</v>
      </c>
      <c r="BH65" t="s">
        <v>61</v>
      </c>
      <c r="BI65">
        <f t="shared" si="0"/>
        <v>0</v>
      </c>
    </row>
    <row r="66" spans="3:61" x14ac:dyDescent="0.35">
      <c r="C66" s="3" t="s">
        <v>114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P66" s="3"/>
      <c r="AQ66" s="4"/>
      <c r="AR66" s="4"/>
      <c r="AS66" s="4"/>
      <c r="AT66" s="5"/>
      <c r="AV66" s="4"/>
      <c r="AW66" s="4"/>
      <c r="AX66" s="4"/>
      <c r="AY66" s="16"/>
      <c r="BG66">
        <f t="shared" si="1"/>
        <v>62</v>
      </c>
      <c r="BH66" t="s">
        <v>62</v>
      </c>
      <c r="BI66">
        <f t="shared" si="0"/>
        <v>0</v>
      </c>
    </row>
    <row r="67" spans="3:61" x14ac:dyDescent="0.35">
      <c r="C67" s="3" t="s">
        <v>115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-31170.430000000004</v>
      </c>
      <c r="N67" s="7">
        <v>-409936.95000000054</v>
      </c>
      <c r="O67" s="7">
        <v>-360275.10999999923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-31149.059999999983</v>
      </c>
      <c r="Z67" s="7">
        <v>-413698.35999999946</v>
      </c>
      <c r="AA67" s="7">
        <v>-399623.84999999992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-31119.750000000007</v>
      </c>
      <c r="AL67" s="7">
        <v>-416862.38999999932</v>
      </c>
      <c r="AM67" s="7">
        <v>-365195.93000000046</v>
      </c>
      <c r="AP67" s="3"/>
      <c r="AQ67" s="4"/>
      <c r="AR67" s="4"/>
      <c r="AS67" s="4"/>
      <c r="AT67" s="5"/>
      <c r="AV67" s="4"/>
      <c r="AW67" s="4"/>
      <c r="AX67" s="4"/>
      <c r="AY67" s="16"/>
      <c r="BG67">
        <f t="shared" si="1"/>
        <v>63</v>
      </c>
      <c r="BH67" t="s">
        <v>63</v>
      </c>
      <c r="BI67">
        <f t="shared" si="0"/>
        <v>0</v>
      </c>
    </row>
    <row r="68" spans="3:61" x14ac:dyDescent="0.35">
      <c r="C68" s="3" t="s">
        <v>384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P68" s="3"/>
      <c r="AQ68" s="4"/>
      <c r="AR68" s="4"/>
      <c r="AS68" s="4"/>
      <c r="AT68" s="5"/>
      <c r="AV68" s="4"/>
      <c r="AW68" s="4"/>
      <c r="AX68" s="4"/>
      <c r="AY68" s="16"/>
      <c r="BG68">
        <f t="shared" si="1"/>
        <v>64</v>
      </c>
      <c r="BH68" t="s">
        <v>64</v>
      </c>
      <c r="BI68">
        <f t="shared" si="0"/>
        <v>0</v>
      </c>
    </row>
    <row r="69" spans="3:61" x14ac:dyDescent="0.35">
      <c r="C69" s="3" t="s">
        <v>13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-1662770.5</v>
      </c>
      <c r="N69" s="7">
        <v>-1695135.4999999984</v>
      </c>
      <c r="O69" s="7">
        <v>-1503090.7200000007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-1662686.399999998</v>
      </c>
      <c r="Z69" s="7">
        <v>-1707580.9599999988</v>
      </c>
      <c r="AA69" s="7">
        <v>-1625902.9399999974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-1662292.7500000009</v>
      </c>
      <c r="AL69" s="7">
        <v>-1717182.7399999972</v>
      </c>
      <c r="AM69" s="7">
        <v>-1519924.0699999996</v>
      </c>
      <c r="AP69" s="3"/>
      <c r="AQ69" s="4"/>
      <c r="AR69" s="4"/>
      <c r="AS69" s="4"/>
      <c r="AT69" s="5"/>
      <c r="AV69" s="4"/>
      <c r="AW69" s="4"/>
      <c r="AX69" s="4"/>
      <c r="AY69" s="16"/>
      <c r="BG69">
        <f t="shared" si="1"/>
        <v>65</v>
      </c>
      <c r="BH69" t="s">
        <v>65</v>
      </c>
      <c r="BI69">
        <f t="shared" si="0"/>
        <v>0</v>
      </c>
    </row>
    <row r="70" spans="3:61" x14ac:dyDescent="0.35">
      <c r="C70" s="3" t="s">
        <v>116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P70" s="3"/>
      <c r="AQ70" s="4"/>
      <c r="AR70" s="4"/>
      <c r="AS70" s="4"/>
      <c r="AT70" s="5"/>
      <c r="AV70" s="4"/>
      <c r="AW70" s="4"/>
      <c r="AX70" s="4"/>
      <c r="AY70" s="16"/>
      <c r="BG70">
        <f t="shared" si="1"/>
        <v>66</v>
      </c>
      <c r="BH70" t="s">
        <v>66</v>
      </c>
      <c r="BI70">
        <f t="shared" ref="BI70:BI86" si="2">+SUMIF($AY:$AY,BG70,$AZ:$AZ)</f>
        <v>0</v>
      </c>
    </row>
    <row r="71" spans="3:61" x14ac:dyDescent="0.35">
      <c r="C71" s="3" t="s">
        <v>385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P71" s="3"/>
      <c r="AQ71" s="4"/>
      <c r="AR71" s="4"/>
      <c r="AS71" s="4"/>
      <c r="AT71" s="5"/>
      <c r="AV71" s="4"/>
      <c r="AW71" s="4"/>
      <c r="AX71" s="4"/>
      <c r="AY71" s="16"/>
      <c r="BG71">
        <f t="shared" ref="BG71:BG86" si="3">1+BG70</f>
        <v>67</v>
      </c>
      <c r="BH71" t="s">
        <v>67</v>
      </c>
      <c r="BI71">
        <f t="shared" si="2"/>
        <v>0</v>
      </c>
    </row>
    <row r="72" spans="3:61" x14ac:dyDescent="0.35">
      <c r="C72" s="3" t="s">
        <v>386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P72" s="3"/>
      <c r="AQ72" s="4"/>
      <c r="AR72" s="4"/>
      <c r="AS72" s="4"/>
      <c r="AT72" s="5"/>
      <c r="AV72" s="4"/>
      <c r="AW72" s="4"/>
      <c r="AX72" s="4"/>
      <c r="AY72" s="16"/>
      <c r="BG72">
        <f t="shared" si="3"/>
        <v>68</v>
      </c>
      <c r="BH72" t="s">
        <v>68</v>
      </c>
      <c r="BI72">
        <f t="shared" si="2"/>
        <v>0</v>
      </c>
    </row>
    <row r="73" spans="3:61" x14ac:dyDescent="0.35">
      <c r="C73" s="3" t="s">
        <v>387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P73" s="3"/>
      <c r="AQ73" s="4"/>
      <c r="AR73" s="4"/>
      <c r="AS73" s="4"/>
      <c r="AT73" s="5"/>
      <c r="AV73" s="4"/>
      <c r="AW73" s="4"/>
      <c r="AX73" s="4"/>
      <c r="AY73" s="16"/>
      <c r="BG73">
        <f t="shared" si="3"/>
        <v>69</v>
      </c>
      <c r="BH73" t="s">
        <v>69</v>
      </c>
      <c r="BI73">
        <f t="shared" si="2"/>
        <v>0</v>
      </c>
    </row>
    <row r="74" spans="3:61" x14ac:dyDescent="0.35">
      <c r="C74" s="3" t="s">
        <v>388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P74" s="3"/>
      <c r="AQ74" s="4"/>
      <c r="AR74" s="4"/>
      <c r="AS74" s="4"/>
      <c r="AT74" s="5"/>
      <c r="AV74" s="4"/>
      <c r="AW74" s="4"/>
      <c r="AX74" s="4"/>
      <c r="AY74" s="16"/>
      <c r="BG74">
        <f t="shared" si="3"/>
        <v>70</v>
      </c>
      <c r="BH74" t="s">
        <v>70</v>
      </c>
      <c r="BI74">
        <f t="shared" si="2"/>
        <v>0</v>
      </c>
    </row>
    <row r="75" spans="3:61" x14ac:dyDescent="0.35">
      <c r="C75" s="3" t="s">
        <v>389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P75" s="3"/>
      <c r="AQ75" s="4"/>
      <c r="AR75" s="4"/>
      <c r="AS75" s="4"/>
      <c r="AT75" s="5"/>
      <c r="AV75" s="4"/>
      <c r="AW75" s="4"/>
      <c r="AX75" s="4"/>
      <c r="AY75" s="16"/>
      <c r="BG75">
        <f t="shared" si="3"/>
        <v>71</v>
      </c>
      <c r="BH75" t="s">
        <v>71</v>
      </c>
      <c r="BI75">
        <f t="shared" si="2"/>
        <v>0</v>
      </c>
    </row>
    <row r="76" spans="3:61" x14ac:dyDescent="0.35">
      <c r="C76" s="3" t="s">
        <v>14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P76" s="3"/>
      <c r="AQ76" s="4"/>
      <c r="AR76" s="4"/>
      <c r="AS76" s="4"/>
      <c r="AT76" s="5"/>
      <c r="AV76" s="4"/>
      <c r="AW76" s="4"/>
      <c r="AX76" s="4"/>
      <c r="AY76" s="16"/>
      <c r="BG76">
        <f t="shared" si="3"/>
        <v>72</v>
      </c>
      <c r="BH76" t="s">
        <v>72</v>
      </c>
      <c r="BI76">
        <f t="shared" si="2"/>
        <v>0</v>
      </c>
    </row>
    <row r="77" spans="3:61" x14ac:dyDescent="0.35">
      <c r="C77" s="3" t="s">
        <v>390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P77" s="3"/>
      <c r="AQ77" s="4"/>
      <c r="AR77" s="4"/>
      <c r="AS77" s="4"/>
      <c r="AT77" s="5"/>
      <c r="AV77" s="4"/>
      <c r="AW77" s="4"/>
      <c r="AX77" s="4"/>
      <c r="AY77" s="16"/>
      <c r="BG77">
        <f t="shared" si="3"/>
        <v>73</v>
      </c>
      <c r="BH77" t="s">
        <v>73</v>
      </c>
      <c r="BI77">
        <f t="shared" si="2"/>
        <v>0</v>
      </c>
    </row>
    <row r="78" spans="3:61" x14ac:dyDescent="0.35">
      <c r="C78" s="3" t="s">
        <v>391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77410.180000000022</v>
      </c>
      <c r="N78" s="7">
        <v>89528.479999999967</v>
      </c>
      <c r="O78" s="7">
        <v>113203.45999999988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77448.000000000029</v>
      </c>
      <c r="Z78" s="7">
        <v>88917.639999999927</v>
      </c>
      <c r="AA78" s="7">
        <v>100123.00000000006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77841.460000000079</v>
      </c>
      <c r="AL78" s="7">
        <v>87881.33999999988</v>
      </c>
      <c r="AM78" s="7">
        <v>111411.55999999979</v>
      </c>
      <c r="AP78" s="3"/>
      <c r="AQ78" s="4"/>
      <c r="AR78" s="4"/>
      <c r="AS78" s="4"/>
      <c r="AT78" s="5"/>
      <c r="AV78" s="4"/>
      <c r="AW78" s="4"/>
      <c r="AX78" s="4"/>
      <c r="AY78" s="16"/>
      <c r="BG78">
        <f t="shared" si="3"/>
        <v>74</v>
      </c>
      <c r="BH78" t="s">
        <v>74</v>
      </c>
      <c r="BI78">
        <f t="shared" si="2"/>
        <v>0</v>
      </c>
    </row>
    <row r="79" spans="3:61" x14ac:dyDescent="0.35">
      <c r="C79" s="3" t="s">
        <v>392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P79" s="3"/>
      <c r="AQ79" s="4"/>
      <c r="AR79" s="4"/>
      <c r="AS79" s="4"/>
      <c r="AT79" s="5"/>
      <c r="AV79" s="4"/>
      <c r="AW79" s="4"/>
      <c r="AX79" s="4"/>
      <c r="AY79" s="16"/>
      <c r="BG79">
        <f t="shared" si="3"/>
        <v>75</v>
      </c>
      <c r="BH79" t="s">
        <v>75</v>
      </c>
      <c r="BI79">
        <f t="shared" si="2"/>
        <v>0</v>
      </c>
    </row>
    <row r="80" spans="3:61" x14ac:dyDescent="0.35">
      <c r="C80" s="3" t="s">
        <v>393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P80" s="3"/>
      <c r="AQ80" s="4"/>
      <c r="AR80" s="4"/>
      <c r="AS80" s="4"/>
      <c r="AT80" s="5"/>
      <c r="AV80" s="4"/>
      <c r="AW80" s="4"/>
      <c r="AX80" s="4"/>
      <c r="AY80" s="16"/>
      <c r="BG80">
        <f t="shared" si="3"/>
        <v>76</v>
      </c>
      <c r="BH80" t="s">
        <v>76</v>
      </c>
      <c r="BI80">
        <f t="shared" si="2"/>
        <v>0</v>
      </c>
    </row>
    <row r="81" spans="3:61" x14ac:dyDescent="0.35">
      <c r="C81" s="3" t="s">
        <v>394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P81" s="3"/>
      <c r="AQ81" s="4"/>
      <c r="AR81" s="4"/>
      <c r="AS81" s="4"/>
      <c r="AT81" s="5"/>
      <c r="AV81" s="4"/>
      <c r="AW81" s="4"/>
      <c r="AX81" s="4"/>
      <c r="AY81" s="16"/>
      <c r="BG81">
        <f t="shared" si="3"/>
        <v>77</v>
      </c>
      <c r="BH81" t="s">
        <v>77</v>
      </c>
      <c r="BI81">
        <f t="shared" si="2"/>
        <v>0</v>
      </c>
    </row>
    <row r="82" spans="3:61" x14ac:dyDescent="0.35">
      <c r="C82" s="3" t="s">
        <v>72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P82" s="3"/>
      <c r="AQ82" s="4"/>
      <c r="AR82" s="4"/>
      <c r="AS82" s="4"/>
      <c r="AT82" s="5"/>
      <c r="AV82" s="4"/>
      <c r="AW82" s="4"/>
      <c r="AX82" s="4"/>
      <c r="AY82" s="16"/>
      <c r="BG82">
        <f t="shared" si="3"/>
        <v>78</v>
      </c>
      <c r="BH82" t="s">
        <v>78</v>
      </c>
      <c r="BI82">
        <f t="shared" si="2"/>
        <v>0</v>
      </c>
    </row>
    <row r="83" spans="3:61" x14ac:dyDescent="0.35">
      <c r="C83" s="3" t="s">
        <v>15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638710.8900000006</v>
      </c>
      <c r="N83" s="7">
        <v>564626.95000000007</v>
      </c>
      <c r="O83" s="7">
        <v>505323.82000000047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638866.68000000052</v>
      </c>
      <c r="Z83" s="7">
        <v>566763.3400000002</v>
      </c>
      <c r="AA83" s="7">
        <v>538248.40999999945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638532.93000000028</v>
      </c>
      <c r="AL83" s="7">
        <v>569284.41000000096</v>
      </c>
      <c r="AM83" s="7">
        <v>510469.79000000021</v>
      </c>
      <c r="AP83" s="3"/>
      <c r="AQ83" s="4"/>
      <c r="AR83" s="4"/>
      <c r="AS83" s="4"/>
      <c r="AT83" s="5"/>
      <c r="AV83" s="4"/>
      <c r="AW83" s="4"/>
      <c r="AX83" s="4"/>
      <c r="AY83" s="16"/>
      <c r="BG83">
        <f t="shared" si="3"/>
        <v>79</v>
      </c>
      <c r="BH83" t="s">
        <v>79</v>
      </c>
      <c r="BI83">
        <f t="shared" si="2"/>
        <v>0</v>
      </c>
    </row>
    <row r="84" spans="3:61" x14ac:dyDescent="0.35">
      <c r="C84" s="3" t="s">
        <v>117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P84" s="3"/>
      <c r="AQ84" s="4"/>
      <c r="AR84" s="4"/>
      <c r="AS84" s="4"/>
      <c r="AT84" s="5"/>
      <c r="AV84" s="4"/>
      <c r="AW84" s="4"/>
      <c r="AX84" s="4"/>
      <c r="BG84">
        <f t="shared" si="3"/>
        <v>80</v>
      </c>
      <c r="BH84" t="s">
        <v>80</v>
      </c>
      <c r="BI84">
        <f t="shared" si="2"/>
        <v>0</v>
      </c>
    </row>
    <row r="85" spans="3:61" x14ac:dyDescent="0.35">
      <c r="C85" s="3" t="s">
        <v>118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P85" s="3"/>
      <c r="AQ85" s="4"/>
      <c r="AR85" s="4"/>
      <c r="AS85" s="4"/>
      <c r="AT85" s="5"/>
      <c r="AV85" s="4"/>
      <c r="AW85" s="4"/>
      <c r="AX85" s="4"/>
      <c r="BG85">
        <f t="shared" si="3"/>
        <v>81</v>
      </c>
      <c r="BH85" t="s">
        <v>81</v>
      </c>
      <c r="BI85">
        <f t="shared" si="2"/>
        <v>0</v>
      </c>
    </row>
    <row r="86" spans="3:61" x14ac:dyDescent="0.35">
      <c r="C86" s="3" t="s">
        <v>16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P86" s="3"/>
      <c r="AQ86" s="4"/>
      <c r="AR86" s="4"/>
      <c r="AS86" s="4"/>
      <c r="AT86" s="5"/>
      <c r="AV86" s="4"/>
      <c r="AW86" s="4"/>
      <c r="AX86" s="4"/>
      <c r="BG86">
        <f t="shared" si="3"/>
        <v>82</v>
      </c>
      <c r="BH86" t="s">
        <v>82</v>
      </c>
      <c r="BI86">
        <f t="shared" si="2"/>
        <v>0</v>
      </c>
    </row>
    <row r="87" spans="3:61" x14ac:dyDescent="0.35">
      <c r="C87" s="3" t="s">
        <v>119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P87" s="3"/>
      <c r="AQ87" s="4"/>
      <c r="AR87" s="4"/>
      <c r="AS87" s="4"/>
      <c r="AT87" s="5"/>
      <c r="AV87" s="4"/>
      <c r="AW87" s="4"/>
      <c r="AX87" s="4"/>
      <c r="BG87">
        <f t="shared" ref="BG87:BG150" si="4">1+BG86</f>
        <v>83</v>
      </c>
      <c r="BH87" t="s">
        <v>83</v>
      </c>
    </row>
    <row r="88" spans="3:61" x14ac:dyDescent="0.35">
      <c r="C88" s="3" t="s">
        <v>395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P88" s="3"/>
      <c r="AQ88" s="4"/>
      <c r="AR88" s="4"/>
      <c r="AS88" s="4"/>
      <c r="AT88" s="5"/>
      <c r="AV88" s="4"/>
      <c r="AW88" s="4"/>
      <c r="AX88" s="4"/>
      <c r="BG88">
        <f t="shared" si="4"/>
        <v>84</v>
      </c>
      <c r="BH88" t="s">
        <v>84</v>
      </c>
    </row>
    <row r="89" spans="3:61" x14ac:dyDescent="0.35">
      <c r="C89" s="3" t="s">
        <v>73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P89" s="3"/>
      <c r="AQ89" s="4"/>
      <c r="AR89" s="4"/>
      <c r="AS89" s="4"/>
      <c r="AT89" s="5"/>
      <c r="AV89" s="4"/>
      <c r="AW89" s="4"/>
      <c r="AX89" s="4"/>
      <c r="BG89">
        <f t="shared" si="4"/>
        <v>85</v>
      </c>
      <c r="BH89" t="s">
        <v>85</v>
      </c>
    </row>
    <row r="90" spans="3:61" x14ac:dyDescent="0.35">
      <c r="C90" s="3" t="s">
        <v>396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P90" s="3"/>
      <c r="AQ90" s="4"/>
      <c r="AR90" s="4"/>
      <c r="AS90" s="4"/>
      <c r="AT90" s="5"/>
      <c r="AV90" s="4"/>
      <c r="AW90" s="4"/>
      <c r="AX90" s="4"/>
      <c r="BG90">
        <f t="shared" si="4"/>
        <v>86</v>
      </c>
      <c r="BH90" t="s">
        <v>86</v>
      </c>
    </row>
    <row r="91" spans="3:61" x14ac:dyDescent="0.35">
      <c r="C91" s="19" t="s">
        <v>17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-368882.7199999998</v>
      </c>
      <c r="N91" s="7">
        <v>-400302.07000000024</v>
      </c>
      <c r="O91" s="7">
        <v>-353185.22000000003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-368897.6099999994</v>
      </c>
      <c r="Z91" s="7">
        <v>-402255.69999999972</v>
      </c>
      <c r="AA91" s="7">
        <v>-379073.50000000006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-368784.06999999937</v>
      </c>
      <c r="AL91" s="7">
        <v>-404302.64000000042</v>
      </c>
      <c r="AM91" s="7">
        <v>-356718.19999999995</v>
      </c>
      <c r="AP91" s="3"/>
      <c r="AQ91" s="4"/>
      <c r="AR91" s="4"/>
      <c r="AS91" s="4"/>
      <c r="AT91" s="5"/>
      <c r="AV91" s="4"/>
      <c r="AW91" s="4"/>
      <c r="AX91" s="4"/>
      <c r="BG91">
        <f t="shared" si="4"/>
        <v>87</v>
      </c>
      <c r="BH91" t="s">
        <v>91</v>
      </c>
    </row>
    <row r="92" spans="3:61" x14ac:dyDescent="0.35">
      <c r="C92" s="19" t="s">
        <v>121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P92" s="3"/>
      <c r="AQ92" s="4"/>
      <c r="AR92" s="4"/>
      <c r="AS92" s="4"/>
      <c r="AT92" s="5"/>
      <c r="AV92" s="4"/>
      <c r="AW92" s="4"/>
      <c r="AX92" s="4"/>
      <c r="BG92">
        <f t="shared" si="4"/>
        <v>88</v>
      </c>
      <c r="BH92" t="s">
        <v>92</v>
      </c>
    </row>
    <row r="93" spans="3:61" x14ac:dyDescent="0.35">
      <c r="C93" s="19" t="s">
        <v>122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-63145.099999999911</v>
      </c>
      <c r="N93" s="7">
        <v>-134256.13999999993</v>
      </c>
      <c r="O93" s="7">
        <v>-189001.28999999978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-59056.619999999966</v>
      </c>
      <c r="Z93" s="7">
        <v>-76998.27999999997</v>
      </c>
      <c r="AA93" s="7">
        <v>-90458.989999999962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-61638.989999999852</v>
      </c>
      <c r="AL93" s="7">
        <v>-94234.810000000041</v>
      </c>
      <c r="AM93" s="7">
        <v>-75460.500000000044</v>
      </c>
      <c r="AP93" s="3"/>
      <c r="AQ93" s="4"/>
      <c r="AR93" s="4"/>
      <c r="AS93" s="4"/>
      <c r="AT93" s="5"/>
      <c r="AV93" s="4"/>
      <c r="AW93" s="4"/>
      <c r="AX93" s="4"/>
      <c r="BG93">
        <f t="shared" si="4"/>
        <v>89</v>
      </c>
      <c r="BH93" t="s">
        <v>93</v>
      </c>
    </row>
    <row r="94" spans="3:61" x14ac:dyDescent="0.35">
      <c r="C94" s="19" t="s">
        <v>123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P94" s="3"/>
      <c r="AQ94" s="4"/>
      <c r="AR94" s="4"/>
      <c r="AS94" s="4"/>
      <c r="AT94" s="5"/>
      <c r="AV94" s="4"/>
      <c r="AW94" s="4"/>
      <c r="AX94" s="4"/>
      <c r="BG94">
        <f t="shared" si="4"/>
        <v>90</v>
      </c>
      <c r="BH94" t="s">
        <v>94</v>
      </c>
    </row>
    <row r="95" spans="3:61" x14ac:dyDescent="0.35">
      <c r="C95" s="19" t="s">
        <v>124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P95" s="3"/>
      <c r="AQ95" s="4"/>
      <c r="AR95" s="4"/>
      <c r="AS95" s="4"/>
      <c r="AT95" s="5"/>
      <c r="AV95" s="4"/>
      <c r="AW95" s="4"/>
      <c r="AX95" s="4"/>
      <c r="BG95">
        <f t="shared" si="4"/>
        <v>91</v>
      </c>
      <c r="BH95" t="s">
        <v>95</v>
      </c>
    </row>
    <row r="96" spans="3:61" x14ac:dyDescent="0.35">
      <c r="C96" s="19" t="s">
        <v>125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P96" s="3"/>
      <c r="AQ96" s="4"/>
      <c r="AR96" s="4"/>
      <c r="AS96" s="4"/>
      <c r="AT96" s="5"/>
      <c r="AV96" s="4"/>
      <c r="AW96" s="4"/>
      <c r="AX96" s="4"/>
      <c r="BG96">
        <f t="shared" si="4"/>
        <v>92</v>
      </c>
      <c r="BH96" t="s">
        <v>96</v>
      </c>
    </row>
    <row r="97" spans="3:60" x14ac:dyDescent="0.35">
      <c r="C97" s="19" t="s">
        <v>397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P97" s="3"/>
      <c r="AQ97" s="4"/>
      <c r="AR97" s="4"/>
      <c r="AS97" s="4"/>
      <c r="AT97" s="5"/>
      <c r="AV97" s="4"/>
      <c r="AW97" s="4"/>
      <c r="AX97" s="4"/>
      <c r="BG97">
        <f t="shared" si="4"/>
        <v>93</v>
      </c>
      <c r="BH97" t="s">
        <v>97</v>
      </c>
    </row>
    <row r="98" spans="3:60" x14ac:dyDescent="0.35">
      <c r="C98" s="19" t="s">
        <v>398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P98" s="3"/>
      <c r="AQ98" s="4"/>
      <c r="AR98" s="4"/>
      <c r="AS98" s="4"/>
      <c r="AT98" s="5"/>
      <c r="AV98" s="4"/>
      <c r="AW98" s="4"/>
      <c r="AX98" s="4"/>
      <c r="BG98">
        <f t="shared" si="4"/>
        <v>94</v>
      </c>
      <c r="BH98" t="s">
        <v>98</v>
      </c>
    </row>
    <row r="99" spans="3:60" x14ac:dyDescent="0.35">
      <c r="C99" s="19" t="s">
        <v>127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P99" s="3"/>
      <c r="AQ99" s="4"/>
      <c r="AR99" s="4"/>
      <c r="AS99" s="4"/>
      <c r="AT99" s="5"/>
      <c r="AV99" s="4"/>
      <c r="AW99" s="4"/>
      <c r="AX99" s="4"/>
      <c r="BG99">
        <f t="shared" si="4"/>
        <v>95</v>
      </c>
      <c r="BH99" t="s">
        <v>99</v>
      </c>
    </row>
    <row r="100" spans="3:60" x14ac:dyDescent="0.35">
      <c r="C100" s="19" t="s">
        <v>128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P100" s="3"/>
      <c r="AQ100" s="4"/>
      <c r="AR100" s="4"/>
      <c r="AS100" s="4"/>
      <c r="AT100" s="5"/>
      <c r="AV100" s="4"/>
      <c r="AW100" s="4"/>
      <c r="AX100" s="4"/>
      <c r="BG100">
        <f t="shared" si="4"/>
        <v>96</v>
      </c>
      <c r="BH100" t="s">
        <v>100</v>
      </c>
    </row>
    <row r="101" spans="3:60" x14ac:dyDescent="0.35">
      <c r="C101" s="19" t="s">
        <v>399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P101" s="3"/>
      <c r="AQ101" s="4"/>
      <c r="AR101" s="4"/>
      <c r="AS101" s="4"/>
      <c r="AT101" s="5"/>
      <c r="AV101" s="4"/>
      <c r="AW101" s="4"/>
      <c r="AX101" s="4"/>
      <c r="BG101">
        <f t="shared" si="4"/>
        <v>97</v>
      </c>
      <c r="BH101" t="s">
        <v>101</v>
      </c>
    </row>
    <row r="102" spans="3:60" x14ac:dyDescent="0.35">
      <c r="C102" s="19" t="s">
        <v>400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P102" s="3"/>
      <c r="AQ102" s="4"/>
      <c r="AR102" s="4"/>
      <c r="AS102" s="4"/>
      <c r="AT102" s="5"/>
      <c r="AV102" s="4"/>
      <c r="AW102" s="4"/>
      <c r="AX102" s="4"/>
      <c r="BG102">
        <f t="shared" si="4"/>
        <v>98</v>
      </c>
      <c r="BH102" t="s">
        <v>102</v>
      </c>
    </row>
    <row r="103" spans="3:60" x14ac:dyDescent="0.35">
      <c r="C103" s="19" t="s">
        <v>401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P103" s="3"/>
      <c r="AQ103" s="4"/>
      <c r="AR103" s="4"/>
      <c r="AS103" s="4"/>
      <c r="AT103" s="5"/>
      <c r="AV103" s="4"/>
      <c r="AW103" s="4"/>
      <c r="AX103" s="4"/>
      <c r="BG103">
        <f t="shared" si="4"/>
        <v>99</v>
      </c>
      <c r="BH103" t="s">
        <v>103</v>
      </c>
    </row>
    <row r="104" spans="3:60" x14ac:dyDescent="0.35">
      <c r="C104" s="19" t="s">
        <v>129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P104" s="3"/>
      <c r="AQ104" s="4"/>
      <c r="AR104" s="4"/>
      <c r="AS104" s="4"/>
      <c r="AT104" s="5"/>
      <c r="AV104" s="4"/>
      <c r="AW104" s="4"/>
      <c r="AX104" s="4"/>
      <c r="BG104">
        <f t="shared" si="4"/>
        <v>100</v>
      </c>
      <c r="BH104" t="s">
        <v>104</v>
      </c>
    </row>
    <row r="105" spans="3:60" x14ac:dyDescent="0.35">
      <c r="C105" s="19" t="s">
        <v>131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P105" s="3"/>
      <c r="AQ105" s="4"/>
      <c r="AR105" s="4"/>
      <c r="AS105" s="4"/>
      <c r="AT105" s="5"/>
      <c r="AV105" s="4"/>
      <c r="AW105" s="4"/>
      <c r="AX105" s="4"/>
      <c r="BG105">
        <f t="shared" si="4"/>
        <v>101</v>
      </c>
      <c r="BH105" t="s">
        <v>105</v>
      </c>
    </row>
    <row r="106" spans="3:60" x14ac:dyDescent="0.35">
      <c r="C106" s="19" t="s">
        <v>132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P106" s="3"/>
      <c r="AQ106" s="4"/>
      <c r="AR106" s="4"/>
      <c r="AS106" s="4"/>
      <c r="AT106" s="5"/>
      <c r="AV106" s="4"/>
      <c r="AW106" s="4"/>
      <c r="AX106" s="4"/>
      <c r="BG106">
        <f t="shared" si="4"/>
        <v>102</v>
      </c>
      <c r="BH106" t="s">
        <v>106</v>
      </c>
    </row>
    <row r="107" spans="3:60" x14ac:dyDescent="0.35">
      <c r="C107" s="19" t="s">
        <v>18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-1218869.7000000007</v>
      </c>
      <c r="N107" s="7">
        <v>-1095873.9500000009</v>
      </c>
      <c r="O107" s="7">
        <v>-930061.59000000032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-1218743.6500000011</v>
      </c>
      <c r="Z107" s="7">
        <v>-1103641.8299999994</v>
      </c>
      <c r="AA107" s="7">
        <v>-1008658.6200000001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-1218523.8300000005</v>
      </c>
      <c r="AL107" s="7">
        <v>-1110011.580000001</v>
      </c>
      <c r="AM107" s="7">
        <v>-940105.19999999856</v>
      </c>
      <c r="AP107" s="3"/>
      <c r="AQ107" s="4"/>
      <c r="AR107" s="4"/>
      <c r="AS107" s="4"/>
      <c r="AT107" s="5"/>
      <c r="AV107" s="4"/>
      <c r="AW107" s="4"/>
      <c r="AX107" s="4"/>
      <c r="BG107">
        <f t="shared" si="4"/>
        <v>103</v>
      </c>
      <c r="BH107" t="s">
        <v>107</v>
      </c>
    </row>
    <row r="108" spans="3:60" x14ac:dyDescent="0.35">
      <c r="C108" s="19" t="s">
        <v>402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P108" s="3"/>
      <c r="AQ108" s="4"/>
      <c r="AR108" s="4"/>
      <c r="AS108" s="4"/>
      <c r="AT108" s="5"/>
      <c r="AV108" s="4"/>
      <c r="AW108" s="4"/>
      <c r="AX108" s="4"/>
      <c r="BG108">
        <f t="shared" si="4"/>
        <v>104</v>
      </c>
      <c r="BH108" t="s">
        <v>108</v>
      </c>
    </row>
    <row r="109" spans="3:60" x14ac:dyDescent="0.35">
      <c r="C109" s="19" t="s">
        <v>133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P109" s="3"/>
      <c r="AQ109" s="4"/>
      <c r="AR109" s="4"/>
      <c r="AS109" s="4"/>
      <c r="AT109" s="5"/>
      <c r="AV109" s="4"/>
      <c r="AW109" s="4"/>
      <c r="AX109" s="4"/>
      <c r="BG109">
        <f t="shared" si="4"/>
        <v>105</v>
      </c>
      <c r="BH109" t="s">
        <v>109</v>
      </c>
    </row>
    <row r="110" spans="3:60" x14ac:dyDescent="0.35">
      <c r="C110" s="19" t="s">
        <v>403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P110" s="3"/>
      <c r="AQ110" s="4"/>
      <c r="AR110" s="4"/>
      <c r="AS110" s="4"/>
      <c r="AT110" s="5"/>
      <c r="AV110" s="4"/>
      <c r="AW110" s="4"/>
      <c r="AX110" s="4"/>
      <c r="BG110">
        <f t="shared" si="4"/>
        <v>106</v>
      </c>
      <c r="BH110" t="s">
        <v>110</v>
      </c>
    </row>
    <row r="111" spans="3:60" x14ac:dyDescent="0.35">
      <c r="C111" s="19" t="s">
        <v>404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P111" s="3"/>
      <c r="AQ111" s="4"/>
      <c r="AR111" s="4"/>
      <c r="AS111" s="4"/>
      <c r="AT111" s="5"/>
      <c r="AV111" s="4"/>
      <c r="AW111" s="4"/>
      <c r="AX111" s="4"/>
      <c r="BG111">
        <f t="shared" si="4"/>
        <v>107</v>
      </c>
      <c r="BH111" t="s">
        <v>111</v>
      </c>
    </row>
    <row r="112" spans="3:60" x14ac:dyDescent="0.35">
      <c r="C112" s="19" t="s">
        <v>405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P112" s="3"/>
      <c r="AQ112" s="4"/>
      <c r="AR112" s="4"/>
      <c r="AS112" s="4"/>
      <c r="AT112" s="5"/>
      <c r="AV112" s="4"/>
      <c r="AW112" s="4"/>
      <c r="AX112" s="4"/>
      <c r="BG112">
        <f t="shared" si="4"/>
        <v>108</v>
      </c>
      <c r="BH112" t="s">
        <v>112</v>
      </c>
    </row>
    <row r="113" spans="3:60" x14ac:dyDescent="0.35">
      <c r="C113" s="19" t="s">
        <v>406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-26683740.440000057</v>
      </c>
      <c r="N113" s="7">
        <v>-28218149.479999993</v>
      </c>
      <c r="O113" s="7">
        <v>-26680365.560000021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-26687132.300000045</v>
      </c>
      <c r="Z113" s="7">
        <v>-28228622.07999998</v>
      </c>
      <c r="AA113" s="7">
        <v>-27815729.110000011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-26679680.000000063</v>
      </c>
      <c r="AL113" s="7">
        <v>-28319098.699999981</v>
      </c>
      <c r="AM113" s="7">
        <v>-26846487.799999993</v>
      </c>
      <c r="AP113" s="3"/>
      <c r="AQ113" s="4"/>
      <c r="AR113" s="4"/>
      <c r="AS113" s="4"/>
      <c r="AT113" s="5"/>
      <c r="AV113" s="4"/>
      <c r="AW113" s="4"/>
      <c r="AX113" s="4"/>
      <c r="BG113">
        <f t="shared" si="4"/>
        <v>109</v>
      </c>
      <c r="BH113" t="s">
        <v>113</v>
      </c>
    </row>
    <row r="114" spans="3:60" x14ac:dyDescent="0.35">
      <c r="C114" s="19" t="s">
        <v>134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P114" s="3"/>
      <c r="AQ114" s="4"/>
      <c r="AR114" s="4"/>
      <c r="AS114" s="4"/>
      <c r="AT114" s="5"/>
      <c r="AV114" s="4"/>
      <c r="AW114" s="4"/>
      <c r="AX114" s="4"/>
      <c r="BG114">
        <f t="shared" si="4"/>
        <v>110</v>
      </c>
      <c r="BH114" t="s">
        <v>114</v>
      </c>
    </row>
    <row r="115" spans="3:60" x14ac:dyDescent="0.35">
      <c r="C115" s="19" t="s">
        <v>407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P115" s="3"/>
      <c r="AQ115" s="4"/>
      <c r="AR115" s="4"/>
      <c r="AS115" s="4"/>
      <c r="AT115" s="5"/>
      <c r="AV115" s="4"/>
      <c r="AW115" s="4"/>
      <c r="AX115" s="4"/>
      <c r="BG115">
        <f t="shared" si="4"/>
        <v>111</v>
      </c>
      <c r="BH115" t="s">
        <v>115</v>
      </c>
    </row>
    <row r="116" spans="3:60" x14ac:dyDescent="0.35">
      <c r="C116" s="19" t="s">
        <v>135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P116" s="3"/>
      <c r="AQ116" s="4"/>
      <c r="AR116" s="4"/>
      <c r="AS116" s="4"/>
      <c r="AT116" s="5"/>
      <c r="AV116" s="4"/>
      <c r="AW116" s="4"/>
      <c r="AX116" s="4"/>
      <c r="BG116">
        <f t="shared" si="4"/>
        <v>112</v>
      </c>
      <c r="BH116" t="s">
        <v>116</v>
      </c>
    </row>
    <row r="117" spans="3:60" x14ac:dyDescent="0.35">
      <c r="C117" s="19" t="s">
        <v>136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P117" s="3"/>
      <c r="AQ117" s="4"/>
      <c r="AR117" s="4"/>
      <c r="AS117" s="4"/>
      <c r="AT117" s="5"/>
      <c r="AV117" s="4"/>
      <c r="AW117" s="4"/>
      <c r="AX117" s="4"/>
      <c r="BG117">
        <f t="shared" si="4"/>
        <v>113</v>
      </c>
      <c r="BH117" t="s">
        <v>117</v>
      </c>
    </row>
    <row r="118" spans="3:60" x14ac:dyDescent="0.35">
      <c r="C118" s="19" t="s">
        <v>137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P118" s="3"/>
      <c r="AQ118" s="4"/>
      <c r="AR118" s="4"/>
      <c r="AS118" s="4"/>
      <c r="AT118" s="5"/>
      <c r="AV118" s="4"/>
      <c r="AW118" s="4"/>
      <c r="AX118" s="4"/>
      <c r="BG118">
        <f t="shared" si="4"/>
        <v>114</v>
      </c>
      <c r="BH118" t="s">
        <v>118</v>
      </c>
    </row>
    <row r="119" spans="3:60" x14ac:dyDescent="0.35">
      <c r="C119" s="19" t="s">
        <v>408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P119" s="3"/>
      <c r="AQ119" s="4"/>
      <c r="AR119" s="4"/>
      <c r="AS119" s="4"/>
      <c r="AT119" s="5"/>
      <c r="AV119" s="4"/>
      <c r="AW119" s="4"/>
      <c r="AX119" s="4"/>
      <c r="BG119">
        <f t="shared" si="4"/>
        <v>115</v>
      </c>
      <c r="BH119" t="s">
        <v>119</v>
      </c>
    </row>
    <row r="120" spans="3:60" x14ac:dyDescent="0.35">
      <c r="C120" s="19" t="s">
        <v>409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P120" s="3"/>
      <c r="AQ120" s="4"/>
      <c r="AR120" s="4"/>
      <c r="AS120" s="4"/>
      <c r="AT120" s="5"/>
      <c r="AV120" s="4"/>
      <c r="AW120" s="4"/>
      <c r="AX120" s="4"/>
      <c r="BG120">
        <f t="shared" si="4"/>
        <v>116</v>
      </c>
      <c r="BH120" t="s">
        <v>120</v>
      </c>
    </row>
    <row r="121" spans="3:60" x14ac:dyDescent="0.35">
      <c r="C121" s="19" t="s">
        <v>138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P121" s="3"/>
      <c r="AQ121" s="4"/>
      <c r="AR121" s="4"/>
      <c r="AS121" s="4"/>
      <c r="AT121" s="5"/>
      <c r="AV121" s="4"/>
      <c r="AW121" s="4"/>
      <c r="AX121" s="4"/>
      <c r="BG121">
        <f t="shared" si="4"/>
        <v>117</v>
      </c>
      <c r="BH121" t="s">
        <v>121</v>
      </c>
    </row>
    <row r="122" spans="3:60" x14ac:dyDescent="0.35">
      <c r="C122" s="19" t="s">
        <v>19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-5759.0899999999992</v>
      </c>
      <c r="N122" s="7">
        <v>-5490.2100000000019</v>
      </c>
      <c r="O122" s="7">
        <v>-4979.300000000002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-5757.2299999999968</v>
      </c>
      <c r="Z122" s="7">
        <v>-5531.6699999999973</v>
      </c>
      <c r="AA122" s="7">
        <v>-5424.6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-5757.7200000000012</v>
      </c>
      <c r="AL122" s="7">
        <v>-5568.1499999999969</v>
      </c>
      <c r="AM122" s="7">
        <v>-5041.1700000000028</v>
      </c>
      <c r="AP122" s="3"/>
      <c r="AQ122" s="4"/>
      <c r="AR122" s="4"/>
      <c r="AS122" s="4"/>
      <c r="AT122" s="5"/>
      <c r="AV122" s="4"/>
      <c r="AW122" s="4"/>
      <c r="AX122" s="4"/>
      <c r="BG122">
        <f t="shared" si="4"/>
        <v>118</v>
      </c>
      <c r="BH122" t="s">
        <v>122</v>
      </c>
    </row>
    <row r="123" spans="3:60" x14ac:dyDescent="0.35">
      <c r="C123" s="19" t="s">
        <v>139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P123" s="3"/>
      <c r="AQ123" s="4"/>
      <c r="AR123" s="4"/>
      <c r="AS123" s="4"/>
      <c r="AT123" s="5"/>
      <c r="AV123" s="4"/>
      <c r="AW123" s="4"/>
      <c r="AX123" s="4"/>
      <c r="BG123">
        <f t="shared" si="4"/>
        <v>119</v>
      </c>
      <c r="BH123" t="s">
        <v>123</v>
      </c>
    </row>
    <row r="124" spans="3:60" x14ac:dyDescent="0.35">
      <c r="C124" s="19" t="s">
        <v>58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P124" s="3"/>
      <c r="AQ124" s="4"/>
      <c r="AR124" s="4"/>
      <c r="AS124" s="4"/>
      <c r="AT124" s="5"/>
      <c r="AV124" s="4"/>
      <c r="AW124" s="4"/>
      <c r="AX124" s="4"/>
      <c r="BG124">
        <f t="shared" si="4"/>
        <v>120</v>
      </c>
      <c r="BH124" t="s">
        <v>124</v>
      </c>
    </row>
    <row r="125" spans="3:60" x14ac:dyDescent="0.35">
      <c r="C125" s="19" t="s">
        <v>140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P125" s="3"/>
      <c r="AQ125" s="4"/>
      <c r="AR125" s="4"/>
      <c r="AS125" s="4"/>
      <c r="AT125" s="5"/>
      <c r="AV125" s="4"/>
      <c r="AW125" s="4"/>
      <c r="AX125" s="4"/>
      <c r="BG125">
        <f t="shared" si="4"/>
        <v>121</v>
      </c>
      <c r="BH125" t="s">
        <v>125</v>
      </c>
    </row>
    <row r="126" spans="3:60" x14ac:dyDescent="0.35">
      <c r="C126" s="19" t="s">
        <v>410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P126" s="3"/>
      <c r="AQ126" s="4"/>
      <c r="AR126" s="4"/>
      <c r="AS126" s="4"/>
      <c r="AT126" s="5"/>
      <c r="AV126" s="4"/>
      <c r="AW126" s="4"/>
      <c r="AX126" s="4"/>
      <c r="BG126">
        <f t="shared" si="4"/>
        <v>122</v>
      </c>
      <c r="BH126" t="s">
        <v>126</v>
      </c>
    </row>
    <row r="127" spans="3:60" x14ac:dyDescent="0.35">
      <c r="C127" s="19" t="s">
        <v>411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P127" s="3"/>
      <c r="AQ127" s="4"/>
      <c r="AR127" s="4"/>
      <c r="AS127" s="4"/>
      <c r="AT127" s="5"/>
      <c r="AV127" s="4"/>
      <c r="AW127" s="4"/>
      <c r="AX127" s="4"/>
      <c r="BG127">
        <f t="shared" si="4"/>
        <v>123</v>
      </c>
      <c r="BH127" t="s">
        <v>127</v>
      </c>
    </row>
    <row r="128" spans="3:60" x14ac:dyDescent="0.35">
      <c r="C128" s="19" t="s">
        <v>412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P128" s="3"/>
      <c r="AQ128" s="4"/>
      <c r="AR128" s="4"/>
      <c r="AS128" s="4"/>
      <c r="AT128" s="5"/>
      <c r="AV128" s="4"/>
      <c r="AW128" s="4"/>
      <c r="AX128" s="4"/>
      <c r="BG128">
        <f t="shared" si="4"/>
        <v>124</v>
      </c>
      <c r="BH128" t="s">
        <v>128</v>
      </c>
    </row>
    <row r="129" spans="3:60" x14ac:dyDescent="0.35">
      <c r="C129" s="19" t="s">
        <v>141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P129" s="3"/>
      <c r="AQ129" s="4"/>
      <c r="AR129" s="4"/>
      <c r="AS129" s="4"/>
      <c r="AT129" s="5"/>
      <c r="AV129" s="4"/>
      <c r="AW129" s="4"/>
      <c r="AX129" s="4"/>
      <c r="BG129">
        <f t="shared" si="4"/>
        <v>125</v>
      </c>
      <c r="BH129" t="s">
        <v>129</v>
      </c>
    </row>
    <row r="130" spans="3:60" x14ac:dyDescent="0.35">
      <c r="C130" s="19" t="s">
        <v>59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-71978.180000000022</v>
      </c>
      <c r="N130" s="7">
        <v>-73659.149999999994</v>
      </c>
      <c r="O130" s="7">
        <v>-68448.250000000044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-71966.81000000007</v>
      </c>
      <c r="Z130" s="7">
        <v>-74203.990000000093</v>
      </c>
      <c r="AA130" s="7">
        <v>-74588.109999999986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-71959.060000000012</v>
      </c>
      <c r="AL130" s="7">
        <v>-74621.249999999985</v>
      </c>
      <c r="AM130" s="7">
        <v>-69240.550000000076</v>
      </c>
      <c r="AP130" s="3"/>
      <c r="AQ130" s="4"/>
      <c r="AR130" s="4"/>
      <c r="AS130" s="4"/>
      <c r="AT130" s="5"/>
      <c r="AV130" s="4"/>
      <c r="AW130" s="4"/>
      <c r="AX130" s="4"/>
      <c r="BG130">
        <f t="shared" si="4"/>
        <v>126</v>
      </c>
      <c r="BH130" t="s">
        <v>130</v>
      </c>
    </row>
    <row r="131" spans="3:60" x14ac:dyDescent="0.35">
      <c r="C131" s="19" t="s">
        <v>20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P131" s="3"/>
      <c r="AQ131" s="4"/>
      <c r="AR131" s="4"/>
      <c r="AS131" s="4"/>
      <c r="AT131" s="5"/>
      <c r="AV131" s="4" t="e">
        <f>+VLOOKUP($AP131,#REF!,1+MontoEmpresas!AX129,FALSE)</f>
        <v>#REF!</v>
      </c>
      <c r="AW131" s="4" t="e">
        <f>+VLOOKUP($AP131,#REF!,1+MontoEmpresas!AY129,FALSE)</f>
        <v>#REF!</v>
      </c>
      <c r="AX131" s="4" t="e">
        <f>+VLOOKUP($AP131,#REF!,1+MontoEmpresas!AZ129,FALSE)</f>
        <v>#REF!</v>
      </c>
      <c r="BG131">
        <f t="shared" si="4"/>
        <v>127</v>
      </c>
      <c r="BH131" t="s">
        <v>131</v>
      </c>
    </row>
    <row r="132" spans="3:60" x14ac:dyDescent="0.35">
      <c r="C132" s="19" t="s">
        <v>413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62547.84000000004</v>
      </c>
      <c r="N132" s="7">
        <v>59691.540000000015</v>
      </c>
      <c r="O132" s="7">
        <v>54391.160000000033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62540.220000000059</v>
      </c>
      <c r="Z132" s="7">
        <v>60116.380000000019</v>
      </c>
      <c r="AA132" s="7">
        <v>58942.39000000005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62534.410000000076</v>
      </c>
      <c r="AL132" s="7">
        <v>60515.339999999953</v>
      </c>
      <c r="AM132" s="7">
        <v>54883.919999999955</v>
      </c>
      <c r="AP132" s="3"/>
      <c r="AQ132" s="4"/>
      <c r="AR132" s="4"/>
      <c r="AS132" s="4"/>
      <c r="AT132" s="5"/>
      <c r="AV132" s="4"/>
      <c r="AW132" s="4"/>
      <c r="AX132" s="4"/>
      <c r="BG132">
        <f t="shared" si="4"/>
        <v>128</v>
      </c>
      <c r="BH132" t="s">
        <v>132</v>
      </c>
    </row>
    <row r="133" spans="3:60" x14ac:dyDescent="0.35">
      <c r="C133" s="19" t="s">
        <v>21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44122714.670000024</v>
      </c>
      <c r="N133" s="7">
        <v>45422890.870000005</v>
      </c>
      <c r="O133" s="7">
        <v>41922566.51000002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44104244.74000001</v>
      </c>
      <c r="Z133" s="7">
        <v>45320536.580000006</v>
      </c>
      <c r="AA133" s="7">
        <v>44145636.909999959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44109759.870000035</v>
      </c>
      <c r="AL133" s="7">
        <v>45609044.090000004</v>
      </c>
      <c r="AM133" s="7">
        <v>41904025.069999985</v>
      </c>
      <c r="AP133" s="3"/>
      <c r="AQ133" s="4"/>
      <c r="AR133" s="4"/>
      <c r="AS133" s="4"/>
      <c r="AT133" s="5"/>
      <c r="AV133" s="4" t="e">
        <f>+VLOOKUP($AP133,#REF!,1+MontoEmpresas!AX131,FALSE)</f>
        <v>#REF!</v>
      </c>
      <c r="AW133" s="4" t="e">
        <f>+VLOOKUP($AP133,#REF!,1+MontoEmpresas!AY131,FALSE)</f>
        <v>#REF!</v>
      </c>
      <c r="AX133" s="4" t="e">
        <f>+VLOOKUP($AP133,#REF!,1+MontoEmpresas!AZ131,FALSE)</f>
        <v>#REF!</v>
      </c>
      <c r="BG133">
        <f t="shared" si="4"/>
        <v>129</v>
      </c>
      <c r="BH133" t="s">
        <v>133</v>
      </c>
    </row>
    <row r="134" spans="3:60" x14ac:dyDescent="0.35">
      <c r="C134" s="19" t="s">
        <v>142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P134" s="3"/>
      <c r="AQ134" s="4"/>
      <c r="AR134" s="4"/>
      <c r="AS134" s="4"/>
      <c r="AT134" s="5"/>
      <c r="AV134" s="4"/>
      <c r="AW134" s="4"/>
      <c r="AX134" s="4"/>
      <c r="BG134">
        <f t="shared" si="4"/>
        <v>130</v>
      </c>
      <c r="BH134" t="s">
        <v>134</v>
      </c>
    </row>
    <row r="135" spans="3:60" x14ac:dyDescent="0.35">
      <c r="C135" s="19" t="s">
        <v>414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P135" s="3"/>
      <c r="AQ135" s="4"/>
      <c r="AR135" s="4"/>
      <c r="AS135" s="4"/>
      <c r="AT135" s="5"/>
      <c r="AV135" s="4"/>
      <c r="AW135" s="4"/>
      <c r="AX135" s="4"/>
      <c r="BG135">
        <f t="shared" si="4"/>
        <v>131</v>
      </c>
      <c r="BH135" t="s">
        <v>135</v>
      </c>
    </row>
    <row r="136" spans="3:60" x14ac:dyDescent="0.35">
      <c r="C136" s="19" t="s">
        <v>60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P136" s="3"/>
      <c r="AQ136" s="4"/>
      <c r="AR136" s="4"/>
      <c r="AS136" s="4"/>
      <c r="AT136" s="5"/>
      <c r="AV136" s="4"/>
      <c r="AW136" s="4"/>
      <c r="AX136" s="4"/>
      <c r="BG136">
        <f t="shared" si="4"/>
        <v>132</v>
      </c>
      <c r="BH136" t="s">
        <v>136</v>
      </c>
    </row>
    <row r="137" spans="3:60" x14ac:dyDescent="0.35">
      <c r="C137" s="19" t="s">
        <v>22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P137" s="3"/>
      <c r="AQ137" s="4"/>
      <c r="AR137" s="4"/>
      <c r="AS137" s="4"/>
      <c r="AT137" s="5"/>
      <c r="AV137" s="4"/>
      <c r="AW137" s="4"/>
      <c r="AX137" s="4"/>
      <c r="BG137">
        <f t="shared" si="4"/>
        <v>133</v>
      </c>
      <c r="BH137" t="s">
        <v>137</v>
      </c>
    </row>
    <row r="138" spans="3:60" x14ac:dyDescent="0.35">
      <c r="C138" s="19" t="s">
        <v>415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P138" s="3"/>
      <c r="AQ138" s="4"/>
      <c r="AR138" s="4"/>
      <c r="AS138" s="4"/>
      <c r="AT138" s="5"/>
      <c r="AV138" s="4"/>
      <c r="AW138" s="4"/>
      <c r="AX138" s="4"/>
      <c r="BG138">
        <f t="shared" si="4"/>
        <v>134</v>
      </c>
      <c r="BH138" t="s">
        <v>138</v>
      </c>
    </row>
    <row r="139" spans="3:60" x14ac:dyDescent="0.35">
      <c r="C139" s="19" t="s">
        <v>416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P139" s="3"/>
      <c r="AQ139" s="4"/>
      <c r="AR139" s="4"/>
      <c r="AS139" s="4"/>
      <c r="AT139" s="5"/>
      <c r="AV139" s="4"/>
      <c r="AW139" s="4"/>
      <c r="AX139" s="4"/>
      <c r="BG139">
        <f t="shared" si="4"/>
        <v>135</v>
      </c>
      <c r="BH139" t="s">
        <v>139</v>
      </c>
    </row>
    <row r="140" spans="3:60" x14ac:dyDescent="0.35">
      <c r="C140" s="19" t="s">
        <v>417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P140" s="3"/>
      <c r="AQ140" s="4"/>
      <c r="AR140" s="4"/>
      <c r="AS140" s="4"/>
      <c r="AT140" s="5"/>
      <c r="AV140" s="4"/>
      <c r="AW140" s="4"/>
      <c r="AX140" s="4"/>
      <c r="BG140">
        <f t="shared" si="4"/>
        <v>136</v>
      </c>
      <c r="BH140" t="s">
        <v>140</v>
      </c>
    </row>
    <row r="141" spans="3:60" x14ac:dyDescent="0.35">
      <c r="C141" s="19" t="s">
        <v>418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P141" s="3"/>
      <c r="AQ141" s="4"/>
      <c r="AR141" s="4"/>
      <c r="AS141" s="4"/>
      <c r="AT141" s="5"/>
      <c r="AV141" s="4"/>
      <c r="AW141" s="4"/>
      <c r="AX141" s="4"/>
      <c r="BG141">
        <f t="shared" si="4"/>
        <v>137</v>
      </c>
      <c r="BH141" t="s">
        <v>141</v>
      </c>
    </row>
    <row r="142" spans="3:60" x14ac:dyDescent="0.35">
      <c r="C142" s="19" t="s">
        <v>419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P142" s="3"/>
      <c r="AQ142" s="4"/>
      <c r="AR142" s="4"/>
      <c r="AS142" s="4"/>
      <c r="AT142" s="5"/>
      <c r="AV142" s="4"/>
      <c r="AW142" s="4"/>
      <c r="AX142" s="4"/>
      <c r="BG142">
        <f t="shared" si="4"/>
        <v>138</v>
      </c>
      <c r="BH142" t="s">
        <v>142</v>
      </c>
    </row>
    <row r="143" spans="3:60" x14ac:dyDescent="0.35">
      <c r="C143" s="19" t="s">
        <v>143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P143" s="3"/>
      <c r="AQ143" s="4"/>
      <c r="AR143" s="4"/>
      <c r="AS143" s="4"/>
      <c r="AT143" s="5"/>
      <c r="AV143" s="4"/>
      <c r="AW143" s="4"/>
      <c r="AX143" s="4"/>
      <c r="BG143">
        <f t="shared" si="4"/>
        <v>139</v>
      </c>
      <c r="BH143" t="s">
        <v>143</v>
      </c>
    </row>
    <row r="144" spans="3:60" x14ac:dyDescent="0.35">
      <c r="C144" s="19" t="s">
        <v>23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2463933.4299999988</v>
      </c>
      <c r="N144" s="7">
        <v>2462928.7099999962</v>
      </c>
      <c r="O144" s="7">
        <v>2395326.15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2464443.4499999988</v>
      </c>
      <c r="Z144" s="7">
        <v>2471362.5899999994</v>
      </c>
      <c r="AA144" s="7">
        <v>2554581.5100000007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2463475.1000000006</v>
      </c>
      <c r="AL144" s="7">
        <v>2481703.5299999975</v>
      </c>
      <c r="AM144" s="7">
        <v>2420188.8100000005</v>
      </c>
      <c r="AP144" s="3"/>
      <c r="AQ144" s="4"/>
      <c r="AR144" s="4"/>
      <c r="AS144" s="4"/>
      <c r="AT144" s="5"/>
      <c r="AV144" s="4"/>
      <c r="AW144" s="4"/>
      <c r="AX144" s="4"/>
      <c r="BG144">
        <f t="shared" si="4"/>
        <v>140</v>
      </c>
      <c r="BH144" t="s">
        <v>144</v>
      </c>
    </row>
    <row r="145" spans="3:60" x14ac:dyDescent="0.35">
      <c r="C145" s="19" t="s">
        <v>420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P145" s="3"/>
      <c r="AQ145" s="4"/>
      <c r="AR145" s="4"/>
      <c r="AS145" s="4"/>
      <c r="AT145" s="5"/>
      <c r="AV145" s="4"/>
      <c r="AW145" s="4"/>
      <c r="AX145" s="4"/>
      <c r="BG145">
        <f t="shared" si="4"/>
        <v>141</v>
      </c>
      <c r="BH145" t="s">
        <v>145</v>
      </c>
    </row>
    <row r="146" spans="3:60" x14ac:dyDescent="0.35">
      <c r="C146" s="19" t="s">
        <v>24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305736.25999999972</v>
      </c>
      <c r="N146" s="7">
        <v>295441.33</v>
      </c>
      <c r="O146" s="7">
        <v>290971.76999999996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305710.15999999974</v>
      </c>
      <c r="Z146" s="7">
        <v>297439.72000000026</v>
      </c>
      <c r="AA146" s="7">
        <v>315211.63999999996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305470.06999999977</v>
      </c>
      <c r="AL146" s="7">
        <v>298938.12000000011</v>
      </c>
      <c r="AM146" s="7">
        <v>294445.08999999979</v>
      </c>
      <c r="AP146" s="3"/>
      <c r="AQ146" s="4"/>
      <c r="AR146" s="4"/>
      <c r="AS146" s="4"/>
      <c r="AT146" s="5"/>
      <c r="AV146" s="4"/>
      <c r="AW146" s="4"/>
      <c r="AX146" s="4"/>
      <c r="BG146">
        <f t="shared" si="4"/>
        <v>142</v>
      </c>
      <c r="BH146" t="s">
        <v>146</v>
      </c>
    </row>
    <row r="147" spans="3:60" x14ac:dyDescent="0.35">
      <c r="C147" s="19" t="s">
        <v>25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P147" s="3"/>
      <c r="AQ147" s="4"/>
      <c r="AR147" s="4"/>
      <c r="AS147" s="4"/>
      <c r="AT147" s="5"/>
      <c r="AV147" s="4"/>
      <c r="AW147" s="4"/>
      <c r="AX147" s="4"/>
      <c r="BG147">
        <f t="shared" si="4"/>
        <v>143</v>
      </c>
      <c r="BH147" t="s">
        <v>147</v>
      </c>
    </row>
    <row r="148" spans="3:60" x14ac:dyDescent="0.35">
      <c r="C148" s="19" t="s">
        <v>27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P148" s="3"/>
      <c r="AQ148" s="4"/>
      <c r="AR148" s="4"/>
      <c r="AS148" s="4"/>
      <c r="AT148" s="5"/>
      <c r="AV148" s="4"/>
      <c r="AW148" s="4"/>
      <c r="AX148" s="4"/>
      <c r="BG148">
        <f t="shared" si="4"/>
        <v>144</v>
      </c>
      <c r="BH148" t="s">
        <v>148</v>
      </c>
    </row>
    <row r="149" spans="3:60" x14ac:dyDescent="0.35">
      <c r="C149" s="19" t="s">
        <v>145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P149" s="3"/>
      <c r="AQ149" s="4"/>
      <c r="AR149" s="4"/>
      <c r="AS149" s="4"/>
      <c r="AT149" s="5"/>
      <c r="AV149" s="4"/>
      <c r="AW149" s="4"/>
      <c r="AX149" s="4"/>
      <c r="BG149">
        <f t="shared" si="4"/>
        <v>145</v>
      </c>
      <c r="BH149" t="s">
        <v>149</v>
      </c>
    </row>
    <row r="150" spans="3:60" x14ac:dyDescent="0.35">
      <c r="C150" s="19" t="s">
        <v>76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P150" s="3"/>
      <c r="AQ150" s="4"/>
      <c r="AR150" s="4"/>
      <c r="AS150" s="4"/>
      <c r="AT150" s="5"/>
      <c r="AV150" s="4"/>
      <c r="AW150" s="4"/>
      <c r="AX150" s="4"/>
      <c r="BG150">
        <f t="shared" si="4"/>
        <v>146</v>
      </c>
      <c r="BH150" t="s">
        <v>150</v>
      </c>
    </row>
    <row r="151" spans="3:60" x14ac:dyDescent="0.35">
      <c r="C151" s="19" t="s">
        <v>421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P151" s="3"/>
      <c r="AQ151" s="4"/>
      <c r="AR151" s="4"/>
      <c r="AS151" s="4"/>
      <c r="AT151" s="5"/>
      <c r="AV151" s="4"/>
      <c r="AW151" s="4"/>
      <c r="AX151" s="4"/>
      <c r="BG151">
        <f t="shared" ref="BG151:BG214" si="5">1+BG150</f>
        <v>147</v>
      </c>
      <c r="BH151" t="s">
        <v>151</v>
      </c>
    </row>
    <row r="152" spans="3:60" x14ac:dyDescent="0.35">
      <c r="C152" s="19" t="s">
        <v>422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P152" s="3"/>
      <c r="AQ152" s="4"/>
      <c r="AR152" s="4"/>
      <c r="AS152" s="4"/>
      <c r="AT152" s="5"/>
      <c r="AV152" s="4"/>
      <c r="AW152" s="4"/>
      <c r="AX152" s="4"/>
      <c r="BG152">
        <f t="shared" si="5"/>
        <v>148</v>
      </c>
      <c r="BH152" t="s">
        <v>152</v>
      </c>
    </row>
    <row r="153" spans="3:60" x14ac:dyDescent="0.35">
      <c r="C153" s="19" t="s">
        <v>423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P153" s="3"/>
      <c r="AQ153" s="4"/>
      <c r="AR153" s="4"/>
      <c r="AS153" s="4"/>
      <c r="AT153" s="5"/>
      <c r="AV153" s="4"/>
      <c r="AW153" s="4"/>
      <c r="AX153" s="4"/>
      <c r="BG153">
        <f t="shared" si="5"/>
        <v>149</v>
      </c>
      <c r="BH153" t="s">
        <v>153</v>
      </c>
    </row>
    <row r="154" spans="3:60" x14ac:dyDescent="0.35">
      <c r="C154" s="19" t="s">
        <v>424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P154" s="3"/>
      <c r="AQ154" s="4"/>
      <c r="AR154" s="4"/>
      <c r="AS154" s="4"/>
      <c r="AT154" s="5"/>
      <c r="AV154" s="4"/>
      <c r="AW154" s="4"/>
      <c r="AX154" s="4"/>
      <c r="BG154">
        <f t="shared" si="5"/>
        <v>150</v>
      </c>
      <c r="BH154" t="s">
        <v>154</v>
      </c>
    </row>
    <row r="155" spans="3:60" x14ac:dyDescent="0.35">
      <c r="C155" s="19" t="s">
        <v>425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P155" s="3"/>
      <c r="AQ155" s="4"/>
      <c r="AR155" s="4"/>
      <c r="AS155" s="4"/>
      <c r="AT155" s="5"/>
      <c r="AV155" s="4"/>
      <c r="AW155" s="4"/>
      <c r="AX155" s="4"/>
      <c r="BG155">
        <f t="shared" si="5"/>
        <v>151</v>
      </c>
      <c r="BH155" t="s">
        <v>155</v>
      </c>
    </row>
    <row r="156" spans="3:60" x14ac:dyDescent="0.35">
      <c r="C156" s="19" t="s">
        <v>426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P156" s="3"/>
      <c r="AQ156" s="4"/>
      <c r="AR156" s="4"/>
      <c r="AS156" s="4"/>
      <c r="AT156" s="5"/>
      <c r="AV156" s="4"/>
      <c r="AW156" s="4"/>
      <c r="AX156" s="4"/>
      <c r="BG156">
        <f t="shared" si="5"/>
        <v>152</v>
      </c>
      <c r="BH156" t="s">
        <v>156</v>
      </c>
    </row>
    <row r="157" spans="3:60" x14ac:dyDescent="0.35">
      <c r="C157" s="19" t="s">
        <v>146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P157" s="3"/>
      <c r="AQ157" s="4"/>
      <c r="AR157" s="4"/>
      <c r="AS157" s="4"/>
      <c r="AT157" s="5"/>
      <c r="AV157" s="4"/>
      <c r="AW157" s="4"/>
      <c r="AX157" s="4"/>
      <c r="BG157">
        <f t="shared" si="5"/>
        <v>153</v>
      </c>
      <c r="BH157" t="s">
        <v>157</v>
      </c>
    </row>
    <row r="158" spans="3:60" x14ac:dyDescent="0.35">
      <c r="C158" s="19" t="s">
        <v>427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P158" s="3"/>
      <c r="AQ158" s="4"/>
      <c r="AR158" s="4"/>
      <c r="AS158" s="4"/>
      <c r="AT158" s="5"/>
      <c r="AV158" s="4"/>
      <c r="AW158" s="4"/>
      <c r="AX158" s="4"/>
      <c r="BG158">
        <f t="shared" si="5"/>
        <v>154</v>
      </c>
      <c r="BH158" t="s">
        <v>158</v>
      </c>
    </row>
    <row r="159" spans="3:60" x14ac:dyDescent="0.35">
      <c r="C159" s="19" t="s">
        <v>428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P159" s="3"/>
      <c r="AQ159" s="4"/>
      <c r="AR159" s="4"/>
      <c r="AS159" s="4"/>
      <c r="AT159" s="5"/>
      <c r="AV159" s="4"/>
      <c r="AW159" s="4"/>
      <c r="AX159" s="4"/>
      <c r="BG159">
        <f t="shared" si="5"/>
        <v>155</v>
      </c>
      <c r="BH159" t="s">
        <v>159</v>
      </c>
    </row>
    <row r="160" spans="3:60" x14ac:dyDescent="0.35">
      <c r="C160" s="19" t="s">
        <v>429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P160" s="3"/>
      <c r="AQ160" s="4"/>
      <c r="AR160" s="4"/>
      <c r="AS160" s="4"/>
      <c r="AT160" s="5"/>
      <c r="AV160" s="4"/>
      <c r="AW160" s="4"/>
      <c r="AX160" s="4"/>
      <c r="BG160">
        <f t="shared" si="5"/>
        <v>156</v>
      </c>
      <c r="BH160" t="s">
        <v>160</v>
      </c>
    </row>
    <row r="161" spans="3:60" x14ac:dyDescent="0.35">
      <c r="C161" s="19" t="s">
        <v>430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P161" s="3"/>
      <c r="AQ161" s="4"/>
      <c r="AR161" s="4"/>
      <c r="AS161" s="4"/>
      <c r="AT161" s="5"/>
      <c r="AV161" s="4"/>
      <c r="AW161" s="4"/>
      <c r="AX161" s="4"/>
      <c r="BG161">
        <f t="shared" si="5"/>
        <v>157</v>
      </c>
      <c r="BH161" t="s">
        <v>161</v>
      </c>
    </row>
    <row r="162" spans="3:60" x14ac:dyDescent="0.35">
      <c r="C162" s="19" t="s">
        <v>147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P162" s="3"/>
      <c r="AQ162" s="4"/>
      <c r="AR162" s="4"/>
      <c r="AS162" s="4"/>
      <c r="AT162" s="5"/>
      <c r="AV162" s="4"/>
      <c r="AW162" s="4"/>
      <c r="AX162" s="4"/>
      <c r="BG162">
        <f t="shared" si="5"/>
        <v>158</v>
      </c>
      <c r="BH162" t="s">
        <v>162</v>
      </c>
    </row>
    <row r="163" spans="3:60" x14ac:dyDescent="0.35">
      <c r="C163" s="19" t="s">
        <v>148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P163" s="3"/>
      <c r="AQ163" s="4"/>
      <c r="AR163" s="4"/>
      <c r="AS163" s="4"/>
      <c r="AT163" s="5"/>
      <c r="AV163" s="4"/>
      <c r="AW163" s="4"/>
      <c r="AX163" s="4"/>
      <c r="BG163">
        <f t="shared" si="5"/>
        <v>159</v>
      </c>
      <c r="BH163" t="s">
        <v>163</v>
      </c>
    </row>
    <row r="164" spans="3:60" x14ac:dyDescent="0.35">
      <c r="C164" s="19" t="s">
        <v>77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P164" s="3"/>
      <c r="AQ164" s="4"/>
      <c r="AR164" s="4"/>
      <c r="AS164" s="4"/>
      <c r="AT164" s="5"/>
      <c r="AV164" s="4"/>
      <c r="AW164" s="4"/>
      <c r="AX164" s="4"/>
      <c r="BG164">
        <f t="shared" si="5"/>
        <v>160</v>
      </c>
      <c r="BH164" t="s">
        <v>164</v>
      </c>
    </row>
    <row r="165" spans="3:60" x14ac:dyDescent="0.35">
      <c r="C165" s="19" t="s">
        <v>149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P165" s="3"/>
      <c r="AQ165" s="4"/>
      <c r="AR165" s="4"/>
      <c r="AS165" s="4"/>
      <c r="AT165" s="5"/>
      <c r="AV165" s="4"/>
      <c r="AW165" s="4"/>
      <c r="AX165" s="4"/>
      <c r="BG165">
        <f t="shared" si="5"/>
        <v>161</v>
      </c>
      <c r="BH165" t="s">
        <v>165</v>
      </c>
    </row>
    <row r="166" spans="3:60" x14ac:dyDescent="0.35">
      <c r="C166" s="19" t="s">
        <v>431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P166" s="3"/>
      <c r="AQ166" s="4"/>
      <c r="AR166" s="4"/>
      <c r="AS166" s="4"/>
      <c r="AT166" s="5"/>
      <c r="AV166" s="4"/>
      <c r="AW166" s="4"/>
      <c r="AX166" s="4"/>
      <c r="BG166">
        <f t="shared" si="5"/>
        <v>162</v>
      </c>
      <c r="BH166" t="s">
        <v>166</v>
      </c>
    </row>
    <row r="167" spans="3:60" x14ac:dyDescent="0.35">
      <c r="C167" s="19" t="s">
        <v>150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P167" s="3"/>
      <c r="AQ167" s="4"/>
      <c r="AR167" s="4"/>
      <c r="AS167" s="4"/>
      <c r="AT167" s="5"/>
      <c r="AV167" s="4"/>
      <c r="AW167" s="4"/>
      <c r="AX167" s="4"/>
      <c r="BG167">
        <f t="shared" si="5"/>
        <v>163</v>
      </c>
      <c r="BH167" t="s">
        <v>167</v>
      </c>
    </row>
    <row r="168" spans="3:60" x14ac:dyDescent="0.35">
      <c r="C168" s="19" t="s">
        <v>432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P168" s="3"/>
      <c r="AQ168" s="4"/>
      <c r="AR168" s="4"/>
      <c r="AS168" s="4"/>
      <c r="AT168" s="5"/>
      <c r="AV168" s="4"/>
      <c r="AW168" s="4"/>
      <c r="AX168" s="4"/>
      <c r="BG168">
        <f t="shared" si="5"/>
        <v>164</v>
      </c>
      <c r="BH168" t="s">
        <v>168</v>
      </c>
    </row>
    <row r="169" spans="3:60" x14ac:dyDescent="0.35">
      <c r="C169" s="19" t="s">
        <v>151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P169" s="3"/>
      <c r="AQ169" s="4"/>
      <c r="AR169" s="4"/>
      <c r="AS169" s="4"/>
      <c r="AT169" s="5"/>
      <c r="AV169" s="4"/>
      <c r="AW169" s="4"/>
      <c r="AX169" s="4"/>
      <c r="BG169">
        <f t="shared" si="5"/>
        <v>165</v>
      </c>
      <c r="BH169" t="s">
        <v>169</v>
      </c>
    </row>
    <row r="170" spans="3:60" x14ac:dyDescent="0.35">
      <c r="C170" s="19" t="s">
        <v>152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P170" s="3"/>
      <c r="AQ170" s="4"/>
      <c r="AR170" s="4"/>
      <c r="AS170" s="4"/>
      <c r="AT170" s="5"/>
      <c r="AV170" s="4"/>
      <c r="AW170" s="4"/>
      <c r="AX170" s="4"/>
      <c r="BG170">
        <f t="shared" si="5"/>
        <v>166</v>
      </c>
      <c r="BH170" t="s">
        <v>170</v>
      </c>
    </row>
    <row r="171" spans="3:60" x14ac:dyDescent="0.35">
      <c r="C171" s="19" t="s">
        <v>153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-1200010.0800000008</v>
      </c>
      <c r="N171" s="7">
        <v>-1259148.3599999999</v>
      </c>
      <c r="O171" s="7">
        <v>-1455834.7200000004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-1200238.3100000005</v>
      </c>
      <c r="Z171" s="7">
        <v>-1265055.4000000001</v>
      </c>
      <c r="AA171" s="7">
        <v>-1501991.5000000012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-1199819.3000000007</v>
      </c>
      <c r="AL171" s="7">
        <v>-1268906.1499999978</v>
      </c>
      <c r="AM171" s="7">
        <v>-1462920.6799999988</v>
      </c>
      <c r="AP171" s="3"/>
      <c r="AQ171" s="4"/>
      <c r="AR171" s="4"/>
      <c r="AS171" s="4"/>
      <c r="AT171" s="5"/>
      <c r="AV171" s="4"/>
      <c r="AW171" s="4"/>
      <c r="AX171" s="4"/>
      <c r="BG171">
        <f t="shared" si="5"/>
        <v>167</v>
      </c>
      <c r="BH171" t="s">
        <v>171</v>
      </c>
    </row>
    <row r="172" spans="3:60" x14ac:dyDescent="0.35">
      <c r="C172" s="19" t="s">
        <v>154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P172" s="3"/>
      <c r="AQ172" s="4"/>
      <c r="AR172" s="4"/>
      <c r="AS172" s="4"/>
      <c r="AT172" s="5"/>
      <c r="AV172" s="4"/>
      <c r="AW172" s="4"/>
      <c r="AX172" s="4"/>
      <c r="BG172">
        <f t="shared" si="5"/>
        <v>168</v>
      </c>
      <c r="BH172" t="s">
        <v>172</v>
      </c>
    </row>
    <row r="173" spans="3:60" x14ac:dyDescent="0.35">
      <c r="C173" s="19" t="s">
        <v>433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P173" s="3"/>
      <c r="AQ173" s="4"/>
      <c r="AR173" s="4"/>
      <c r="AS173" s="4"/>
      <c r="AT173" s="5"/>
      <c r="AV173" s="4"/>
      <c r="AW173" s="4"/>
      <c r="AX173" s="4"/>
      <c r="BG173">
        <f t="shared" si="5"/>
        <v>169</v>
      </c>
      <c r="BH173" t="s">
        <v>173</v>
      </c>
    </row>
    <row r="174" spans="3:60" x14ac:dyDescent="0.35">
      <c r="C174" s="19" t="s">
        <v>28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P174" s="3"/>
      <c r="AQ174" s="4"/>
      <c r="AR174" s="4"/>
      <c r="AS174" s="4"/>
      <c r="AT174" s="5"/>
      <c r="AV174" s="4" t="e">
        <f>+VLOOKUP($AP174,#REF!,1+MontoEmpresas!AX172,FALSE)</f>
        <v>#REF!</v>
      </c>
      <c r="AW174" s="4" t="e">
        <f>+VLOOKUP($AP174,#REF!,1+MontoEmpresas!AY172,FALSE)</f>
        <v>#REF!</v>
      </c>
      <c r="AX174" s="4" t="e">
        <f>+VLOOKUP($AP174,#REF!,1+MontoEmpresas!AZ172,FALSE)</f>
        <v>#REF!</v>
      </c>
      <c r="BG174">
        <f t="shared" si="5"/>
        <v>170</v>
      </c>
      <c r="BH174" t="s">
        <v>174</v>
      </c>
    </row>
    <row r="175" spans="3:60" x14ac:dyDescent="0.35">
      <c r="C175" s="19" t="s">
        <v>155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P175" s="3"/>
      <c r="AQ175" s="4"/>
      <c r="AR175" s="4"/>
      <c r="AS175" s="4"/>
      <c r="AT175" s="5"/>
      <c r="AV175" s="4"/>
      <c r="AW175" s="4"/>
      <c r="AX175" s="4"/>
      <c r="BG175">
        <f t="shared" si="5"/>
        <v>171</v>
      </c>
      <c r="BH175" t="s">
        <v>175</v>
      </c>
    </row>
    <row r="176" spans="3:60" x14ac:dyDescent="0.35">
      <c r="C176" s="19" t="s">
        <v>434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P176" s="3"/>
      <c r="AQ176" s="4"/>
      <c r="AR176" s="4"/>
      <c r="AS176" s="4"/>
      <c r="AT176" s="5"/>
      <c r="AV176" s="4"/>
      <c r="AW176" s="4"/>
      <c r="AX176" s="4"/>
      <c r="BG176">
        <f t="shared" si="5"/>
        <v>172</v>
      </c>
      <c r="BH176" t="s">
        <v>176</v>
      </c>
    </row>
    <row r="177" spans="3:60" x14ac:dyDescent="0.35">
      <c r="C177" s="19" t="s">
        <v>435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P177" s="3"/>
      <c r="AQ177" s="4"/>
      <c r="AR177" s="4"/>
      <c r="AS177" s="4"/>
      <c r="AT177" s="5"/>
      <c r="AV177" s="4"/>
      <c r="AW177" s="4"/>
      <c r="AX177" s="4"/>
      <c r="BG177">
        <f t="shared" si="5"/>
        <v>173</v>
      </c>
      <c r="BH177" t="s">
        <v>177</v>
      </c>
    </row>
    <row r="178" spans="3:60" x14ac:dyDescent="0.35">
      <c r="C178" s="19" t="s">
        <v>436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138803.07000000012</v>
      </c>
      <c r="N178" s="7">
        <v>159717.41000000009</v>
      </c>
      <c r="O178" s="7">
        <v>143519.96000000005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138653.33999999991</v>
      </c>
      <c r="Z178" s="7">
        <v>158255.24</v>
      </c>
      <c r="AA178" s="7">
        <v>154057.36999999991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132353.50000000003</v>
      </c>
      <c r="AL178" s="7">
        <v>153788.88</v>
      </c>
      <c r="AM178" s="7">
        <v>151530.94000000032</v>
      </c>
      <c r="AP178" s="3"/>
      <c r="AQ178" s="4"/>
      <c r="AR178" s="4"/>
      <c r="AS178" s="4"/>
      <c r="AT178" s="5"/>
      <c r="AV178" s="4"/>
      <c r="AW178" s="4"/>
      <c r="AX178" s="4"/>
      <c r="BG178">
        <f t="shared" si="5"/>
        <v>174</v>
      </c>
      <c r="BH178" t="s">
        <v>178</v>
      </c>
    </row>
    <row r="179" spans="3:60" x14ac:dyDescent="0.35">
      <c r="C179" s="19" t="s">
        <v>437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P179" s="3"/>
      <c r="AQ179" s="4"/>
      <c r="AR179" s="4"/>
      <c r="AS179" s="4"/>
      <c r="AT179" s="5"/>
      <c r="AV179" s="4"/>
      <c r="AW179" s="4"/>
      <c r="AX179" s="4"/>
      <c r="BG179">
        <f t="shared" si="5"/>
        <v>175</v>
      </c>
      <c r="BH179" t="s">
        <v>179</v>
      </c>
    </row>
    <row r="180" spans="3:60" x14ac:dyDescent="0.35">
      <c r="C180" s="19" t="s">
        <v>438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P180" s="3"/>
      <c r="AQ180" s="4"/>
      <c r="AR180" s="4"/>
      <c r="AS180" s="4"/>
      <c r="AT180" s="5"/>
      <c r="AV180" s="4"/>
      <c r="AW180" s="4"/>
      <c r="AX180" s="4"/>
      <c r="BG180">
        <f t="shared" si="5"/>
        <v>176</v>
      </c>
      <c r="BH180" t="s">
        <v>180</v>
      </c>
    </row>
    <row r="181" spans="3:60" x14ac:dyDescent="0.35">
      <c r="C181" s="19" t="s">
        <v>439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P181" s="3"/>
      <c r="AQ181" s="4"/>
      <c r="AR181" s="4"/>
      <c r="AS181" s="4"/>
      <c r="AT181" s="5"/>
      <c r="AV181" s="4"/>
      <c r="AW181" s="4"/>
      <c r="AX181" s="4"/>
      <c r="BG181">
        <f t="shared" si="5"/>
        <v>177</v>
      </c>
      <c r="BH181" t="s">
        <v>181</v>
      </c>
    </row>
    <row r="182" spans="3:60" x14ac:dyDescent="0.35">
      <c r="C182" s="19" t="s">
        <v>440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P182" s="3"/>
      <c r="AQ182" s="4"/>
      <c r="AR182" s="4"/>
      <c r="AS182" s="4"/>
      <c r="AT182" s="5"/>
      <c r="AV182" s="4"/>
      <c r="AW182" s="4"/>
      <c r="AX182" s="4"/>
      <c r="BG182">
        <f t="shared" si="5"/>
        <v>178</v>
      </c>
      <c r="BH182" t="s">
        <v>182</v>
      </c>
    </row>
    <row r="183" spans="3:60" x14ac:dyDescent="0.35">
      <c r="C183" s="19" t="s">
        <v>441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P183" s="3"/>
      <c r="AQ183" s="4"/>
      <c r="AR183" s="4"/>
      <c r="AS183" s="4"/>
      <c r="AT183" s="5"/>
      <c r="AV183" s="4"/>
      <c r="AW183" s="4"/>
      <c r="AX183" s="4"/>
      <c r="BG183">
        <f t="shared" si="5"/>
        <v>179</v>
      </c>
      <c r="BH183" t="s">
        <v>183</v>
      </c>
    </row>
    <row r="184" spans="3:60" x14ac:dyDescent="0.35">
      <c r="C184" s="19" t="s">
        <v>442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P184" s="3"/>
      <c r="AQ184" s="4"/>
      <c r="AR184" s="4"/>
      <c r="AS184" s="4"/>
      <c r="AT184" s="5"/>
      <c r="AV184" s="4"/>
      <c r="AW184" s="4"/>
      <c r="AX184" s="4"/>
      <c r="BG184">
        <f t="shared" si="5"/>
        <v>180</v>
      </c>
      <c r="BH184" t="s">
        <v>184</v>
      </c>
    </row>
    <row r="185" spans="3:60" x14ac:dyDescent="0.35">
      <c r="C185" s="19" t="s">
        <v>443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P185" s="3"/>
      <c r="AQ185" s="4"/>
      <c r="AR185" s="4"/>
      <c r="AS185" s="4"/>
      <c r="AT185" s="5"/>
      <c r="AV185" s="4"/>
      <c r="AW185" s="4"/>
      <c r="AX185" s="4"/>
      <c r="BG185">
        <f t="shared" si="5"/>
        <v>181</v>
      </c>
      <c r="BH185" t="s">
        <v>185</v>
      </c>
    </row>
    <row r="186" spans="3:60" x14ac:dyDescent="0.35">
      <c r="C186" s="19" t="s">
        <v>444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P186" s="3"/>
      <c r="AQ186" s="4"/>
      <c r="AR186" s="4"/>
      <c r="AS186" s="4"/>
      <c r="AT186" s="5"/>
      <c r="AV186" s="4"/>
      <c r="AW186" s="4"/>
      <c r="AX186" s="4"/>
      <c r="BG186">
        <f t="shared" si="5"/>
        <v>182</v>
      </c>
      <c r="BH186" t="s">
        <v>186</v>
      </c>
    </row>
    <row r="187" spans="3:60" x14ac:dyDescent="0.35">
      <c r="C187" s="19" t="s">
        <v>156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P187" s="3"/>
      <c r="AQ187" s="4"/>
      <c r="AR187" s="4"/>
      <c r="AS187" s="4"/>
      <c r="AT187" s="5"/>
      <c r="AV187" s="4"/>
      <c r="AW187" s="4"/>
      <c r="AX187" s="4"/>
      <c r="BG187">
        <f t="shared" si="5"/>
        <v>183</v>
      </c>
      <c r="BH187" t="s">
        <v>187</v>
      </c>
    </row>
    <row r="188" spans="3:60" x14ac:dyDescent="0.35">
      <c r="C188" s="19" t="s">
        <v>445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P188" s="3"/>
      <c r="AQ188" s="4"/>
      <c r="AR188" s="4"/>
      <c r="AS188" s="4"/>
      <c r="AT188" s="5"/>
      <c r="AV188" s="4"/>
      <c r="AW188" s="4"/>
      <c r="AX188" s="4"/>
      <c r="BG188">
        <f t="shared" si="5"/>
        <v>184</v>
      </c>
      <c r="BH188" t="s">
        <v>188</v>
      </c>
    </row>
    <row r="189" spans="3:60" x14ac:dyDescent="0.35">
      <c r="C189" s="19" t="s">
        <v>446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P189" s="3"/>
      <c r="AQ189" s="4"/>
      <c r="AR189" s="4"/>
      <c r="AS189" s="4"/>
      <c r="AT189" s="5"/>
      <c r="AV189" s="4"/>
      <c r="AW189" s="4"/>
      <c r="AX189" s="4"/>
      <c r="BG189">
        <f t="shared" si="5"/>
        <v>185</v>
      </c>
      <c r="BH189" t="s">
        <v>189</v>
      </c>
    </row>
    <row r="190" spans="3:60" x14ac:dyDescent="0.35">
      <c r="C190" s="19" t="s">
        <v>447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P190" s="3"/>
      <c r="AQ190" s="4"/>
      <c r="AR190" s="4"/>
      <c r="AS190" s="4"/>
      <c r="AT190" s="5"/>
      <c r="AV190" s="4"/>
      <c r="AW190" s="4"/>
      <c r="AX190" s="4"/>
      <c r="BG190">
        <f t="shared" si="5"/>
        <v>186</v>
      </c>
      <c r="BH190" t="s">
        <v>190</v>
      </c>
    </row>
    <row r="191" spans="3:60" x14ac:dyDescent="0.35">
      <c r="C191" s="19" t="s">
        <v>157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P191" s="3"/>
      <c r="AQ191" s="4"/>
      <c r="AR191" s="4"/>
      <c r="AS191" s="4"/>
      <c r="AT191" s="5"/>
      <c r="AV191" s="4"/>
      <c r="AW191" s="4"/>
      <c r="AX191" s="4"/>
      <c r="BG191">
        <f t="shared" si="5"/>
        <v>187</v>
      </c>
      <c r="BH191" t="s">
        <v>191</v>
      </c>
    </row>
    <row r="192" spans="3:60" x14ac:dyDescent="0.35">
      <c r="C192" s="19" t="s">
        <v>158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P192" s="3"/>
      <c r="AQ192" s="4"/>
      <c r="AR192" s="4"/>
      <c r="AS192" s="4"/>
      <c r="AT192" s="5"/>
      <c r="AV192" s="4"/>
      <c r="AW192" s="4"/>
      <c r="AX192" s="4"/>
      <c r="BG192">
        <f t="shared" si="5"/>
        <v>188</v>
      </c>
      <c r="BH192" t="s">
        <v>192</v>
      </c>
    </row>
    <row r="193" spans="3:60" x14ac:dyDescent="0.35">
      <c r="C193" s="19" t="s">
        <v>448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P193" s="3"/>
      <c r="AQ193" s="4"/>
      <c r="AR193" s="4"/>
      <c r="AS193" s="4"/>
      <c r="AT193" s="5"/>
      <c r="AV193" s="4"/>
      <c r="AW193" s="4"/>
      <c r="AX193" s="4"/>
      <c r="BG193">
        <f t="shared" si="5"/>
        <v>189</v>
      </c>
      <c r="BH193" t="s">
        <v>193</v>
      </c>
    </row>
    <row r="194" spans="3:60" x14ac:dyDescent="0.35">
      <c r="C194" s="19" t="s">
        <v>449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P194" s="3"/>
      <c r="AQ194" s="4"/>
      <c r="AR194" s="4"/>
      <c r="AS194" s="4"/>
      <c r="AT194" s="5"/>
      <c r="AV194" s="4"/>
      <c r="AW194" s="4"/>
      <c r="AX194" s="4"/>
      <c r="BG194">
        <f t="shared" si="5"/>
        <v>190</v>
      </c>
      <c r="BH194" t="s">
        <v>194</v>
      </c>
    </row>
    <row r="195" spans="3:60" x14ac:dyDescent="0.35">
      <c r="C195" s="19" t="s">
        <v>159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P195" s="3"/>
      <c r="AQ195" s="4"/>
      <c r="AR195" s="4"/>
      <c r="AS195" s="4"/>
      <c r="AT195" s="5"/>
      <c r="AV195" s="4"/>
      <c r="AW195" s="4"/>
      <c r="AX195" s="4"/>
      <c r="BG195">
        <f t="shared" si="5"/>
        <v>191</v>
      </c>
      <c r="BH195" t="s">
        <v>195</v>
      </c>
    </row>
    <row r="196" spans="3:60" x14ac:dyDescent="0.35">
      <c r="C196" s="19" t="s">
        <v>450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P196" s="3"/>
      <c r="AQ196" s="4"/>
      <c r="AR196" s="4"/>
      <c r="AS196" s="4"/>
      <c r="AT196" s="5"/>
      <c r="AV196" s="4"/>
      <c r="AW196" s="4"/>
      <c r="AX196" s="4"/>
      <c r="BG196">
        <f t="shared" si="5"/>
        <v>192</v>
      </c>
      <c r="BH196" t="s">
        <v>196</v>
      </c>
    </row>
    <row r="197" spans="3:60" x14ac:dyDescent="0.35">
      <c r="C197" s="19" t="s">
        <v>160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P197" s="3"/>
      <c r="AQ197" s="4"/>
      <c r="AR197" s="4"/>
      <c r="AS197" s="4"/>
      <c r="AT197" s="5"/>
      <c r="AV197" s="4"/>
      <c r="AW197" s="4"/>
      <c r="AX197" s="4"/>
      <c r="BG197">
        <f t="shared" si="5"/>
        <v>193</v>
      </c>
      <c r="BH197" t="s">
        <v>197</v>
      </c>
    </row>
    <row r="198" spans="3:60" x14ac:dyDescent="0.35">
      <c r="C198" s="19" t="s">
        <v>451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P198" s="3"/>
      <c r="AQ198" s="4"/>
      <c r="AR198" s="4"/>
      <c r="AS198" s="4"/>
      <c r="AT198" s="5"/>
      <c r="AV198" s="4"/>
      <c r="AW198" s="4"/>
      <c r="AX198" s="4"/>
      <c r="BG198">
        <f t="shared" si="5"/>
        <v>194</v>
      </c>
      <c r="BH198" t="s">
        <v>198</v>
      </c>
    </row>
    <row r="199" spans="3:60" x14ac:dyDescent="0.35">
      <c r="C199" s="19" t="s">
        <v>161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P199" s="3"/>
      <c r="AQ199" s="4"/>
      <c r="AR199" s="4"/>
      <c r="AS199" s="4"/>
      <c r="AT199" s="5"/>
      <c r="AV199" s="4"/>
      <c r="AW199" s="4"/>
      <c r="AX199" s="4"/>
      <c r="BG199">
        <f t="shared" si="5"/>
        <v>195</v>
      </c>
      <c r="BH199" t="s">
        <v>199</v>
      </c>
    </row>
    <row r="200" spans="3:60" x14ac:dyDescent="0.35">
      <c r="C200" s="19" t="s">
        <v>452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P200" s="3"/>
      <c r="AQ200" s="4"/>
      <c r="AR200" s="4"/>
      <c r="AS200" s="4"/>
      <c r="AT200" s="5"/>
      <c r="AV200" s="4"/>
      <c r="AW200" s="4"/>
      <c r="AX200" s="4"/>
      <c r="BG200">
        <f t="shared" si="5"/>
        <v>196</v>
      </c>
      <c r="BH200" t="s">
        <v>200</v>
      </c>
    </row>
    <row r="201" spans="3:60" x14ac:dyDescent="0.35">
      <c r="C201" s="19" t="s">
        <v>453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P201" s="3"/>
      <c r="AQ201" s="4"/>
      <c r="AR201" s="4"/>
      <c r="AS201" s="4"/>
      <c r="AT201" s="5"/>
      <c r="AV201" s="4"/>
      <c r="AW201" s="4"/>
      <c r="AX201" s="4"/>
      <c r="BG201">
        <f t="shared" si="5"/>
        <v>197</v>
      </c>
      <c r="BH201" t="s">
        <v>201</v>
      </c>
    </row>
    <row r="202" spans="3:60" x14ac:dyDescent="0.35">
      <c r="C202" s="19" t="s">
        <v>454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P202" s="3"/>
      <c r="AQ202" s="4"/>
      <c r="AR202" s="4"/>
      <c r="AS202" s="4"/>
      <c r="AT202" s="5"/>
      <c r="AV202" s="4"/>
      <c r="AW202" s="4"/>
      <c r="AX202" s="4"/>
      <c r="BG202">
        <f t="shared" si="5"/>
        <v>198</v>
      </c>
      <c r="BH202" t="s">
        <v>202</v>
      </c>
    </row>
    <row r="203" spans="3:60" x14ac:dyDescent="0.35">
      <c r="C203" s="19" t="s">
        <v>455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P203" s="3"/>
      <c r="AQ203" s="4"/>
      <c r="AR203" s="4"/>
      <c r="AS203" s="4"/>
      <c r="AT203" s="5"/>
      <c r="AV203" s="4"/>
      <c r="AW203" s="4"/>
      <c r="AX203" s="4"/>
      <c r="BG203">
        <f t="shared" si="5"/>
        <v>199</v>
      </c>
      <c r="BH203" t="s">
        <v>203</v>
      </c>
    </row>
    <row r="204" spans="3:60" x14ac:dyDescent="0.35">
      <c r="C204" s="19" t="s">
        <v>456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P204" s="3"/>
      <c r="AQ204" s="4"/>
      <c r="AR204" s="4"/>
      <c r="AS204" s="4"/>
      <c r="AT204" s="5"/>
      <c r="AV204" s="4"/>
      <c r="AW204" s="4"/>
      <c r="AX204" s="4"/>
      <c r="BG204">
        <f t="shared" si="5"/>
        <v>200</v>
      </c>
      <c r="BH204" t="s">
        <v>204</v>
      </c>
    </row>
    <row r="205" spans="3:60" x14ac:dyDescent="0.35">
      <c r="C205" s="19" t="s">
        <v>457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P205" s="3"/>
      <c r="AQ205" s="4"/>
      <c r="AR205" s="4"/>
      <c r="AS205" s="4"/>
      <c r="AT205" s="5"/>
      <c r="AV205" s="4"/>
      <c r="AW205" s="4"/>
      <c r="AX205" s="4"/>
      <c r="BG205">
        <f t="shared" si="5"/>
        <v>201</v>
      </c>
      <c r="BH205" t="s">
        <v>205</v>
      </c>
    </row>
    <row r="206" spans="3:60" x14ac:dyDescent="0.35">
      <c r="C206" s="19" t="s">
        <v>29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-3080770.9900000035</v>
      </c>
      <c r="N206" s="7">
        <v>-2786658.3499999992</v>
      </c>
      <c r="O206" s="7">
        <v>-2438022.660000002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-3080633.5100000044</v>
      </c>
      <c r="Z206" s="7">
        <v>-2804505.5999999996</v>
      </c>
      <c r="AA206" s="7">
        <v>-2634364.1300000018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-3079903.3000000026</v>
      </c>
      <c r="AL206" s="7">
        <v>-2819987.8099999996</v>
      </c>
      <c r="AM206" s="7">
        <v>-2463609.2700000009</v>
      </c>
      <c r="AP206" s="3"/>
      <c r="AQ206" s="4"/>
      <c r="AR206" s="4"/>
      <c r="AS206" s="4"/>
      <c r="AT206" s="5"/>
      <c r="AV206" s="4"/>
      <c r="AW206" s="4"/>
      <c r="AX206" s="4"/>
      <c r="BG206">
        <f t="shared" si="5"/>
        <v>202</v>
      </c>
      <c r="BH206" t="s">
        <v>206</v>
      </c>
    </row>
    <row r="207" spans="3:60" x14ac:dyDescent="0.35">
      <c r="C207" s="19" t="s">
        <v>458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P207" s="3"/>
      <c r="AQ207" s="4"/>
      <c r="AR207" s="4"/>
      <c r="AS207" s="4"/>
      <c r="AT207" s="5"/>
      <c r="AV207" s="4"/>
      <c r="AW207" s="4"/>
      <c r="AX207" s="4"/>
      <c r="BG207">
        <f t="shared" si="5"/>
        <v>203</v>
      </c>
      <c r="BH207" t="s">
        <v>207</v>
      </c>
    </row>
    <row r="208" spans="3:60" x14ac:dyDescent="0.35">
      <c r="C208" s="19" t="s">
        <v>459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P208" s="3"/>
      <c r="AQ208" s="4"/>
      <c r="AR208" s="4"/>
      <c r="AS208" s="4"/>
      <c r="AT208" s="5"/>
      <c r="AV208" s="4"/>
      <c r="AW208" s="4"/>
      <c r="AX208" s="4"/>
      <c r="BG208">
        <f t="shared" si="5"/>
        <v>204</v>
      </c>
      <c r="BH208" t="s">
        <v>208</v>
      </c>
    </row>
    <row r="209" spans="3:60" x14ac:dyDescent="0.35">
      <c r="C209" s="19" t="s">
        <v>78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P209" s="3"/>
      <c r="AQ209" s="4"/>
      <c r="AR209" s="4"/>
      <c r="AS209" s="4"/>
      <c r="AT209" s="5"/>
      <c r="AV209" s="4"/>
      <c r="AW209" s="4"/>
      <c r="AX209" s="4"/>
      <c r="BG209">
        <f t="shared" si="5"/>
        <v>205</v>
      </c>
      <c r="BH209" t="s">
        <v>209</v>
      </c>
    </row>
    <row r="210" spans="3:60" x14ac:dyDescent="0.35">
      <c r="C210" s="19" t="s">
        <v>162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P210" s="3"/>
      <c r="AQ210" s="4"/>
      <c r="AR210" s="4"/>
      <c r="AS210" s="4"/>
      <c r="AT210" s="5"/>
      <c r="AV210" s="4"/>
      <c r="AW210" s="4"/>
      <c r="AX210" s="4"/>
      <c r="BG210">
        <f t="shared" si="5"/>
        <v>206</v>
      </c>
      <c r="BH210" t="s">
        <v>210</v>
      </c>
    </row>
    <row r="211" spans="3:60" x14ac:dyDescent="0.35">
      <c r="C211" s="19" t="s">
        <v>163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P211" s="3"/>
      <c r="AQ211" s="4"/>
      <c r="AR211" s="4"/>
      <c r="AS211" s="4"/>
      <c r="AT211" s="5"/>
      <c r="AV211" s="4"/>
      <c r="AW211" s="4"/>
      <c r="AX211" s="4"/>
      <c r="BG211">
        <f t="shared" si="5"/>
        <v>207</v>
      </c>
      <c r="BH211" t="s">
        <v>211</v>
      </c>
    </row>
    <row r="212" spans="3:60" x14ac:dyDescent="0.35">
      <c r="C212" s="19" t="s">
        <v>164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P212" s="3"/>
      <c r="AQ212" s="4"/>
      <c r="AR212" s="4"/>
      <c r="AS212" s="4"/>
      <c r="AT212" s="5"/>
      <c r="AV212" s="4"/>
      <c r="AW212" s="4"/>
      <c r="AX212" s="4"/>
      <c r="BG212">
        <f t="shared" si="5"/>
        <v>208</v>
      </c>
      <c r="BH212" t="s">
        <v>212</v>
      </c>
    </row>
    <row r="213" spans="3:60" x14ac:dyDescent="0.35">
      <c r="C213" s="19" t="s">
        <v>460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P213" s="3"/>
      <c r="AQ213" s="4"/>
      <c r="AR213" s="4"/>
      <c r="AS213" s="4"/>
      <c r="AT213" s="5"/>
      <c r="AV213" s="4"/>
      <c r="AW213" s="4"/>
      <c r="AX213" s="4"/>
      <c r="BG213">
        <f t="shared" si="5"/>
        <v>209</v>
      </c>
      <c r="BH213" t="s">
        <v>213</v>
      </c>
    </row>
    <row r="214" spans="3:60" x14ac:dyDescent="0.35">
      <c r="C214" s="19" t="s">
        <v>165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-361353.32999999996</v>
      </c>
      <c r="N214" s="7">
        <v>-334907.36000000004</v>
      </c>
      <c r="O214" s="7">
        <v>-278193.57000000007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-361439.79999999976</v>
      </c>
      <c r="Z214" s="7">
        <v>-340130.3499999998</v>
      </c>
      <c r="AA214" s="7">
        <v>-332499.76999999996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-361234.78000000009</v>
      </c>
      <c r="AL214" s="7">
        <v>-340549.61999999953</v>
      </c>
      <c r="AM214" s="7">
        <v>-309227.77999999991</v>
      </c>
      <c r="AP214" s="3"/>
      <c r="AQ214" s="4"/>
      <c r="AR214" s="4"/>
      <c r="AS214" s="4"/>
      <c r="AT214" s="5"/>
      <c r="AV214" s="4"/>
      <c r="AW214" s="4"/>
      <c r="AX214" s="4"/>
      <c r="BG214">
        <f t="shared" si="5"/>
        <v>210</v>
      </c>
      <c r="BH214" t="s">
        <v>214</v>
      </c>
    </row>
    <row r="215" spans="3:60" x14ac:dyDescent="0.35">
      <c r="C215" s="19" t="s">
        <v>30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P215" s="3"/>
      <c r="AQ215" s="4"/>
      <c r="AR215" s="4"/>
      <c r="AS215" s="4"/>
      <c r="AT215" s="5"/>
      <c r="AV215" s="4"/>
      <c r="AW215" s="4"/>
      <c r="AX215" s="4"/>
      <c r="BG215">
        <f t="shared" ref="BG215:BG278" si="6">1+BG214</f>
        <v>211</v>
      </c>
      <c r="BH215" t="s">
        <v>215</v>
      </c>
    </row>
    <row r="216" spans="3:60" x14ac:dyDescent="0.35">
      <c r="C216" s="19" t="s">
        <v>461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-399925.81000000046</v>
      </c>
      <c r="N216" s="7">
        <v>-478937.05999999982</v>
      </c>
      <c r="O216" s="7">
        <v>-529121.62999999977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-383442.60000000027</v>
      </c>
      <c r="Z216" s="7">
        <v>-271015.03000000003</v>
      </c>
      <c r="AA216" s="7">
        <v>-312970.09000000107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-395831.92999999959</v>
      </c>
      <c r="AL216" s="7">
        <v>-340296.64000000031</v>
      </c>
      <c r="AM216" s="7">
        <v>-259540.88000000041</v>
      </c>
      <c r="AP216" s="3"/>
      <c r="AQ216" s="4"/>
      <c r="AR216" s="4"/>
      <c r="AS216" s="4"/>
      <c r="AT216" s="5"/>
      <c r="AV216" s="4"/>
      <c r="AW216" s="4"/>
      <c r="AX216" s="4"/>
      <c r="BG216">
        <f t="shared" si="6"/>
        <v>212</v>
      </c>
      <c r="BH216" t="s">
        <v>216</v>
      </c>
    </row>
    <row r="217" spans="3:60" x14ac:dyDescent="0.35">
      <c r="C217" s="19" t="s">
        <v>166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P217" s="3"/>
      <c r="AQ217" s="4"/>
      <c r="AR217" s="4"/>
      <c r="AS217" s="4"/>
      <c r="AT217" s="5"/>
      <c r="AV217" s="4"/>
      <c r="AW217" s="4"/>
      <c r="AX217" s="4"/>
      <c r="BG217">
        <f t="shared" si="6"/>
        <v>213</v>
      </c>
      <c r="BH217" t="s">
        <v>217</v>
      </c>
    </row>
    <row r="218" spans="3:60" x14ac:dyDescent="0.35">
      <c r="C218" s="19" t="s">
        <v>167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P218" s="3"/>
      <c r="AQ218" s="4"/>
      <c r="AR218" s="4"/>
      <c r="AS218" s="4"/>
      <c r="AT218" s="5"/>
      <c r="AV218" s="4"/>
      <c r="AW218" s="4"/>
      <c r="AX218" s="4"/>
      <c r="BG218">
        <f t="shared" si="6"/>
        <v>214</v>
      </c>
      <c r="BH218" t="s">
        <v>218</v>
      </c>
    </row>
    <row r="219" spans="3:60" x14ac:dyDescent="0.35">
      <c r="C219" s="19" t="s">
        <v>168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P219" s="3"/>
      <c r="AQ219" s="4"/>
      <c r="AR219" s="4"/>
      <c r="AS219" s="4"/>
      <c r="AT219" s="5"/>
      <c r="AV219" s="4"/>
      <c r="AW219" s="4"/>
      <c r="AX219" s="4"/>
      <c r="BG219">
        <f t="shared" si="6"/>
        <v>215</v>
      </c>
      <c r="BH219" t="s">
        <v>219</v>
      </c>
    </row>
    <row r="220" spans="3:60" x14ac:dyDescent="0.35">
      <c r="C220" s="19" t="s">
        <v>169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P220" s="3"/>
      <c r="AQ220" s="4"/>
      <c r="AR220" s="4"/>
      <c r="AS220" s="4"/>
      <c r="AT220" s="5"/>
      <c r="AV220" s="4"/>
      <c r="AW220" s="4"/>
      <c r="AX220" s="4"/>
      <c r="BG220">
        <f t="shared" si="6"/>
        <v>216</v>
      </c>
      <c r="BH220" t="s">
        <v>220</v>
      </c>
    </row>
    <row r="221" spans="3:60" x14ac:dyDescent="0.35">
      <c r="C221" s="19" t="s">
        <v>170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P221" s="3"/>
      <c r="AQ221" s="4"/>
      <c r="AR221" s="4"/>
      <c r="AS221" s="4"/>
      <c r="AT221" s="5"/>
      <c r="AV221" s="4"/>
      <c r="AW221" s="4"/>
      <c r="AX221" s="4"/>
      <c r="BG221">
        <f t="shared" si="6"/>
        <v>217</v>
      </c>
      <c r="BH221" t="s">
        <v>221</v>
      </c>
    </row>
    <row r="222" spans="3:60" x14ac:dyDescent="0.35">
      <c r="C222" s="19" t="s">
        <v>79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P222" s="3"/>
      <c r="AQ222" s="4"/>
      <c r="AR222" s="4"/>
      <c r="AS222" s="4"/>
      <c r="AT222" s="5"/>
      <c r="AV222" s="4"/>
      <c r="AW222" s="4"/>
      <c r="AX222" s="4"/>
      <c r="BG222">
        <f t="shared" si="6"/>
        <v>218</v>
      </c>
      <c r="BH222" t="s">
        <v>222</v>
      </c>
    </row>
    <row r="223" spans="3:60" x14ac:dyDescent="0.35">
      <c r="C223" s="19" t="s">
        <v>31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P223" s="3"/>
      <c r="AQ223" s="4"/>
      <c r="AR223" s="4"/>
      <c r="AS223" s="4"/>
      <c r="AT223" s="5"/>
      <c r="AV223" s="4"/>
      <c r="AW223" s="4"/>
      <c r="AX223" s="4"/>
      <c r="BG223">
        <f t="shared" si="6"/>
        <v>219</v>
      </c>
      <c r="BH223" t="s">
        <v>223</v>
      </c>
    </row>
    <row r="224" spans="3:60" x14ac:dyDescent="0.35">
      <c r="C224" s="19" t="s">
        <v>462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P224" s="3"/>
      <c r="AQ224" s="4"/>
      <c r="AR224" s="4"/>
      <c r="AS224" s="4"/>
      <c r="AT224" s="5"/>
      <c r="AV224" s="4"/>
      <c r="AW224" s="4"/>
      <c r="AX224" s="4"/>
      <c r="BG224">
        <f t="shared" si="6"/>
        <v>220</v>
      </c>
      <c r="BH224" t="s">
        <v>224</v>
      </c>
    </row>
    <row r="225" spans="3:60" x14ac:dyDescent="0.35">
      <c r="C225" s="19" t="s">
        <v>463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P225" s="3"/>
      <c r="AQ225" s="4"/>
      <c r="AR225" s="4"/>
      <c r="AS225" s="4"/>
      <c r="AT225" s="5"/>
      <c r="AV225" s="4"/>
      <c r="AW225" s="4"/>
      <c r="AX225" s="4"/>
      <c r="BG225">
        <f t="shared" si="6"/>
        <v>221</v>
      </c>
      <c r="BH225" t="s">
        <v>225</v>
      </c>
    </row>
    <row r="226" spans="3:60" x14ac:dyDescent="0.35">
      <c r="C226" s="19" t="s">
        <v>32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1891637.6399999985</v>
      </c>
      <c r="N226" s="7">
        <v>1776643.6600000018</v>
      </c>
      <c r="O226" s="7">
        <v>1660852.2100000014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1891624.9599999976</v>
      </c>
      <c r="Z226" s="7">
        <v>1785257.8900000001</v>
      </c>
      <c r="AA226" s="7">
        <v>1798136.5200000005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1891126.1199999987</v>
      </c>
      <c r="AL226" s="7">
        <v>1794924.7900000031</v>
      </c>
      <c r="AM226" s="7">
        <v>1678726.1500000004</v>
      </c>
      <c r="AP226" s="3"/>
      <c r="AQ226" s="4"/>
      <c r="AR226" s="4"/>
      <c r="AS226" s="4"/>
      <c r="AT226" s="5"/>
      <c r="AV226" s="4"/>
      <c r="AW226" s="4"/>
      <c r="AX226" s="4"/>
      <c r="BG226">
        <f t="shared" si="6"/>
        <v>222</v>
      </c>
      <c r="BH226" t="s">
        <v>226</v>
      </c>
    </row>
    <row r="227" spans="3:60" x14ac:dyDescent="0.35">
      <c r="C227" s="19" t="s">
        <v>464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P227" s="3"/>
      <c r="AQ227" s="4"/>
      <c r="AR227" s="4"/>
      <c r="AS227" s="4"/>
      <c r="AT227" s="5"/>
      <c r="AV227" s="4"/>
      <c r="AW227" s="4"/>
      <c r="AX227" s="4"/>
      <c r="BG227">
        <f t="shared" si="6"/>
        <v>223</v>
      </c>
      <c r="BH227" t="s">
        <v>227</v>
      </c>
    </row>
    <row r="228" spans="3:60" x14ac:dyDescent="0.35">
      <c r="C228" s="19" t="s">
        <v>465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P228" s="3"/>
      <c r="AQ228" s="4"/>
      <c r="AR228" s="4"/>
      <c r="AS228" s="4"/>
      <c r="AT228" s="5"/>
      <c r="AV228" s="4"/>
      <c r="AW228" s="4"/>
      <c r="AX228" s="4"/>
      <c r="BG228">
        <f t="shared" si="6"/>
        <v>224</v>
      </c>
      <c r="BH228" t="s">
        <v>228</v>
      </c>
    </row>
    <row r="229" spans="3:60" x14ac:dyDescent="0.35">
      <c r="C229" s="19" t="s">
        <v>466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P229" s="3"/>
      <c r="AQ229" s="4"/>
      <c r="AR229" s="4"/>
      <c r="AS229" s="4"/>
      <c r="AT229" s="5"/>
      <c r="AV229" s="4"/>
      <c r="AW229" s="4"/>
      <c r="AX229" s="4"/>
      <c r="BG229">
        <f t="shared" si="6"/>
        <v>225</v>
      </c>
      <c r="BH229" t="s">
        <v>229</v>
      </c>
    </row>
    <row r="230" spans="3:60" x14ac:dyDescent="0.35">
      <c r="C230" s="19" t="s">
        <v>467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P230" s="3"/>
      <c r="AQ230" s="4"/>
      <c r="AR230" s="4"/>
      <c r="AS230" s="4"/>
      <c r="AT230" s="5"/>
      <c r="AV230" s="4"/>
      <c r="AW230" s="4"/>
      <c r="AX230" s="4"/>
      <c r="BG230">
        <f t="shared" si="6"/>
        <v>226</v>
      </c>
      <c r="BH230" t="s">
        <v>230</v>
      </c>
    </row>
    <row r="231" spans="3:60" x14ac:dyDescent="0.35">
      <c r="C231" s="19" t="s">
        <v>468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P231" s="3"/>
      <c r="AQ231" s="4"/>
      <c r="AR231" s="4"/>
      <c r="AS231" s="4"/>
      <c r="AT231" s="5"/>
      <c r="AV231" s="4"/>
      <c r="AW231" s="4"/>
      <c r="AX231" s="4"/>
      <c r="BG231">
        <f t="shared" si="6"/>
        <v>227</v>
      </c>
      <c r="BH231" t="s">
        <v>231</v>
      </c>
    </row>
    <row r="232" spans="3:60" x14ac:dyDescent="0.35">
      <c r="C232" s="19" t="s">
        <v>469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P232" s="3"/>
      <c r="AQ232" s="4"/>
      <c r="AR232" s="4"/>
      <c r="AS232" s="4"/>
      <c r="AT232" s="5"/>
      <c r="AV232" s="4"/>
      <c r="AW232" s="4"/>
      <c r="AX232" s="4"/>
      <c r="BG232">
        <f t="shared" si="6"/>
        <v>228</v>
      </c>
      <c r="BH232" t="s">
        <v>232</v>
      </c>
    </row>
    <row r="233" spans="3:60" x14ac:dyDescent="0.35">
      <c r="C233" s="19" t="s">
        <v>470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P233" s="3"/>
      <c r="AQ233" s="4"/>
      <c r="AR233" s="4"/>
      <c r="AS233" s="4"/>
      <c r="AT233" s="5"/>
      <c r="AV233" s="4"/>
      <c r="AW233" s="4"/>
      <c r="AX233" s="4"/>
      <c r="BG233">
        <f t="shared" si="6"/>
        <v>229</v>
      </c>
      <c r="BH233" t="s">
        <v>233</v>
      </c>
    </row>
    <row r="234" spans="3:60" x14ac:dyDescent="0.35">
      <c r="C234" s="19" t="s">
        <v>471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P234" s="3"/>
      <c r="AQ234" s="4"/>
      <c r="AR234" s="4"/>
      <c r="AS234" s="4"/>
      <c r="AT234" s="5"/>
      <c r="AV234" s="4"/>
      <c r="AW234" s="4"/>
      <c r="AX234" s="4"/>
      <c r="BG234">
        <f t="shared" si="6"/>
        <v>230</v>
      </c>
      <c r="BH234" t="s">
        <v>234</v>
      </c>
    </row>
    <row r="235" spans="3:60" x14ac:dyDescent="0.35">
      <c r="C235" s="19" t="s">
        <v>171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P235" s="3"/>
      <c r="AQ235" s="4"/>
      <c r="AR235" s="4"/>
      <c r="AS235" s="4"/>
      <c r="AT235" s="5"/>
      <c r="AV235" s="4"/>
      <c r="AW235" s="4"/>
      <c r="AX235" s="4"/>
      <c r="BG235">
        <f t="shared" si="6"/>
        <v>231</v>
      </c>
      <c r="BH235" t="s">
        <v>235</v>
      </c>
    </row>
    <row r="236" spans="3:60" x14ac:dyDescent="0.35">
      <c r="C236" s="19" t="s">
        <v>80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P236" s="3"/>
      <c r="AQ236" s="4"/>
      <c r="AR236" s="4"/>
      <c r="AS236" s="4"/>
      <c r="AT236" s="5"/>
      <c r="AV236" s="4"/>
      <c r="AW236" s="4"/>
      <c r="AX236" s="4"/>
      <c r="BG236">
        <f t="shared" si="6"/>
        <v>232</v>
      </c>
      <c r="BH236" t="s">
        <v>236</v>
      </c>
    </row>
    <row r="237" spans="3:60" x14ac:dyDescent="0.35">
      <c r="C237" s="19" t="s">
        <v>172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P237" s="3"/>
      <c r="AQ237" s="4"/>
      <c r="AR237" s="4"/>
      <c r="AS237" s="4"/>
      <c r="AT237" s="5"/>
      <c r="AV237" s="4"/>
      <c r="AW237" s="4"/>
      <c r="AX237" s="4"/>
      <c r="BG237">
        <f t="shared" si="6"/>
        <v>233</v>
      </c>
      <c r="BH237" t="s">
        <v>237</v>
      </c>
    </row>
    <row r="238" spans="3:60" x14ac:dyDescent="0.35">
      <c r="C238" s="19" t="s">
        <v>61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P238" s="3"/>
      <c r="AQ238" s="4"/>
      <c r="AR238" s="4"/>
      <c r="AS238" s="4"/>
      <c r="AT238" s="5"/>
      <c r="AV238" s="4"/>
      <c r="AW238" s="4"/>
      <c r="AX238" s="4"/>
      <c r="BG238">
        <f t="shared" si="6"/>
        <v>234</v>
      </c>
      <c r="BH238" t="s">
        <v>238</v>
      </c>
    </row>
    <row r="239" spans="3:60" x14ac:dyDescent="0.35">
      <c r="C239" s="19" t="s">
        <v>33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P239" s="3"/>
      <c r="AQ239" s="4"/>
      <c r="AR239" s="4"/>
      <c r="AS239" s="4"/>
      <c r="AT239" s="5"/>
      <c r="AV239" s="4"/>
      <c r="AW239" s="4"/>
      <c r="AX239" s="4"/>
      <c r="BG239">
        <f t="shared" si="6"/>
        <v>235</v>
      </c>
      <c r="BH239" t="s">
        <v>239</v>
      </c>
    </row>
    <row r="240" spans="3:60" x14ac:dyDescent="0.35">
      <c r="C240" s="19" t="s">
        <v>34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P240" s="3"/>
      <c r="AQ240" s="4"/>
      <c r="AR240" s="4"/>
      <c r="AS240" s="4"/>
      <c r="AT240" s="5"/>
      <c r="AV240" s="4"/>
      <c r="AW240" s="4"/>
      <c r="AX240" s="4"/>
      <c r="BG240">
        <f t="shared" si="6"/>
        <v>236</v>
      </c>
      <c r="BH240" t="s">
        <v>240</v>
      </c>
    </row>
    <row r="241" spans="3:60" x14ac:dyDescent="0.35">
      <c r="C241" s="19" t="s">
        <v>35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-1610733.0199999982</v>
      </c>
      <c r="N241" s="7">
        <v>-1724888.6699999997</v>
      </c>
      <c r="O241" s="7">
        <v>-1519309.1499999994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-1610651.549999998</v>
      </c>
      <c r="Z241" s="7">
        <v>-1737552.5500000021</v>
      </c>
      <c r="AA241" s="7">
        <v>-1643446.6200000029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-1610270.1899999988</v>
      </c>
      <c r="AL241" s="7">
        <v>-1747323.0900000043</v>
      </c>
      <c r="AM241" s="7">
        <v>-1536324.2900000019</v>
      </c>
      <c r="AP241" s="3"/>
      <c r="AQ241" s="4"/>
      <c r="AR241" s="4"/>
      <c r="AS241" s="4"/>
      <c r="AT241" s="5"/>
      <c r="AV241" s="4"/>
      <c r="AW241" s="4"/>
      <c r="AX241" s="4"/>
      <c r="BG241">
        <f t="shared" si="6"/>
        <v>237</v>
      </c>
      <c r="BH241" t="s">
        <v>241</v>
      </c>
    </row>
    <row r="242" spans="3:60" x14ac:dyDescent="0.35">
      <c r="C242" s="19" t="s">
        <v>36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-2126716.970000003</v>
      </c>
      <c r="N242" s="7">
        <v>-2208298.9000000004</v>
      </c>
      <c r="O242" s="7">
        <v>-1906580.4100000001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-2126609.3800000045</v>
      </c>
      <c r="Z242" s="7">
        <v>-2224512.33</v>
      </c>
      <c r="AA242" s="7">
        <v>-2062360.3299999989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-2126105.8900000053</v>
      </c>
      <c r="AL242" s="7">
        <v>-2237020.6200000024</v>
      </c>
      <c r="AM242" s="7">
        <v>-1927932.360000001</v>
      </c>
      <c r="AP242" s="3"/>
      <c r="AQ242" s="4"/>
      <c r="AR242" s="4"/>
      <c r="AS242" s="4"/>
      <c r="AT242" s="5"/>
      <c r="AV242" s="4"/>
      <c r="AW242" s="4"/>
      <c r="AX242" s="4"/>
      <c r="BG242">
        <f t="shared" si="6"/>
        <v>238</v>
      </c>
      <c r="BH242" t="s">
        <v>242</v>
      </c>
    </row>
    <row r="243" spans="3:60" x14ac:dyDescent="0.35">
      <c r="C243" s="19" t="s">
        <v>173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P243" s="3"/>
      <c r="AQ243" s="4"/>
      <c r="AR243" s="4"/>
      <c r="AS243" s="4"/>
      <c r="AT243" s="5"/>
      <c r="AV243" s="4"/>
      <c r="AW243" s="4"/>
      <c r="AX243" s="4"/>
      <c r="BG243">
        <f t="shared" si="6"/>
        <v>239</v>
      </c>
      <c r="BH243" t="s">
        <v>243</v>
      </c>
    </row>
    <row r="244" spans="3:60" x14ac:dyDescent="0.35">
      <c r="C244" s="19" t="s">
        <v>472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P244" s="3"/>
      <c r="AQ244" s="4"/>
      <c r="AR244" s="4"/>
      <c r="AS244" s="4"/>
      <c r="AT244" s="5"/>
      <c r="AV244" s="4"/>
      <c r="AW244" s="4"/>
      <c r="AX244" s="4"/>
      <c r="BG244">
        <f t="shared" si="6"/>
        <v>240</v>
      </c>
      <c r="BH244" t="s">
        <v>244</v>
      </c>
    </row>
    <row r="245" spans="3:60" x14ac:dyDescent="0.35">
      <c r="C245" s="19" t="s">
        <v>473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P245" s="3"/>
      <c r="AQ245" s="4"/>
      <c r="AR245" s="4"/>
      <c r="AS245" s="4"/>
      <c r="AT245" s="5"/>
      <c r="AV245" s="4"/>
      <c r="AW245" s="4"/>
      <c r="AX245" s="4"/>
      <c r="BG245">
        <f t="shared" si="6"/>
        <v>241</v>
      </c>
      <c r="BH245" t="s">
        <v>245</v>
      </c>
    </row>
    <row r="246" spans="3:60" x14ac:dyDescent="0.35">
      <c r="C246" s="19" t="s">
        <v>474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-53529.999999999964</v>
      </c>
      <c r="N246" s="7">
        <v>-65269.00999999998</v>
      </c>
      <c r="O246" s="7">
        <v>-79266.35000000002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-53536.709999999992</v>
      </c>
      <c r="Z246" s="7">
        <v>-64822.250000000007</v>
      </c>
      <c r="AA246" s="7">
        <v>-73185.709999999992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-53558.110000000015</v>
      </c>
      <c r="AL246" s="7">
        <v>-64223.850000000049</v>
      </c>
      <c r="AM246" s="7">
        <v>-78850.999999999971</v>
      </c>
      <c r="AP246" s="3"/>
      <c r="AQ246" s="4"/>
      <c r="AR246" s="4"/>
      <c r="AS246" s="4"/>
      <c r="AT246" s="5"/>
      <c r="AV246" s="4"/>
      <c r="AW246" s="4"/>
      <c r="AX246" s="4"/>
      <c r="BG246">
        <f t="shared" si="6"/>
        <v>242</v>
      </c>
      <c r="BH246" t="s">
        <v>246</v>
      </c>
    </row>
    <row r="247" spans="3:60" x14ac:dyDescent="0.35">
      <c r="C247" s="19" t="s">
        <v>174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-118456.02000000005</v>
      </c>
      <c r="N247" s="7">
        <v>-109072.45999999988</v>
      </c>
      <c r="O247" s="7">
        <v>-91181.51999999999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-118489.52000000002</v>
      </c>
      <c r="Z247" s="7">
        <v>-110832.18999999994</v>
      </c>
      <c r="AA247" s="7">
        <v>-109107.2500000001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-118407.91000000011</v>
      </c>
      <c r="AL247" s="7">
        <v>-110988.70999999992</v>
      </c>
      <c r="AM247" s="7">
        <v>-101407.38000000002</v>
      </c>
      <c r="AP247" s="3"/>
      <c r="AQ247" s="4"/>
      <c r="AR247" s="4"/>
      <c r="AS247" s="4"/>
      <c r="AT247" s="5"/>
      <c r="AV247" s="4"/>
      <c r="AW247" s="4"/>
      <c r="AX247" s="4"/>
      <c r="BG247">
        <f t="shared" si="6"/>
        <v>243</v>
      </c>
      <c r="BH247" t="s">
        <v>247</v>
      </c>
    </row>
    <row r="248" spans="3:60" x14ac:dyDescent="0.35">
      <c r="C248" s="19" t="s">
        <v>475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P248" s="3"/>
      <c r="AQ248" s="4"/>
      <c r="AR248" s="4"/>
      <c r="AS248" s="4"/>
      <c r="AT248" s="5"/>
      <c r="AV248" s="4"/>
      <c r="AW248" s="4"/>
      <c r="AX248" s="4"/>
      <c r="BG248">
        <f t="shared" si="6"/>
        <v>244</v>
      </c>
      <c r="BH248" t="s">
        <v>248</v>
      </c>
    </row>
    <row r="249" spans="3:60" x14ac:dyDescent="0.35">
      <c r="C249" s="19" t="s">
        <v>175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P249" s="3"/>
      <c r="AQ249" s="4"/>
      <c r="AR249" s="4"/>
      <c r="AS249" s="4"/>
      <c r="AT249" s="5"/>
      <c r="AV249" s="4"/>
      <c r="AW249" s="4"/>
      <c r="AX249" s="4"/>
      <c r="BG249">
        <f t="shared" si="6"/>
        <v>245</v>
      </c>
      <c r="BH249" t="s">
        <v>249</v>
      </c>
    </row>
    <row r="250" spans="3:60" x14ac:dyDescent="0.35">
      <c r="C250" s="19" t="s">
        <v>176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P250" s="3"/>
      <c r="AQ250" s="4"/>
      <c r="AR250" s="4"/>
      <c r="AS250" s="4"/>
      <c r="AT250" s="5"/>
      <c r="AV250" s="4"/>
      <c r="AW250" s="4"/>
      <c r="AX250" s="4"/>
      <c r="BG250">
        <f t="shared" si="6"/>
        <v>246</v>
      </c>
      <c r="BH250" t="s">
        <v>250</v>
      </c>
    </row>
    <row r="251" spans="3:60" x14ac:dyDescent="0.35">
      <c r="C251" s="19" t="s">
        <v>177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P251" s="3"/>
      <c r="AQ251" s="4"/>
      <c r="AR251" s="4"/>
      <c r="AS251" s="4"/>
      <c r="AT251" s="5"/>
      <c r="AV251" s="4"/>
      <c r="AW251" s="4"/>
      <c r="AX251" s="4"/>
      <c r="BG251">
        <f t="shared" si="6"/>
        <v>247</v>
      </c>
      <c r="BH251" t="s">
        <v>251</v>
      </c>
    </row>
    <row r="252" spans="3:60" x14ac:dyDescent="0.35">
      <c r="C252" s="19" t="s">
        <v>476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P252" s="3"/>
      <c r="AQ252" s="4"/>
      <c r="AR252" s="4"/>
      <c r="AS252" s="4"/>
      <c r="AT252" s="5"/>
      <c r="AV252" s="4"/>
      <c r="AW252" s="4"/>
      <c r="AX252" s="4"/>
      <c r="BG252">
        <f t="shared" si="6"/>
        <v>248</v>
      </c>
      <c r="BH252" t="s">
        <v>252</v>
      </c>
    </row>
    <row r="253" spans="3:60" x14ac:dyDescent="0.35">
      <c r="C253" s="19" t="s">
        <v>477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P253" s="3"/>
      <c r="AQ253" s="4"/>
      <c r="AR253" s="4"/>
      <c r="AS253" s="4"/>
      <c r="AT253" s="5"/>
      <c r="AV253" s="4"/>
      <c r="AW253" s="4"/>
      <c r="AX253" s="4"/>
      <c r="BG253">
        <f t="shared" si="6"/>
        <v>249</v>
      </c>
      <c r="BH253" t="s">
        <v>253</v>
      </c>
    </row>
    <row r="254" spans="3:60" x14ac:dyDescent="0.35">
      <c r="C254" s="19" t="s">
        <v>478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P254" s="3"/>
      <c r="AQ254" s="4"/>
      <c r="AR254" s="4"/>
      <c r="AS254" s="4"/>
      <c r="AT254" s="5"/>
      <c r="AV254" s="4"/>
      <c r="AW254" s="4"/>
      <c r="AX254" s="4"/>
      <c r="BG254">
        <f t="shared" si="6"/>
        <v>250</v>
      </c>
      <c r="BH254" t="s">
        <v>254</v>
      </c>
    </row>
    <row r="255" spans="3:60" x14ac:dyDescent="0.35">
      <c r="C255" s="19" t="s">
        <v>178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P255" s="3"/>
      <c r="AQ255" s="4"/>
      <c r="AR255" s="4"/>
      <c r="AS255" s="4"/>
      <c r="AT255" s="5"/>
      <c r="AV255" s="4"/>
      <c r="AW255" s="4"/>
      <c r="AX255" s="4"/>
      <c r="BG255">
        <f t="shared" si="6"/>
        <v>251</v>
      </c>
      <c r="BH255" t="s">
        <v>255</v>
      </c>
    </row>
    <row r="256" spans="3:60" x14ac:dyDescent="0.35">
      <c r="C256" s="19" t="s">
        <v>479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P256" s="3"/>
      <c r="AQ256" s="4"/>
      <c r="AR256" s="4"/>
      <c r="AS256" s="4"/>
      <c r="AT256" s="5"/>
      <c r="AV256" s="4"/>
      <c r="AW256" s="4"/>
      <c r="AX256" s="4"/>
      <c r="BG256">
        <f t="shared" si="6"/>
        <v>252</v>
      </c>
      <c r="BH256" t="s">
        <v>256</v>
      </c>
    </row>
    <row r="257" spans="3:60" x14ac:dyDescent="0.35">
      <c r="C257" s="19" t="s">
        <v>480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P257" s="3"/>
      <c r="AQ257" s="4"/>
      <c r="AR257" s="4"/>
      <c r="AS257" s="4"/>
      <c r="AT257" s="5"/>
      <c r="AV257" s="4"/>
      <c r="AW257" s="4"/>
      <c r="AX257" s="4"/>
      <c r="BG257">
        <f t="shared" si="6"/>
        <v>253</v>
      </c>
      <c r="BH257" t="s">
        <v>257</v>
      </c>
    </row>
    <row r="258" spans="3:60" x14ac:dyDescent="0.35">
      <c r="C258" s="19" t="s">
        <v>481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P258" s="3"/>
      <c r="AQ258" s="4"/>
      <c r="AR258" s="4"/>
      <c r="AS258" s="4"/>
      <c r="AT258" s="5"/>
      <c r="AV258" s="4"/>
      <c r="AW258" s="4"/>
      <c r="AX258" s="4"/>
      <c r="BG258">
        <f t="shared" si="6"/>
        <v>254</v>
      </c>
      <c r="BH258" t="s">
        <v>258</v>
      </c>
    </row>
    <row r="259" spans="3:60" x14ac:dyDescent="0.35">
      <c r="C259" s="19" t="s">
        <v>482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P259" s="3"/>
      <c r="AQ259" s="4"/>
      <c r="AR259" s="4"/>
      <c r="AS259" s="4"/>
      <c r="AT259" s="5"/>
      <c r="AV259" s="4"/>
      <c r="AW259" s="4"/>
      <c r="AX259" s="4"/>
      <c r="BG259">
        <f t="shared" si="6"/>
        <v>255</v>
      </c>
      <c r="BH259" t="s">
        <v>259</v>
      </c>
    </row>
    <row r="260" spans="3:60" x14ac:dyDescent="0.35">
      <c r="C260" s="19" t="s">
        <v>483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P260" s="3"/>
      <c r="AQ260" s="4"/>
      <c r="AR260" s="4"/>
      <c r="AS260" s="4"/>
      <c r="AT260" s="5"/>
      <c r="AV260" s="4"/>
      <c r="AW260" s="4"/>
      <c r="AX260" s="4"/>
      <c r="BG260">
        <f t="shared" si="6"/>
        <v>256</v>
      </c>
      <c r="BH260" t="s">
        <v>260</v>
      </c>
    </row>
    <row r="261" spans="3:60" x14ac:dyDescent="0.35">
      <c r="C261" s="19" t="s">
        <v>484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P261" s="3"/>
      <c r="AQ261" s="4"/>
      <c r="AR261" s="4"/>
      <c r="AS261" s="4"/>
      <c r="AT261" s="5"/>
      <c r="AV261" s="4"/>
      <c r="AW261" s="4"/>
      <c r="AX261" s="4"/>
      <c r="BG261">
        <f t="shared" si="6"/>
        <v>257</v>
      </c>
      <c r="BH261" t="s">
        <v>261</v>
      </c>
    </row>
    <row r="262" spans="3:60" x14ac:dyDescent="0.35">
      <c r="C262" s="19" t="s">
        <v>179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P262" s="3"/>
      <c r="AQ262" s="4"/>
      <c r="AR262" s="4"/>
      <c r="AS262" s="4"/>
      <c r="AT262" s="5"/>
      <c r="AV262" s="4"/>
      <c r="AW262" s="4"/>
      <c r="AX262" s="4"/>
      <c r="BG262">
        <f t="shared" si="6"/>
        <v>258</v>
      </c>
      <c r="BH262" t="s">
        <v>262</v>
      </c>
    </row>
    <row r="263" spans="3:60" x14ac:dyDescent="0.35">
      <c r="C263" s="19" t="s">
        <v>485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P263" s="3"/>
      <c r="AQ263" s="4"/>
      <c r="AR263" s="4"/>
      <c r="AS263" s="4"/>
      <c r="AT263" s="5"/>
      <c r="AV263" s="4"/>
      <c r="AW263" s="4"/>
      <c r="AX263" s="4"/>
      <c r="BG263">
        <f t="shared" si="6"/>
        <v>259</v>
      </c>
      <c r="BH263" t="s">
        <v>263</v>
      </c>
    </row>
    <row r="264" spans="3:60" x14ac:dyDescent="0.35">
      <c r="C264" s="19" t="s">
        <v>486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P264" s="3"/>
      <c r="AQ264" s="4"/>
      <c r="AR264" s="4"/>
      <c r="AS264" s="4"/>
      <c r="AT264" s="5"/>
      <c r="AV264" s="4"/>
      <c r="AW264" s="4"/>
      <c r="AX264" s="4"/>
      <c r="BG264">
        <f t="shared" si="6"/>
        <v>260</v>
      </c>
      <c r="BH264" t="s">
        <v>264</v>
      </c>
    </row>
    <row r="265" spans="3:60" x14ac:dyDescent="0.35">
      <c r="C265" s="19" t="s">
        <v>37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295736.20000000019</v>
      </c>
      <c r="N265" s="7">
        <v>268112.24000000034</v>
      </c>
      <c r="O265" s="7">
        <v>256608.84000000026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295834.59000000014</v>
      </c>
      <c r="Z265" s="7">
        <v>269019.06000000017</v>
      </c>
      <c r="AA265" s="7">
        <v>273239.96000000008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295656.36</v>
      </c>
      <c r="AL265" s="7">
        <v>270312.66999999981</v>
      </c>
      <c r="AM265" s="7">
        <v>258960.74</v>
      </c>
      <c r="AP265" s="3"/>
      <c r="AQ265" s="4"/>
      <c r="AR265" s="4"/>
      <c r="AS265" s="4"/>
      <c r="AT265" s="5"/>
      <c r="AV265" s="4"/>
      <c r="AW265" s="4"/>
      <c r="AX265" s="4"/>
      <c r="BG265">
        <f t="shared" si="6"/>
        <v>261</v>
      </c>
      <c r="BH265" t="s">
        <v>265</v>
      </c>
    </row>
    <row r="266" spans="3:60" x14ac:dyDescent="0.35">
      <c r="C266" s="19" t="s">
        <v>487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P266" s="3"/>
      <c r="AQ266" s="4"/>
      <c r="AR266" s="4"/>
      <c r="AS266" s="4"/>
      <c r="AT266" s="5"/>
      <c r="AV266" s="4"/>
      <c r="AW266" s="4"/>
      <c r="AX266" s="4"/>
      <c r="BG266">
        <f t="shared" si="6"/>
        <v>262</v>
      </c>
      <c r="BH266" t="s">
        <v>266</v>
      </c>
    </row>
    <row r="267" spans="3:60" x14ac:dyDescent="0.35">
      <c r="C267" s="19" t="s">
        <v>488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P267" s="3"/>
      <c r="AQ267" s="4"/>
      <c r="AR267" s="4"/>
      <c r="AS267" s="4"/>
      <c r="AT267" s="5"/>
      <c r="AV267" s="4"/>
      <c r="AW267" s="4"/>
      <c r="AX267" s="4"/>
      <c r="BG267">
        <f t="shared" si="6"/>
        <v>263</v>
      </c>
      <c r="BH267" t="s">
        <v>267</v>
      </c>
    </row>
    <row r="268" spans="3:60" x14ac:dyDescent="0.35">
      <c r="C268" s="19" t="s">
        <v>180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P268" s="3"/>
      <c r="AQ268" s="4"/>
      <c r="AR268" s="4"/>
      <c r="AS268" s="4"/>
      <c r="AT268" s="5"/>
      <c r="AV268" s="4"/>
      <c r="AW268" s="4"/>
      <c r="AX268" s="4"/>
      <c r="BG268">
        <f t="shared" si="6"/>
        <v>264</v>
      </c>
      <c r="BH268" t="s">
        <v>268</v>
      </c>
    </row>
    <row r="269" spans="3:60" x14ac:dyDescent="0.35">
      <c r="C269" s="19" t="s">
        <v>181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P269" s="3"/>
      <c r="AQ269" s="4"/>
      <c r="AR269" s="4"/>
      <c r="AS269" s="4"/>
      <c r="AT269" s="5"/>
      <c r="AV269" s="4"/>
      <c r="AW269" s="4"/>
      <c r="AX269" s="4"/>
      <c r="BG269">
        <f t="shared" si="6"/>
        <v>265</v>
      </c>
      <c r="BH269" t="s">
        <v>269</v>
      </c>
    </row>
    <row r="270" spans="3:60" x14ac:dyDescent="0.35">
      <c r="C270" s="19" t="s">
        <v>182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P270" s="3"/>
      <c r="AQ270" s="4"/>
      <c r="AR270" s="4"/>
      <c r="AS270" s="4"/>
      <c r="AT270" s="5"/>
      <c r="AV270" s="4"/>
      <c r="AW270" s="4"/>
      <c r="AX270" s="4"/>
      <c r="BG270">
        <f t="shared" si="6"/>
        <v>266</v>
      </c>
      <c r="BH270" t="s">
        <v>270</v>
      </c>
    </row>
    <row r="271" spans="3:60" x14ac:dyDescent="0.35">
      <c r="C271" s="19" t="s">
        <v>81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-1574839.8200000017</v>
      </c>
      <c r="N271" s="7">
        <v>-1415208.6200000008</v>
      </c>
      <c r="O271" s="7">
        <v>-1113275.6399999999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-1575075.810000001</v>
      </c>
      <c r="Z271" s="7">
        <v>-1421047.4500000011</v>
      </c>
      <c r="AA271" s="7">
        <v>-1189376.3999999999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-1574434.1500000015</v>
      </c>
      <c r="AL271" s="7">
        <v>-1427438.6599999997</v>
      </c>
      <c r="AM271" s="7">
        <v>-1125406.0999999999</v>
      </c>
      <c r="AP271" s="3"/>
      <c r="AQ271" s="4"/>
      <c r="AR271" s="4"/>
      <c r="AS271" s="4"/>
      <c r="AT271" s="5"/>
      <c r="AV271" s="4"/>
      <c r="AW271" s="4"/>
      <c r="AX271" s="4"/>
      <c r="BG271">
        <f t="shared" si="6"/>
        <v>267</v>
      </c>
      <c r="BH271" t="s">
        <v>271</v>
      </c>
    </row>
    <row r="272" spans="3:60" x14ac:dyDescent="0.35">
      <c r="C272" s="19" t="s">
        <v>183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P272" s="3"/>
      <c r="AQ272" s="4"/>
      <c r="AR272" s="4"/>
      <c r="AS272" s="4"/>
      <c r="AT272" s="5"/>
      <c r="AV272" s="4"/>
      <c r="AW272" s="4"/>
      <c r="AX272" s="4"/>
      <c r="BG272">
        <f t="shared" si="6"/>
        <v>268</v>
      </c>
      <c r="BH272" t="s">
        <v>272</v>
      </c>
    </row>
    <row r="273" spans="3:60" x14ac:dyDescent="0.35">
      <c r="C273" s="19" t="s">
        <v>489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P273" s="3"/>
      <c r="AQ273" s="4"/>
      <c r="AR273" s="4"/>
      <c r="AS273" s="4"/>
      <c r="AT273" s="5"/>
      <c r="AV273" s="4"/>
      <c r="AW273" s="4"/>
      <c r="AX273" s="4"/>
      <c r="BG273">
        <f t="shared" si="6"/>
        <v>269</v>
      </c>
      <c r="BH273" t="s">
        <v>273</v>
      </c>
    </row>
    <row r="274" spans="3:60" x14ac:dyDescent="0.35">
      <c r="C274" s="19" t="s">
        <v>184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P274" s="3"/>
      <c r="AQ274" s="4"/>
      <c r="AR274" s="4"/>
      <c r="AS274" s="4"/>
      <c r="AT274" s="5"/>
      <c r="AV274" s="4"/>
      <c r="AW274" s="4"/>
      <c r="AX274" s="4"/>
      <c r="BG274">
        <f t="shared" si="6"/>
        <v>270</v>
      </c>
      <c r="BH274" t="s">
        <v>274</v>
      </c>
    </row>
    <row r="275" spans="3:60" x14ac:dyDescent="0.35">
      <c r="C275" s="19" t="s">
        <v>185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P275" s="3"/>
      <c r="AQ275" s="4"/>
      <c r="AR275" s="4"/>
      <c r="AS275" s="4"/>
      <c r="AT275" s="5"/>
      <c r="AV275" s="4"/>
      <c r="AW275" s="4"/>
      <c r="AX275" s="4"/>
      <c r="BG275">
        <f t="shared" si="6"/>
        <v>271</v>
      </c>
      <c r="BH275" t="s">
        <v>275</v>
      </c>
    </row>
    <row r="276" spans="3:60" x14ac:dyDescent="0.35">
      <c r="C276" s="19" t="s">
        <v>490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P276" s="3"/>
      <c r="AQ276" s="4"/>
      <c r="AR276" s="4"/>
      <c r="AS276" s="4"/>
      <c r="AT276" s="5"/>
      <c r="AV276" s="4"/>
      <c r="AW276" s="4"/>
      <c r="AX276" s="4"/>
      <c r="BG276">
        <f t="shared" si="6"/>
        <v>272</v>
      </c>
      <c r="BH276" t="s">
        <v>276</v>
      </c>
    </row>
    <row r="277" spans="3:60" x14ac:dyDescent="0.35">
      <c r="C277" s="19" t="s">
        <v>491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P277" s="3"/>
      <c r="AQ277" s="4"/>
      <c r="AR277" s="4"/>
      <c r="AS277" s="4"/>
      <c r="AT277" s="5"/>
      <c r="AV277" s="4"/>
      <c r="AW277" s="4"/>
      <c r="AX277" s="4"/>
      <c r="BG277">
        <f t="shared" si="6"/>
        <v>273</v>
      </c>
      <c r="BH277" t="s">
        <v>277</v>
      </c>
    </row>
    <row r="278" spans="3:60" x14ac:dyDescent="0.35">
      <c r="C278" s="19" t="s">
        <v>186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P278" s="3"/>
      <c r="AQ278" s="4"/>
      <c r="AR278" s="4"/>
      <c r="AS278" s="4"/>
      <c r="AT278" s="5"/>
      <c r="AV278" s="4"/>
      <c r="AW278" s="4"/>
      <c r="AX278" s="4"/>
      <c r="BG278">
        <f t="shared" si="6"/>
        <v>274</v>
      </c>
      <c r="BH278" t="s">
        <v>278</v>
      </c>
    </row>
    <row r="279" spans="3:60" x14ac:dyDescent="0.35">
      <c r="C279" s="19" t="s">
        <v>492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P279" s="3"/>
      <c r="AQ279" s="4"/>
      <c r="AR279" s="4"/>
      <c r="AS279" s="4"/>
      <c r="AT279" s="5"/>
      <c r="AV279" s="4"/>
      <c r="AW279" s="4"/>
      <c r="AX279" s="4"/>
      <c r="BG279">
        <f t="shared" ref="BG279:BG342" si="7">1+BG278</f>
        <v>275</v>
      </c>
      <c r="BH279" t="s">
        <v>279</v>
      </c>
    </row>
    <row r="280" spans="3:60" x14ac:dyDescent="0.35">
      <c r="C280" s="19" t="s">
        <v>493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P280" s="3"/>
      <c r="AQ280" s="4"/>
      <c r="AR280" s="4"/>
      <c r="AS280" s="4"/>
      <c r="AT280" s="5"/>
      <c r="AV280" s="4"/>
      <c r="AW280" s="4"/>
      <c r="AX280" s="4"/>
      <c r="BG280">
        <f t="shared" si="7"/>
        <v>276</v>
      </c>
      <c r="BH280" t="s">
        <v>280</v>
      </c>
    </row>
    <row r="281" spans="3:60" x14ac:dyDescent="0.35">
      <c r="C281" s="19" t="s">
        <v>494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P281" s="3"/>
      <c r="AQ281" s="4"/>
      <c r="AR281" s="4"/>
      <c r="AS281" s="4"/>
      <c r="AT281" s="5"/>
      <c r="AV281" s="4"/>
      <c r="AW281" s="4"/>
      <c r="AX281" s="4"/>
      <c r="BG281">
        <f t="shared" si="7"/>
        <v>277</v>
      </c>
      <c r="BH281" t="s">
        <v>281</v>
      </c>
    </row>
    <row r="282" spans="3:60" x14ac:dyDescent="0.35">
      <c r="C282" s="19" t="s">
        <v>38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P282" s="3"/>
      <c r="AQ282" s="4"/>
      <c r="AR282" s="4"/>
      <c r="AS282" s="4"/>
      <c r="AT282" s="5"/>
      <c r="AV282" s="4"/>
      <c r="AW282" s="4"/>
      <c r="AX282" s="4"/>
      <c r="BG282">
        <f t="shared" si="7"/>
        <v>278</v>
      </c>
      <c r="BH282" t="s">
        <v>282</v>
      </c>
    </row>
    <row r="283" spans="3:60" x14ac:dyDescent="0.35">
      <c r="C283" s="19" t="s">
        <v>187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P283" s="3"/>
      <c r="AQ283" s="4"/>
      <c r="AR283" s="4"/>
      <c r="AS283" s="4"/>
      <c r="AT283" s="5"/>
      <c r="AV283" s="4"/>
      <c r="AW283" s="4"/>
      <c r="AX283" s="4"/>
      <c r="BG283">
        <f t="shared" si="7"/>
        <v>279</v>
      </c>
      <c r="BH283" t="s">
        <v>283</v>
      </c>
    </row>
    <row r="284" spans="3:60" x14ac:dyDescent="0.35">
      <c r="C284" s="19" t="s">
        <v>188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P284" s="3"/>
      <c r="AQ284" s="4"/>
      <c r="AR284" s="4"/>
      <c r="AS284" s="4"/>
      <c r="AT284" s="5"/>
      <c r="AV284" s="4"/>
      <c r="AW284" s="4"/>
      <c r="AX284" s="4"/>
      <c r="BG284">
        <f t="shared" si="7"/>
        <v>280</v>
      </c>
      <c r="BH284" t="s">
        <v>284</v>
      </c>
    </row>
    <row r="285" spans="3:60" x14ac:dyDescent="0.35">
      <c r="C285" s="19" t="s">
        <v>495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P285" s="3"/>
      <c r="AQ285" s="4"/>
      <c r="AR285" s="4"/>
      <c r="AS285" s="4"/>
      <c r="AT285" s="5"/>
      <c r="AV285" s="4"/>
      <c r="AW285" s="4"/>
      <c r="AX285" s="4"/>
      <c r="BG285">
        <f t="shared" si="7"/>
        <v>281</v>
      </c>
      <c r="BH285" t="s">
        <v>285</v>
      </c>
    </row>
    <row r="286" spans="3:60" x14ac:dyDescent="0.35">
      <c r="C286" s="19" t="s">
        <v>496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P286" s="3"/>
      <c r="AQ286" s="4"/>
      <c r="AR286" s="4"/>
      <c r="AS286" s="4"/>
      <c r="AT286" s="5"/>
      <c r="AV286" s="4"/>
      <c r="AW286" s="4"/>
      <c r="AX286" s="4"/>
      <c r="BG286">
        <f t="shared" si="7"/>
        <v>282</v>
      </c>
      <c r="BH286" t="s">
        <v>286</v>
      </c>
    </row>
    <row r="287" spans="3:60" x14ac:dyDescent="0.35">
      <c r="C287" s="19" t="s">
        <v>189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P287" s="3"/>
      <c r="AQ287" s="4"/>
      <c r="AR287" s="4"/>
      <c r="AS287" s="4"/>
      <c r="AT287" s="5"/>
      <c r="AV287" s="4"/>
      <c r="AW287" s="4"/>
      <c r="AX287" s="4"/>
      <c r="BG287">
        <f t="shared" si="7"/>
        <v>283</v>
      </c>
      <c r="BH287" t="s">
        <v>287</v>
      </c>
    </row>
    <row r="288" spans="3:60" x14ac:dyDescent="0.35">
      <c r="C288" s="19" t="s">
        <v>497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P288" s="3"/>
      <c r="AQ288" s="4"/>
      <c r="AR288" s="4"/>
      <c r="AS288" s="4"/>
      <c r="AT288" s="5"/>
      <c r="AV288" s="4"/>
      <c r="AW288" s="4"/>
      <c r="AX288" s="4"/>
      <c r="BG288">
        <f t="shared" si="7"/>
        <v>284</v>
      </c>
      <c r="BH288" t="s">
        <v>288</v>
      </c>
    </row>
    <row r="289" spans="3:60" x14ac:dyDescent="0.35">
      <c r="C289" s="19" t="s">
        <v>498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P289" s="3"/>
      <c r="AQ289" s="4"/>
      <c r="AR289" s="4"/>
      <c r="AS289" s="4"/>
      <c r="AT289" s="5"/>
      <c r="AV289" s="4"/>
      <c r="AW289" s="4"/>
      <c r="AX289" s="4"/>
      <c r="BG289">
        <f t="shared" si="7"/>
        <v>285</v>
      </c>
      <c r="BH289" t="s">
        <v>289</v>
      </c>
    </row>
    <row r="290" spans="3:60" x14ac:dyDescent="0.35">
      <c r="C290" s="19" t="s">
        <v>499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P290" s="3"/>
      <c r="AQ290" s="4"/>
      <c r="AR290" s="4"/>
      <c r="AS290" s="4"/>
      <c r="AT290" s="5"/>
      <c r="AV290" s="4"/>
      <c r="AW290" s="4"/>
      <c r="AX290" s="4"/>
      <c r="BG290">
        <f t="shared" si="7"/>
        <v>286</v>
      </c>
      <c r="BH290" t="s">
        <v>290</v>
      </c>
    </row>
    <row r="291" spans="3:60" x14ac:dyDescent="0.35">
      <c r="C291" s="19" t="s">
        <v>500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P291" s="3"/>
      <c r="AQ291" s="4"/>
      <c r="AR291" s="4"/>
      <c r="AS291" s="4"/>
      <c r="AT291" s="5"/>
      <c r="AV291" s="4"/>
      <c r="AW291" s="4"/>
      <c r="AX291" s="4"/>
      <c r="BG291">
        <f t="shared" si="7"/>
        <v>287</v>
      </c>
      <c r="BH291" t="s">
        <v>291</v>
      </c>
    </row>
    <row r="292" spans="3:60" x14ac:dyDescent="0.35">
      <c r="C292" s="19" t="s">
        <v>190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P292" s="3"/>
      <c r="AQ292" s="4"/>
      <c r="AR292" s="4"/>
      <c r="AS292" s="4"/>
      <c r="AT292" s="5"/>
      <c r="AV292" s="4"/>
      <c r="AW292" s="4"/>
      <c r="AX292" s="4"/>
      <c r="BG292">
        <f t="shared" si="7"/>
        <v>288</v>
      </c>
      <c r="BH292" t="s">
        <v>292</v>
      </c>
    </row>
    <row r="293" spans="3:60" x14ac:dyDescent="0.35">
      <c r="C293" s="19" t="s">
        <v>501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P293" s="3"/>
      <c r="AQ293" s="4"/>
      <c r="AR293" s="4"/>
      <c r="AS293" s="4"/>
      <c r="AT293" s="5"/>
      <c r="AV293" s="4"/>
      <c r="AW293" s="4"/>
      <c r="AX293" s="4"/>
      <c r="BG293">
        <f t="shared" si="7"/>
        <v>289</v>
      </c>
      <c r="BH293" t="s">
        <v>293</v>
      </c>
    </row>
    <row r="294" spans="3:60" x14ac:dyDescent="0.35">
      <c r="C294" s="19" t="s">
        <v>39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P294" s="3"/>
      <c r="AQ294" s="4"/>
      <c r="AR294" s="4"/>
      <c r="AS294" s="4"/>
      <c r="AT294" s="5"/>
      <c r="AV294" s="4"/>
      <c r="AW294" s="4"/>
      <c r="AX294" s="4"/>
      <c r="BG294">
        <f t="shared" si="7"/>
        <v>290</v>
      </c>
      <c r="BH294" t="s">
        <v>294</v>
      </c>
    </row>
    <row r="295" spans="3:60" x14ac:dyDescent="0.35">
      <c r="C295" s="19" t="s">
        <v>40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P295" s="3"/>
      <c r="AQ295" s="4"/>
      <c r="AR295" s="4"/>
      <c r="AS295" s="4"/>
      <c r="AT295" s="5"/>
      <c r="AV295" s="4"/>
      <c r="AW295" s="4"/>
      <c r="AX295" s="4"/>
      <c r="BG295">
        <f t="shared" si="7"/>
        <v>291</v>
      </c>
      <c r="BH295" t="s">
        <v>295</v>
      </c>
    </row>
    <row r="296" spans="3:60" x14ac:dyDescent="0.35">
      <c r="C296" s="19" t="s">
        <v>82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P296" s="3"/>
      <c r="AQ296" s="4"/>
      <c r="AR296" s="4"/>
      <c r="AS296" s="4"/>
      <c r="AT296" s="5"/>
      <c r="AV296" s="4"/>
      <c r="AW296" s="4"/>
      <c r="AX296" s="4"/>
      <c r="BG296">
        <f t="shared" si="7"/>
        <v>292</v>
      </c>
      <c r="BH296" t="s">
        <v>296</v>
      </c>
    </row>
    <row r="297" spans="3:60" x14ac:dyDescent="0.35">
      <c r="C297" s="19" t="s">
        <v>41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P297" s="3"/>
      <c r="AQ297" s="4"/>
      <c r="AR297" s="4"/>
      <c r="AS297" s="4"/>
      <c r="AT297" s="5"/>
      <c r="AV297" s="4"/>
      <c r="AW297" s="4"/>
      <c r="AX297" s="4"/>
      <c r="BG297">
        <f t="shared" si="7"/>
        <v>293</v>
      </c>
      <c r="BH297" t="s">
        <v>297</v>
      </c>
    </row>
    <row r="298" spans="3:60" x14ac:dyDescent="0.35">
      <c r="C298" s="19" t="s">
        <v>502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P298" s="3"/>
      <c r="AQ298" s="4"/>
      <c r="AR298" s="4"/>
      <c r="AS298" s="4"/>
      <c r="AT298" s="5"/>
      <c r="AV298" s="4"/>
      <c r="AW298" s="4"/>
      <c r="AX298" s="4"/>
      <c r="BG298">
        <f t="shared" si="7"/>
        <v>294</v>
      </c>
      <c r="BH298" t="s">
        <v>298</v>
      </c>
    </row>
    <row r="299" spans="3:60" x14ac:dyDescent="0.35">
      <c r="C299" s="19" t="s">
        <v>42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P299" s="3"/>
      <c r="AQ299" s="4"/>
      <c r="AR299" s="4"/>
      <c r="AS299" s="4"/>
      <c r="AT299" s="5"/>
      <c r="AV299" s="4"/>
      <c r="AW299" s="4"/>
      <c r="AX299" s="4"/>
      <c r="BG299">
        <f t="shared" si="7"/>
        <v>295</v>
      </c>
      <c r="BH299" t="s">
        <v>299</v>
      </c>
    </row>
    <row r="300" spans="3:60" x14ac:dyDescent="0.35">
      <c r="C300" s="19" t="s">
        <v>503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-1265382.49</v>
      </c>
      <c r="N300" s="7">
        <v>-933744.93999999925</v>
      </c>
      <c r="O300" s="7">
        <v>-1367373.2299999995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-1265487.4400000006</v>
      </c>
      <c r="Z300" s="7">
        <v>-1012951.2599999993</v>
      </c>
      <c r="AA300" s="7">
        <v>-1378100.3099999989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-1265493.9600000007</v>
      </c>
      <c r="AL300" s="7">
        <v>-1011682.289999999</v>
      </c>
      <c r="AM300" s="7">
        <v>-1377558.589999998</v>
      </c>
      <c r="AP300" s="3"/>
      <c r="AQ300" s="4"/>
      <c r="AR300" s="4"/>
      <c r="AS300" s="4"/>
      <c r="AT300" s="5"/>
      <c r="AV300" s="4"/>
      <c r="AW300" s="4"/>
      <c r="AX300" s="4"/>
      <c r="BG300">
        <f t="shared" si="7"/>
        <v>296</v>
      </c>
      <c r="BH300" t="s">
        <v>300</v>
      </c>
    </row>
    <row r="301" spans="3:60" x14ac:dyDescent="0.35">
      <c r="C301" s="19" t="s">
        <v>191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P301" s="3"/>
      <c r="AQ301" s="4"/>
      <c r="AR301" s="4"/>
      <c r="AS301" s="4"/>
      <c r="AT301" s="5"/>
      <c r="AV301" s="4"/>
      <c r="AW301" s="4"/>
      <c r="AX301" s="4"/>
      <c r="BG301">
        <f t="shared" si="7"/>
        <v>297</v>
      </c>
      <c r="BH301" t="s">
        <v>301</v>
      </c>
    </row>
    <row r="302" spans="3:60" x14ac:dyDescent="0.35">
      <c r="C302" s="19" t="s">
        <v>83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P302" s="3"/>
      <c r="AQ302" s="4"/>
      <c r="AR302" s="4"/>
      <c r="AS302" s="4"/>
      <c r="AT302" s="5"/>
      <c r="AV302" s="4"/>
      <c r="AW302" s="4"/>
      <c r="AX302" s="4"/>
      <c r="BG302">
        <f t="shared" si="7"/>
        <v>298</v>
      </c>
      <c r="BH302" t="s">
        <v>302</v>
      </c>
    </row>
    <row r="303" spans="3:60" x14ac:dyDescent="0.35">
      <c r="C303" s="19" t="s">
        <v>504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P303" s="3"/>
      <c r="AQ303" s="4"/>
      <c r="AR303" s="4"/>
      <c r="AS303" s="4"/>
      <c r="AT303" s="5"/>
      <c r="AV303" s="4"/>
      <c r="AW303" s="4"/>
      <c r="AX303" s="4"/>
      <c r="BG303">
        <f t="shared" si="7"/>
        <v>299</v>
      </c>
      <c r="BH303" t="s">
        <v>303</v>
      </c>
    </row>
    <row r="304" spans="3:60" x14ac:dyDescent="0.35">
      <c r="C304" s="19" t="s">
        <v>505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P304" s="3"/>
      <c r="AQ304" s="4"/>
      <c r="AR304" s="4"/>
      <c r="AS304" s="4"/>
      <c r="AT304" s="5"/>
      <c r="AV304" s="4"/>
      <c r="AW304" s="4"/>
      <c r="AX304" s="4"/>
      <c r="BG304">
        <f t="shared" si="7"/>
        <v>300</v>
      </c>
      <c r="BH304" t="s">
        <v>304</v>
      </c>
    </row>
    <row r="305" spans="3:60" x14ac:dyDescent="0.35">
      <c r="C305" s="19" t="s">
        <v>506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P305" s="3"/>
      <c r="AQ305" s="4"/>
      <c r="AR305" s="4"/>
      <c r="AS305" s="4"/>
      <c r="AT305" s="5"/>
      <c r="AV305" s="4"/>
      <c r="AW305" s="4"/>
      <c r="AX305" s="4"/>
      <c r="BG305">
        <f t="shared" si="7"/>
        <v>301</v>
      </c>
      <c r="BH305" t="s">
        <v>305</v>
      </c>
    </row>
    <row r="306" spans="3:60" x14ac:dyDescent="0.35">
      <c r="C306" s="19" t="s">
        <v>507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P306" s="3"/>
      <c r="AQ306" s="4"/>
      <c r="AR306" s="4"/>
      <c r="AS306" s="4"/>
      <c r="AT306" s="5"/>
      <c r="AV306" s="4"/>
      <c r="AW306" s="4"/>
      <c r="AX306" s="4"/>
      <c r="BG306">
        <f t="shared" si="7"/>
        <v>302</v>
      </c>
      <c r="BH306" t="s">
        <v>306</v>
      </c>
    </row>
    <row r="307" spans="3:60" x14ac:dyDescent="0.35">
      <c r="C307" s="19" t="s">
        <v>508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P307" s="3"/>
      <c r="AQ307" s="4"/>
      <c r="AR307" s="4"/>
      <c r="AS307" s="4"/>
      <c r="AT307" s="5"/>
      <c r="AV307" s="4"/>
      <c r="AW307" s="4"/>
      <c r="AX307" s="4"/>
      <c r="BG307">
        <f t="shared" si="7"/>
        <v>303</v>
      </c>
      <c r="BH307" t="s">
        <v>307</v>
      </c>
    </row>
    <row r="308" spans="3:60" x14ac:dyDescent="0.35">
      <c r="C308" s="19" t="s">
        <v>62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1700082.0200000007</v>
      </c>
      <c r="N308" s="7">
        <v>1423844.1200000022</v>
      </c>
      <c r="O308" s="7">
        <v>1294946.8300000012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1700440.2200000007</v>
      </c>
      <c r="Z308" s="7">
        <v>1429699.4500000009</v>
      </c>
      <c r="AA308" s="7">
        <v>1381560.5899999999</v>
      </c>
      <c r="AB308" s="7">
        <v>0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1699606.1099999999</v>
      </c>
      <c r="AL308" s="7">
        <v>1436314.6699999964</v>
      </c>
      <c r="AM308" s="7">
        <v>1308051.5199999991</v>
      </c>
      <c r="AP308" s="3"/>
      <c r="AQ308" s="4"/>
      <c r="AR308" s="4"/>
      <c r="AS308" s="4"/>
      <c r="AT308" s="5"/>
      <c r="AV308" s="4"/>
      <c r="AW308" s="4"/>
      <c r="AX308" s="4"/>
      <c r="BG308">
        <f t="shared" si="7"/>
        <v>304</v>
      </c>
      <c r="BH308" t="s">
        <v>308</v>
      </c>
    </row>
    <row r="309" spans="3:60" x14ac:dyDescent="0.35">
      <c r="C309" s="19" t="s">
        <v>509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P309" s="3"/>
      <c r="AQ309" s="4"/>
      <c r="AR309" s="4"/>
      <c r="AS309" s="4"/>
      <c r="AT309" s="5"/>
      <c r="AV309" s="4"/>
      <c r="AW309" s="4"/>
      <c r="AX309" s="4"/>
      <c r="BG309">
        <f t="shared" si="7"/>
        <v>305</v>
      </c>
      <c r="BH309" t="s">
        <v>309</v>
      </c>
    </row>
    <row r="310" spans="3:60" x14ac:dyDescent="0.35">
      <c r="C310" s="19" t="s">
        <v>192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P310" s="3"/>
      <c r="AQ310" s="4"/>
      <c r="AR310" s="4"/>
      <c r="AS310" s="4"/>
      <c r="AT310" s="5"/>
      <c r="AV310" s="4"/>
      <c r="AW310" s="4"/>
      <c r="AX310" s="4"/>
      <c r="BG310">
        <f t="shared" si="7"/>
        <v>306</v>
      </c>
      <c r="BH310" t="s">
        <v>310</v>
      </c>
    </row>
    <row r="311" spans="3:60" x14ac:dyDescent="0.35">
      <c r="C311" s="19" t="s">
        <v>193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P311" s="3"/>
      <c r="AQ311" s="4"/>
      <c r="AR311" s="4"/>
      <c r="AS311" s="4"/>
      <c r="AT311" s="5"/>
      <c r="AV311" s="4"/>
      <c r="AW311" s="4"/>
      <c r="AX311" s="4"/>
      <c r="BG311">
        <f t="shared" si="7"/>
        <v>307</v>
      </c>
      <c r="BH311" t="s">
        <v>311</v>
      </c>
    </row>
    <row r="312" spans="3:60" x14ac:dyDescent="0.35">
      <c r="C312" s="19" t="s">
        <v>510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P312" s="3"/>
      <c r="AQ312" s="4"/>
      <c r="AR312" s="4"/>
      <c r="AS312" s="4"/>
      <c r="AT312" s="5"/>
      <c r="AV312" s="4"/>
      <c r="AW312" s="4"/>
      <c r="AX312" s="4"/>
      <c r="BG312">
        <f t="shared" si="7"/>
        <v>308</v>
      </c>
      <c r="BH312" t="s">
        <v>312</v>
      </c>
    </row>
    <row r="313" spans="3:60" x14ac:dyDescent="0.35">
      <c r="C313" s="19" t="s">
        <v>511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P313" s="3"/>
      <c r="AQ313" s="4"/>
      <c r="AR313" s="4"/>
      <c r="AS313" s="4"/>
      <c r="AT313" s="5"/>
      <c r="AV313" s="4"/>
      <c r="AW313" s="4"/>
      <c r="AX313" s="4"/>
      <c r="BG313">
        <f t="shared" si="7"/>
        <v>309</v>
      </c>
      <c r="BH313" t="s">
        <v>313</v>
      </c>
    </row>
    <row r="314" spans="3:60" x14ac:dyDescent="0.35">
      <c r="C314" s="19" t="s">
        <v>512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P314" s="3"/>
      <c r="AQ314" s="4"/>
      <c r="AR314" s="4"/>
      <c r="AS314" s="4"/>
      <c r="AT314" s="5"/>
      <c r="AV314" s="4"/>
      <c r="AW314" s="4"/>
      <c r="AX314" s="4"/>
      <c r="BG314">
        <f t="shared" si="7"/>
        <v>310</v>
      </c>
      <c r="BH314" t="s">
        <v>314</v>
      </c>
    </row>
    <row r="315" spans="3:60" x14ac:dyDescent="0.35">
      <c r="C315" s="19" t="s">
        <v>513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P315" s="3"/>
      <c r="AQ315" s="4"/>
      <c r="AR315" s="4"/>
      <c r="AS315" s="4"/>
      <c r="AT315" s="5"/>
      <c r="AV315" s="4"/>
      <c r="AW315" s="4"/>
      <c r="AX315" s="4"/>
      <c r="BG315">
        <f t="shared" si="7"/>
        <v>311</v>
      </c>
      <c r="BH315" t="s">
        <v>315</v>
      </c>
    </row>
    <row r="316" spans="3:60" x14ac:dyDescent="0.35">
      <c r="C316" s="19" t="s">
        <v>514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P316" s="3"/>
      <c r="AQ316" s="4"/>
      <c r="AR316" s="4"/>
      <c r="AS316" s="4"/>
      <c r="AT316" s="5"/>
      <c r="AV316" s="4"/>
      <c r="AW316" s="4"/>
      <c r="AX316" s="4"/>
      <c r="BG316">
        <f t="shared" si="7"/>
        <v>312</v>
      </c>
      <c r="BH316" t="s">
        <v>316</v>
      </c>
    </row>
    <row r="317" spans="3:60" x14ac:dyDescent="0.35">
      <c r="C317" s="19" t="s">
        <v>515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P317" s="3"/>
      <c r="AQ317" s="4"/>
      <c r="AR317" s="4"/>
      <c r="AS317" s="4"/>
      <c r="AT317" s="5"/>
      <c r="AV317" s="4"/>
      <c r="AW317" s="4"/>
      <c r="AX317" s="4"/>
      <c r="BG317">
        <f t="shared" si="7"/>
        <v>313</v>
      </c>
      <c r="BH317" t="s">
        <v>317</v>
      </c>
    </row>
    <row r="318" spans="3:60" x14ac:dyDescent="0.35">
      <c r="C318" s="19" t="s">
        <v>44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P318" s="3"/>
      <c r="AQ318" s="4"/>
      <c r="AR318" s="4"/>
      <c r="AS318" s="4"/>
      <c r="AT318" s="5"/>
      <c r="AV318" s="4"/>
      <c r="AW318" s="4"/>
      <c r="AX318" s="4"/>
      <c r="BG318">
        <f t="shared" si="7"/>
        <v>314</v>
      </c>
      <c r="BH318" t="s">
        <v>318</v>
      </c>
    </row>
    <row r="319" spans="3:60" x14ac:dyDescent="0.35">
      <c r="C319" s="19" t="s">
        <v>194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P319" s="3"/>
      <c r="AQ319" s="4"/>
      <c r="AR319" s="4"/>
      <c r="AS319" s="4"/>
      <c r="AT319" s="5"/>
      <c r="AV319" s="4"/>
      <c r="AW319" s="4"/>
      <c r="AX319" s="4"/>
      <c r="BG319">
        <f t="shared" si="7"/>
        <v>315</v>
      </c>
      <c r="BH319" t="s">
        <v>319</v>
      </c>
    </row>
    <row r="320" spans="3:60" x14ac:dyDescent="0.35">
      <c r="C320" s="19" t="s">
        <v>516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P320" s="3"/>
      <c r="AQ320" s="4"/>
      <c r="AR320" s="4"/>
      <c r="AS320" s="4"/>
      <c r="AT320" s="5"/>
      <c r="AV320" s="4"/>
      <c r="AW320" s="4"/>
      <c r="AX320" s="4"/>
      <c r="BG320">
        <f t="shared" si="7"/>
        <v>316</v>
      </c>
      <c r="BH320" t="s">
        <v>320</v>
      </c>
    </row>
    <row r="321" spans="3:60" x14ac:dyDescent="0.35">
      <c r="C321" s="19" t="s">
        <v>517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P321" s="3"/>
      <c r="AQ321" s="4"/>
      <c r="AR321" s="4"/>
      <c r="AS321" s="4"/>
      <c r="AT321" s="5"/>
      <c r="AV321" s="4"/>
      <c r="AW321" s="4"/>
      <c r="AX321" s="4"/>
      <c r="BG321">
        <f t="shared" si="7"/>
        <v>317</v>
      </c>
      <c r="BH321" t="s">
        <v>321</v>
      </c>
    </row>
    <row r="322" spans="3:60" x14ac:dyDescent="0.35">
      <c r="C322" s="19" t="s">
        <v>518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P322" s="3"/>
      <c r="AQ322" s="4"/>
      <c r="AR322" s="4"/>
      <c r="AS322" s="4"/>
      <c r="AT322" s="5"/>
      <c r="AV322" s="4"/>
      <c r="AW322" s="4"/>
      <c r="AX322" s="4"/>
      <c r="BG322">
        <f t="shared" si="7"/>
        <v>318</v>
      </c>
      <c r="BH322" t="s">
        <v>322</v>
      </c>
    </row>
    <row r="323" spans="3:60" x14ac:dyDescent="0.35">
      <c r="C323" s="19" t="s">
        <v>519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P323" s="3"/>
      <c r="AQ323" s="4"/>
      <c r="AR323" s="4"/>
      <c r="AS323" s="4"/>
      <c r="AT323" s="5"/>
      <c r="AV323" s="4"/>
      <c r="AW323" s="4"/>
      <c r="AX323" s="4"/>
      <c r="BG323">
        <f t="shared" si="7"/>
        <v>319</v>
      </c>
      <c r="BH323" t="s">
        <v>323</v>
      </c>
    </row>
    <row r="324" spans="3:60" x14ac:dyDescent="0.35">
      <c r="C324" s="19" t="s">
        <v>196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P324" s="3"/>
      <c r="AQ324" s="4"/>
      <c r="AR324" s="4"/>
      <c r="AS324" s="4"/>
      <c r="AT324" s="5"/>
      <c r="AV324" s="4"/>
      <c r="AW324" s="4"/>
      <c r="AX324" s="4"/>
      <c r="BG324">
        <f t="shared" si="7"/>
        <v>320</v>
      </c>
      <c r="BH324" t="s">
        <v>324</v>
      </c>
    </row>
    <row r="325" spans="3:60" x14ac:dyDescent="0.35">
      <c r="C325" s="19" t="s">
        <v>197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P325" s="3"/>
      <c r="AQ325" s="4"/>
      <c r="AR325" s="4"/>
      <c r="AS325" s="4"/>
      <c r="AT325" s="5"/>
      <c r="AV325" s="4"/>
      <c r="AW325" s="4"/>
      <c r="AX325" s="4"/>
      <c r="BG325">
        <f t="shared" si="7"/>
        <v>321</v>
      </c>
      <c r="BH325" t="s">
        <v>325</v>
      </c>
    </row>
    <row r="326" spans="3:60" x14ac:dyDescent="0.35">
      <c r="C326" s="19" t="s">
        <v>63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-9542923.770000007</v>
      </c>
      <c r="N326" s="7">
        <v>-9156200.4899999946</v>
      </c>
      <c r="O326" s="7">
        <v>-8148918.4999999972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-9542249.6900000051</v>
      </c>
      <c r="Z326" s="7">
        <v>-9236841.2300000153</v>
      </c>
      <c r="AA326" s="7">
        <v>-9023347.6599999927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-9541174.7300000098</v>
      </c>
      <c r="AL326" s="7">
        <v>-9306378.7300000116</v>
      </c>
      <c r="AM326" s="7">
        <v>-8258130.3499999978</v>
      </c>
      <c r="AP326" s="3"/>
      <c r="AQ326" s="4"/>
      <c r="AR326" s="4"/>
      <c r="AS326" s="4"/>
      <c r="AT326" s="5"/>
      <c r="AV326" s="4"/>
      <c r="AW326" s="4"/>
      <c r="AX326" s="4"/>
      <c r="BG326">
        <f t="shared" si="7"/>
        <v>322</v>
      </c>
      <c r="BH326" t="s">
        <v>326</v>
      </c>
    </row>
    <row r="327" spans="3:60" x14ac:dyDescent="0.35">
      <c r="C327" s="19" t="s">
        <v>198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P327" s="3"/>
      <c r="AQ327" s="4"/>
      <c r="AR327" s="4"/>
      <c r="AS327" s="4"/>
      <c r="AT327" s="5"/>
      <c r="AV327" s="4"/>
      <c r="AW327" s="4"/>
      <c r="AX327" s="4"/>
      <c r="BG327">
        <f t="shared" si="7"/>
        <v>323</v>
      </c>
      <c r="BH327" t="s">
        <v>327</v>
      </c>
    </row>
    <row r="328" spans="3:60" x14ac:dyDescent="0.35">
      <c r="C328" s="19" t="s">
        <v>520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P328" s="3"/>
      <c r="AQ328" s="4"/>
      <c r="AR328" s="4"/>
      <c r="AS328" s="4"/>
      <c r="AT328" s="5"/>
      <c r="AV328" s="4"/>
      <c r="AW328" s="4"/>
      <c r="AX328" s="4"/>
      <c r="BG328">
        <f t="shared" si="7"/>
        <v>324</v>
      </c>
      <c r="BH328" t="s">
        <v>328</v>
      </c>
    </row>
    <row r="329" spans="3:60" x14ac:dyDescent="0.35">
      <c r="C329" s="19" t="s">
        <v>521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P329" s="3"/>
      <c r="AQ329" s="4"/>
      <c r="AR329" s="4"/>
      <c r="AS329" s="4"/>
      <c r="AT329" s="5"/>
      <c r="AV329" s="4"/>
      <c r="AW329" s="4"/>
      <c r="AX329" s="4"/>
      <c r="BG329">
        <f t="shared" si="7"/>
        <v>325</v>
      </c>
      <c r="BH329" t="s">
        <v>329</v>
      </c>
    </row>
    <row r="330" spans="3:60" x14ac:dyDescent="0.35">
      <c r="C330" s="19" t="s">
        <v>199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P330" s="3"/>
      <c r="AQ330" s="4"/>
      <c r="AR330" s="4"/>
      <c r="AS330" s="4"/>
      <c r="AT330" s="5"/>
      <c r="AV330" s="4"/>
      <c r="AW330" s="4"/>
      <c r="AX330" s="4"/>
      <c r="BG330">
        <f t="shared" si="7"/>
        <v>326</v>
      </c>
      <c r="BH330" t="s">
        <v>330</v>
      </c>
    </row>
    <row r="331" spans="3:60" x14ac:dyDescent="0.35">
      <c r="C331" s="19" t="s">
        <v>200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P331" s="3"/>
      <c r="AQ331" s="4"/>
      <c r="AR331" s="4"/>
      <c r="AS331" s="4"/>
      <c r="AT331" s="5"/>
      <c r="AV331" s="4"/>
      <c r="AW331" s="4"/>
      <c r="AX331" s="4"/>
      <c r="BG331">
        <f t="shared" si="7"/>
        <v>327</v>
      </c>
      <c r="BH331" t="s">
        <v>331</v>
      </c>
    </row>
    <row r="332" spans="3:60" x14ac:dyDescent="0.35">
      <c r="C332" s="19" t="s">
        <v>522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P332" s="3"/>
      <c r="AQ332" s="4"/>
      <c r="AR332" s="4"/>
      <c r="AS332" s="4"/>
      <c r="AT332" s="5"/>
      <c r="AV332" s="4"/>
      <c r="AW332" s="4"/>
      <c r="AX332" s="4"/>
      <c r="BG332">
        <f t="shared" si="7"/>
        <v>328</v>
      </c>
      <c r="BH332" t="s">
        <v>332</v>
      </c>
    </row>
    <row r="333" spans="3:60" x14ac:dyDescent="0.35">
      <c r="C333" s="19" t="s">
        <v>523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P333" s="3"/>
      <c r="AQ333" s="4"/>
      <c r="AR333" s="4"/>
      <c r="AS333" s="4"/>
      <c r="AT333" s="5"/>
      <c r="AV333" s="4"/>
      <c r="AW333" s="4"/>
      <c r="AX333" s="4"/>
      <c r="BG333">
        <f t="shared" si="7"/>
        <v>329</v>
      </c>
      <c r="BH333" t="s">
        <v>333</v>
      </c>
    </row>
    <row r="334" spans="3:60" x14ac:dyDescent="0.35">
      <c r="C334" s="19" t="s">
        <v>524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P334" s="3"/>
      <c r="AQ334" s="4"/>
      <c r="AR334" s="4"/>
      <c r="AS334" s="4"/>
      <c r="AT334" s="5"/>
      <c r="AV334" s="4"/>
      <c r="AW334" s="4"/>
      <c r="AX334" s="4"/>
      <c r="BG334">
        <f t="shared" si="7"/>
        <v>330</v>
      </c>
      <c r="BH334" t="s">
        <v>334</v>
      </c>
    </row>
    <row r="335" spans="3:60" x14ac:dyDescent="0.35">
      <c r="C335" s="19" t="s">
        <v>525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P335" s="3"/>
      <c r="AQ335" s="4"/>
      <c r="AR335" s="4"/>
      <c r="AS335" s="4"/>
      <c r="AT335" s="5"/>
      <c r="AV335" s="4"/>
      <c r="AW335" s="4"/>
      <c r="AX335" s="4"/>
      <c r="BG335">
        <f t="shared" si="7"/>
        <v>331</v>
      </c>
      <c r="BH335" t="s">
        <v>335</v>
      </c>
    </row>
    <row r="336" spans="3:60" x14ac:dyDescent="0.35">
      <c r="C336" s="19" t="s">
        <v>526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P336" s="3"/>
      <c r="AQ336" s="4"/>
      <c r="AR336" s="4"/>
      <c r="AS336" s="4"/>
      <c r="AT336" s="5"/>
      <c r="AV336" s="4"/>
      <c r="AW336" s="4"/>
      <c r="AX336" s="4"/>
      <c r="BG336">
        <f t="shared" si="7"/>
        <v>332</v>
      </c>
      <c r="BH336" t="s">
        <v>336</v>
      </c>
    </row>
    <row r="337" spans="3:60" x14ac:dyDescent="0.35">
      <c r="C337" s="19" t="s">
        <v>201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P337" s="3"/>
      <c r="AQ337" s="4"/>
      <c r="AR337" s="4"/>
      <c r="AS337" s="4"/>
      <c r="AT337" s="5"/>
      <c r="AV337" s="4"/>
      <c r="AW337" s="4"/>
      <c r="AX337" s="4"/>
      <c r="BG337">
        <f t="shared" si="7"/>
        <v>333</v>
      </c>
      <c r="BH337" t="s">
        <v>337</v>
      </c>
    </row>
    <row r="338" spans="3:60" x14ac:dyDescent="0.35">
      <c r="C338" s="19" t="s">
        <v>527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P338" s="3"/>
      <c r="AQ338" s="4"/>
      <c r="AR338" s="4"/>
      <c r="AS338" s="4"/>
      <c r="AT338" s="5"/>
      <c r="AV338" s="4"/>
      <c r="AW338" s="4"/>
      <c r="AX338" s="4"/>
      <c r="BG338">
        <f t="shared" si="7"/>
        <v>334</v>
      </c>
      <c r="BH338" t="s">
        <v>338</v>
      </c>
    </row>
    <row r="339" spans="3:60" x14ac:dyDescent="0.35">
      <c r="C339" s="19" t="s">
        <v>528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P339" s="3"/>
      <c r="AQ339" s="4"/>
      <c r="AR339" s="4"/>
      <c r="AS339" s="4"/>
      <c r="AT339" s="5"/>
      <c r="AV339" s="4"/>
      <c r="AW339" s="4"/>
      <c r="AX339" s="4"/>
      <c r="BG339">
        <f t="shared" si="7"/>
        <v>335</v>
      </c>
      <c r="BH339" t="s">
        <v>339</v>
      </c>
    </row>
    <row r="340" spans="3:60" x14ac:dyDescent="0.35">
      <c r="C340" s="19" t="s">
        <v>529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P340" s="3"/>
      <c r="AQ340" s="4"/>
      <c r="AR340" s="4"/>
      <c r="AS340" s="4"/>
      <c r="AT340" s="5"/>
      <c r="AV340" s="4"/>
      <c r="AW340" s="4"/>
      <c r="AX340" s="4"/>
      <c r="BG340">
        <f t="shared" si="7"/>
        <v>336</v>
      </c>
      <c r="BH340" t="s">
        <v>340</v>
      </c>
    </row>
    <row r="341" spans="3:60" x14ac:dyDescent="0.35">
      <c r="C341" s="19" t="s">
        <v>530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P341" s="3"/>
      <c r="AQ341" s="4"/>
      <c r="AR341" s="4"/>
      <c r="AS341" s="4"/>
      <c r="AT341" s="5"/>
      <c r="AV341" s="4"/>
      <c r="AW341" s="4"/>
      <c r="AX341" s="4"/>
      <c r="BG341">
        <f t="shared" si="7"/>
        <v>337</v>
      </c>
      <c r="BH341" t="s">
        <v>341</v>
      </c>
    </row>
    <row r="342" spans="3:60" x14ac:dyDescent="0.35">
      <c r="C342" s="19" t="s">
        <v>531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P342" s="3"/>
      <c r="AQ342" s="4"/>
      <c r="AR342" s="4"/>
      <c r="AS342" s="4"/>
      <c r="AT342" s="5"/>
      <c r="AV342" s="4"/>
      <c r="AW342" s="4"/>
      <c r="AX342" s="4"/>
      <c r="BG342">
        <f t="shared" si="7"/>
        <v>338</v>
      </c>
      <c r="BH342" t="s">
        <v>342</v>
      </c>
    </row>
    <row r="343" spans="3:60" x14ac:dyDescent="0.35">
      <c r="C343" s="19" t="s">
        <v>532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P343" s="3"/>
      <c r="AQ343" s="4"/>
      <c r="AR343" s="4"/>
      <c r="AS343" s="4"/>
      <c r="AT343" s="5"/>
      <c r="AV343" s="4"/>
      <c r="AW343" s="4"/>
      <c r="AX343" s="4"/>
      <c r="BG343">
        <f t="shared" ref="BG343:BG406" si="8">1+BG342</f>
        <v>339</v>
      </c>
      <c r="BH343" t="s">
        <v>343</v>
      </c>
    </row>
    <row r="344" spans="3:60" x14ac:dyDescent="0.35">
      <c r="C344" s="19" t="s">
        <v>202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-1700082.0200000007</v>
      </c>
      <c r="N344" s="7">
        <v>-1423844.1200000022</v>
      </c>
      <c r="O344" s="7">
        <v>-1294946.8300000012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-1700440.2200000007</v>
      </c>
      <c r="Z344" s="7">
        <v>-1429699.4500000009</v>
      </c>
      <c r="AA344" s="7">
        <v>-1381560.5899999999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-1699606.1099999999</v>
      </c>
      <c r="AL344" s="7">
        <v>-1436314.6699999964</v>
      </c>
      <c r="AM344" s="7">
        <v>-1308051.5199999991</v>
      </c>
      <c r="AP344" s="3"/>
      <c r="AQ344" s="4"/>
      <c r="AR344" s="4"/>
      <c r="AS344" s="4"/>
      <c r="AT344" s="5"/>
      <c r="AV344" s="4"/>
      <c r="AW344" s="4"/>
      <c r="AX344" s="4"/>
      <c r="BG344">
        <f t="shared" si="8"/>
        <v>340</v>
      </c>
      <c r="BH344" t="s">
        <v>344</v>
      </c>
    </row>
    <row r="345" spans="3:60" x14ac:dyDescent="0.35">
      <c r="C345" s="19" t="s">
        <v>533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P345" s="3"/>
      <c r="AQ345" s="4"/>
      <c r="AR345" s="4"/>
      <c r="AS345" s="4"/>
      <c r="AT345" s="5"/>
      <c r="AV345" s="4"/>
      <c r="AW345" s="4"/>
      <c r="AX345" s="4"/>
      <c r="BG345">
        <f t="shared" si="8"/>
        <v>341</v>
      </c>
      <c r="BH345" t="s">
        <v>345</v>
      </c>
    </row>
    <row r="346" spans="3:60" x14ac:dyDescent="0.35">
      <c r="C346" s="19" t="s">
        <v>534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P346" s="3"/>
      <c r="AQ346" s="4"/>
      <c r="AR346" s="4"/>
      <c r="AS346" s="4"/>
      <c r="AT346" s="5"/>
      <c r="AV346" s="4"/>
      <c r="AW346" s="4"/>
      <c r="AX346" s="4"/>
      <c r="BG346">
        <f t="shared" si="8"/>
        <v>342</v>
      </c>
      <c r="BH346" t="s">
        <v>346</v>
      </c>
    </row>
    <row r="347" spans="3:60" x14ac:dyDescent="0.35">
      <c r="C347" s="19" t="s">
        <v>535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P347" s="3"/>
      <c r="AQ347" s="4"/>
      <c r="AR347" s="4"/>
      <c r="AS347" s="4"/>
      <c r="AT347" s="5"/>
      <c r="AV347" s="4"/>
      <c r="AW347" s="4"/>
      <c r="AX347" s="4"/>
      <c r="BG347">
        <f t="shared" si="8"/>
        <v>343</v>
      </c>
      <c r="BH347" t="s">
        <v>347</v>
      </c>
    </row>
    <row r="348" spans="3:60" x14ac:dyDescent="0.35">
      <c r="C348" s="19" t="s">
        <v>203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P348" s="3"/>
      <c r="AQ348" s="4"/>
      <c r="AR348" s="4"/>
      <c r="AS348" s="4"/>
      <c r="AT348" s="5"/>
      <c r="AV348" s="4"/>
      <c r="AW348" s="4"/>
      <c r="AX348" s="4"/>
      <c r="BG348">
        <f t="shared" si="8"/>
        <v>344</v>
      </c>
      <c r="BH348" t="s">
        <v>348</v>
      </c>
    </row>
    <row r="349" spans="3:60" x14ac:dyDescent="0.35">
      <c r="C349" s="19" t="s">
        <v>536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P349" s="3"/>
      <c r="AQ349" s="4"/>
      <c r="AR349" s="4"/>
      <c r="AS349" s="4"/>
      <c r="AT349" s="5"/>
      <c r="AV349" s="4"/>
      <c r="AW349" s="4"/>
      <c r="AX349" s="4"/>
      <c r="BG349">
        <f t="shared" si="8"/>
        <v>345</v>
      </c>
      <c r="BH349" t="s">
        <v>349</v>
      </c>
    </row>
    <row r="350" spans="3:60" x14ac:dyDescent="0.35">
      <c r="C350" s="19" t="s">
        <v>537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P350" s="3"/>
      <c r="AQ350" s="4"/>
      <c r="AR350" s="4"/>
      <c r="AS350" s="4"/>
      <c r="AT350" s="5"/>
      <c r="AV350" s="4"/>
      <c r="AW350" s="4"/>
      <c r="AX350" s="4"/>
      <c r="BG350">
        <f t="shared" si="8"/>
        <v>346</v>
      </c>
      <c r="BH350" t="s">
        <v>350</v>
      </c>
    </row>
    <row r="351" spans="3:60" x14ac:dyDescent="0.35">
      <c r="C351" s="19" t="s">
        <v>538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P351" s="3"/>
      <c r="AQ351" s="4"/>
      <c r="AR351" s="4"/>
      <c r="AS351" s="4"/>
      <c r="AT351" s="5"/>
      <c r="AV351" s="4"/>
      <c r="AW351" s="4"/>
      <c r="AX351" s="4"/>
      <c r="BG351">
        <f t="shared" si="8"/>
        <v>347</v>
      </c>
      <c r="BH351" t="s">
        <v>351</v>
      </c>
    </row>
    <row r="352" spans="3:60" x14ac:dyDescent="0.35">
      <c r="C352" s="19" t="s">
        <v>539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P352" s="3"/>
      <c r="AQ352" s="4"/>
      <c r="AR352" s="4"/>
      <c r="AS352" s="4"/>
      <c r="AT352" s="5"/>
      <c r="AV352" s="4"/>
      <c r="AW352" s="4"/>
      <c r="AX352" s="4"/>
      <c r="BG352">
        <f t="shared" si="8"/>
        <v>348</v>
      </c>
      <c r="BH352" t="s">
        <v>352</v>
      </c>
    </row>
    <row r="353" spans="3:60" x14ac:dyDescent="0.35">
      <c r="C353" s="19" t="s">
        <v>204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P353" s="3"/>
      <c r="AQ353" s="4"/>
      <c r="AR353" s="4"/>
      <c r="AS353" s="4"/>
      <c r="AT353" s="5"/>
      <c r="AV353" s="4"/>
      <c r="AW353" s="4"/>
      <c r="AX353" s="4"/>
      <c r="BG353">
        <f t="shared" si="8"/>
        <v>349</v>
      </c>
      <c r="BH353" t="s">
        <v>353</v>
      </c>
    </row>
    <row r="354" spans="3:60" x14ac:dyDescent="0.35">
      <c r="C354" s="19" t="s">
        <v>205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P354" s="3"/>
      <c r="AQ354" s="4"/>
      <c r="AR354" s="4"/>
      <c r="AS354" s="4"/>
      <c r="AT354" s="5"/>
      <c r="AV354" s="4"/>
      <c r="AW354" s="4"/>
      <c r="AX354" s="4"/>
      <c r="BG354">
        <f t="shared" si="8"/>
        <v>350</v>
      </c>
      <c r="BH354" t="s">
        <v>354</v>
      </c>
    </row>
    <row r="355" spans="3:60" x14ac:dyDescent="0.35">
      <c r="C355" s="19" t="s">
        <v>206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P355" s="3"/>
      <c r="AQ355" s="4"/>
      <c r="AR355" s="4"/>
      <c r="AS355" s="4"/>
      <c r="AT355" s="5"/>
      <c r="AV355" s="4"/>
      <c r="AW355" s="4"/>
      <c r="AX355" s="4"/>
      <c r="BG355">
        <f t="shared" si="8"/>
        <v>351</v>
      </c>
      <c r="BH355" t="s">
        <v>355</v>
      </c>
    </row>
    <row r="356" spans="3:60" x14ac:dyDescent="0.35">
      <c r="C356" s="19" t="s">
        <v>84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P356" s="3"/>
      <c r="AQ356" s="4"/>
      <c r="AR356" s="4"/>
      <c r="AS356" s="4"/>
      <c r="AT356" s="5"/>
      <c r="AV356" s="4"/>
      <c r="AW356" s="4"/>
      <c r="AX356" s="4"/>
      <c r="BG356">
        <f t="shared" si="8"/>
        <v>352</v>
      </c>
      <c r="BH356" t="s">
        <v>356</v>
      </c>
    </row>
    <row r="357" spans="3:60" x14ac:dyDescent="0.35">
      <c r="C357" s="19" t="s">
        <v>85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P357" s="3"/>
      <c r="AQ357" s="4"/>
      <c r="AR357" s="4"/>
      <c r="AS357" s="4"/>
      <c r="AT357" s="5"/>
      <c r="AV357" s="4"/>
      <c r="AW357" s="4"/>
      <c r="AX357" s="4"/>
      <c r="BG357">
        <f t="shared" si="8"/>
        <v>353</v>
      </c>
      <c r="BH357" t="s">
        <v>357</v>
      </c>
    </row>
    <row r="358" spans="3:60" x14ac:dyDescent="0.35">
      <c r="C358" s="19" t="s">
        <v>540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P358" s="3"/>
      <c r="AQ358" s="4"/>
      <c r="AR358" s="4"/>
      <c r="AS358" s="4"/>
      <c r="AT358" s="5"/>
      <c r="AV358" s="4"/>
      <c r="AW358" s="4"/>
      <c r="AX358" s="4"/>
      <c r="BG358">
        <f t="shared" si="8"/>
        <v>354</v>
      </c>
      <c r="BH358" t="s">
        <v>358</v>
      </c>
    </row>
    <row r="359" spans="3:60" x14ac:dyDescent="0.35">
      <c r="C359" s="19" t="s">
        <v>207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P359" s="3"/>
      <c r="AQ359" s="4"/>
      <c r="AR359" s="4"/>
      <c r="AS359" s="4"/>
      <c r="AT359" s="5"/>
      <c r="AV359" s="4"/>
      <c r="AW359" s="4"/>
      <c r="AX359" s="4"/>
      <c r="BG359">
        <f t="shared" si="8"/>
        <v>355</v>
      </c>
      <c r="BH359" t="s">
        <v>359</v>
      </c>
    </row>
    <row r="360" spans="3:60" x14ac:dyDescent="0.35">
      <c r="C360" s="19" t="s">
        <v>64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P360" s="3"/>
      <c r="AQ360" s="4"/>
      <c r="AR360" s="4"/>
      <c r="AS360" s="4"/>
      <c r="AT360" s="5"/>
      <c r="AV360" s="4"/>
      <c r="AW360" s="4"/>
      <c r="AX360" s="4"/>
      <c r="BG360">
        <f t="shared" si="8"/>
        <v>356</v>
      </c>
      <c r="BH360" t="s">
        <v>360</v>
      </c>
    </row>
    <row r="361" spans="3:60" x14ac:dyDescent="0.35">
      <c r="C361" s="19" t="s">
        <v>541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P361" s="3"/>
      <c r="AQ361" s="4"/>
      <c r="AR361" s="4"/>
      <c r="AS361" s="4"/>
      <c r="AT361" s="5"/>
      <c r="AV361" s="4"/>
      <c r="AW361" s="4"/>
      <c r="AX361" s="4"/>
      <c r="BG361">
        <f t="shared" si="8"/>
        <v>357</v>
      </c>
      <c r="BH361" t="str">
        <f>+'4'!A358</f>
        <v>PUENTE_SOLAR_SPA</v>
      </c>
    </row>
    <row r="362" spans="3:60" x14ac:dyDescent="0.35">
      <c r="C362" s="19" t="s">
        <v>208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P362" s="3"/>
      <c r="AQ362" s="4"/>
      <c r="AR362" s="4"/>
      <c r="AS362" s="4"/>
      <c r="AT362" s="5"/>
      <c r="AV362" s="4"/>
      <c r="AW362" s="4"/>
      <c r="AX362" s="4"/>
      <c r="BG362">
        <f t="shared" si="8"/>
        <v>358</v>
      </c>
      <c r="BH362" t="str">
        <f>+'4'!A359</f>
        <v>PUERTO_SECO</v>
      </c>
    </row>
    <row r="363" spans="3:60" x14ac:dyDescent="0.35">
      <c r="C363" s="19" t="s">
        <v>209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-701258.90999999875</v>
      </c>
      <c r="N363" s="7">
        <v>-624318.24999999942</v>
      </c>
      <c r="O363" s="7">
        <v>-559715.08000000031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-701407.0299999998</v>
      </c>
      <c r="Z363" s="7">
        <v>-626879.70999999868</v>
      </c>
      <c r="AA363" s="7">
        <v>-597191.14000000048</v>
      </c>
      <c r="AB363" s="7">
        <v>0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-701067.49999999919</v>
      </c>
      <c r="AL363" s="7">
        <v>-629799.98</v>
      </c>
      <c r="AM363" s="7">
        <v>-565353.6099999994</v>
      </c>
      <c r="AP363" s="3"/>
      <c r="AQ363" s="4"/>
      <c r="AR363" s="4"/>
      <c r="AS363" s="4"/>
      <c r="AT363" s="5"/>
      <c r="AV363" s="4"/>
      <c r="AW363" s="4"/>
      <c r="AX363" s="4"/>
      <c r="BG363">
        <f t="shared" si="8"/>
        <v>359</v>
      </c>
      <c r="BH363" t="str">
        <f>+'4'!A360</f>
        <v>PUNTA_PALMERAS</v>
      </c>
    </row>
    <row r="364" spans="3:60" x14ac:dyDescent="0.35">
      <c r="C364" s="19" t="s">
        <v>45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P364" s="3"/>
      <c r="AQ364" s="4"/>
      <c r="AR364" s="4"/>
      <c r="AS364" s="4"/>
      <c r="AT364" s="5"/>
      <c r="AV364" s="4"/>
      <c r="AW364" s="4"/>
      <c r="AX364" s="4"/>
      <c r="BG364">
        <f t="shared" si="8"/>
        <v>360</v>
      </c>
      <c r="BH364" t="str">
        <f>+'4'!A361</f>
        <v>PUNTILLA</v>
      </c>
    </row>
    <row r="365" spans="3:60" x14ac:dyDescent="0.35">
      <c r="C365" s="19" t="s">
        <v>542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P365" s="3"/>
      <c r="AQ365" s="4"/>
      <c r="AR365" s="4"/>
      <c r="AS365" s="4"/>
      <c r="AT365" s="5"/>
      <c r="AV365" s="4"/>
      <c r="AW365" s="4"/>
      <c r="AX365" s="4"/>
      <c r="BG365">
        <f t="shared" si="8"/>
        <v>361</v>
      </c>
      <c r="BH365" t="str">
        <f>+'4'!A362</f>
        <v>PV_CATEMU_SPA</v>
      </c>
    </row>
    <row r="366" spans="3:60" x14ac:dyDescent="0.35">
      <c r="C366" s="19" t="s">
        <v>210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P366" s="3"/>
      <c r="AQ366" s="4"/>
      <c r="AR366" s="4"/>
      <c r="AS366" s="4"/>
      <c r="AT366" s="5"/>
      <c r="AV366" s="4"/>
      <c r="AW366" s="4"/>
      <c r="AX366" s="4"/>
      <c r="BG366">
        <f t="shared" si="8"/>
        <v>362</v>
      </c>
      <c r="BH366" t="str">
        <f>+'4'!A363</f>
        <v>PV_CHANCON</v>
      </c>
    </row>
    <row r="367" spans="3:60" x14ac:dyDescent="0.35">
      <c r="C367" s="19" t="s">
        <v>211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P367" s="3"/>
      <c r="AQ367" s="4"/>
      <c r="AR367" s="4"/>
      <c r="AS367" s="4"/>
      <c r="AT367" s="5"/>
      <c r="AV367" s="4"/>
      <c r="AW367" s="4"/>
      <c r="AX367" s="4"/>
      <c r="BG367">
        <f t="shared" si="8"/>
        <v>363</v>
      </c>
      <c r="BH367" t="str">
        <f>+'4'!A364</f>
        <v>PV_EL_PICURIO</v>
      </c>
    </row>
    <row r="368" spans="3:60" x14ac:dyDescent="0.35">
      <c r="C368" s="19" t="s">
        <v>543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P368" s="3"/>
      <c r="AQ368" s="4"/>
      <c r="AR368" s="4"/>
      <c r="AS368" s="4"/>
      <c r="AT368" s="5"/>
      <c r="AV368" s="4"/>
      <c r="AW368" s="4"/>
      <c r="AX368" s="4"/>
      <c r="BG368">
        <f t="shared" si="8"/>
        <v>364</v>
      </c>
      <c r="BH368" t="str">
        <f>+'4'!A365</f>
        <v>PV_LA_FRONTERA</v>
      </c>
    </row>
    <row r="369" spans="3:60" x14ac:dyDescent="0.35">
      <c r="C369" s="19" t="s">
        <v>212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P369" s="3"/>
      <c r="AQ369" s="4"/>
      <c r="AR369" s="4"/>
      <c r="AS369" s="4"/>
      <c r="AT369" s="5"/>
      <c r="AV369" s="4"/>
      <c r="AW369" s="4"/>
      <c r="AX369" s="4"/>
      <c r="BG369">
        <f t="shared" si="8"/>
        <v>365</v>
      </c>
      <c r="BH369" t="str">
        <f>+'4'!A366</f>
        <v>PV_LAS_PALOMAS</v>
      </c>
    </row>
    <row r="370" spans="3:60" x14ac:dyDescent="0.35">
      <c r="C370" s="19" t="s">
        <v>213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P370" s="3"/>
      <c r="AQ370" s="4"/>
      <c r="AR370" s="4"/>
      <c r="AS370" s="4"/>
      <c r="AT370" s="5"/>
      <c r="AV370" s="4"/>
      <c r="AW370" s="4"/>
      <c r="AX370" s="4"/>
      <c r="BG370">
        <f t="shared" si="8"/>
        <v>366</v>
      </c>
      <c r="BH370" t="str">
        <f>+'4'!A367</f>
        <v>PV_LIBERTADORES</v>
      </c>
    </row>
    <row r="371" spans="3:60" x14ac:dyDescent="0.35">
      <c r="C371" s="3" t="s">
        <v>214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P371" s="3"/>
      <c r="AQ371" s="4"/>
      <c r="AR371" s="4"/>
      <c r="AS371" s="4"/>
      <c r="AT371" s="5"/>
      <c r="AV371" s="4"/>
      <c r="AW371" s="4"/>
      <c r="AX371" s="4"/>
      <c r="BG371">
        <f t="shared" si="8"/>
        <v>367</v>
      </c>
      <c r="BH371" t="str">
        <f>+'4'!A368</f>
        <v>PV_PORTEZUELO</v>
      </c>
    </row>
    <row r="372" spans="3:60" x14ac:dyDescent="0.35">
      <c r="C372" s="3" t="s">
        <v>215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P372" s="3"/>
      <c r="AQ372" s="4"/>
      <c r="AR372" s="4"/>
      <c r="AS372" s="4"/>
      <c r="AT372" s="5"/>
      <c r="AV372" s="4"/>
      <c r="AW372" s="4"/>
      <c r="AX372" s="4"/>
      <c r="BG372">
        <f t="shared" si="8"/>
        <v>368</v>
      </c>
      <c r="BH372" t="str">
        <f>+'4'!A369</f>
        <v>PV_RODEO</v>
      </c>
    </row>
    <row r="373" spans="3:60" x14ac:dyDescent="0.35">
      <c r="C373" s="3" t="s">
        <v>216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P373" s="3"/>
      <c r="AQ373" s="4"/>
      <c r="AR373" s="4"/>
      <c r="AS373" s="4"/>
      <c r="AT373" s="5"/>
      <c r="AV373" s="4"/>
      <c r="AW373" s="4"/>
      <c r="AX373" s="4"/>
      <c r="BG373">
        <f t="shared" si="8"/>
        <v>369</v>
      </c>
      <c r="BH373" t="str">
        <f>+'4'!A370</f>
        <v>PV_SALVADOR</v>
      </c>
    </row>
    <row r="374" spans="3:60" x14ac:dyDescent="0.35">
      <c r="C374" s="3" t="s">
        <v>544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P374" s="3"/>
      <c r="AQ374" s="4"/>
      <c r="AR374" s="4"/>
      <c r="AS374" s="4"/>
      <c r="AT374" s="5"/>
      <c r="AV374" s="4"/>
      <c r="AW374" s="4"/>
      <c r="AX374" s="4"/>
      <c r="BG374">
        <f t="shared" si="8"/>
        <v>370</v>
      </c>
      <c r="BH374" t="str">
        <f>+'4'!A371</f>
        <v>QUELTEHUE</v>
      </c>
    </row>
    <row r="375" spans="3:60" x14ac:dyDescent="0.35">
      <c r="C375" s="3" t="s">
        <v>545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P375" s="3"/>
      <c r="AQ375" s="4"/>
      <c r="AR375" s="4"/>
      <c r="AS375" s="4"/>
      <c r="AT375" s="5"/>
      <c r="AV375" s="4"/>
      <c r="AW375" s="4"/>
      <c r="AX375" s="4"/>
      <c r="BG375">
        <f t="shared" si="8"/>
        <v>371</v>
      </c>
      <c r="BH375" t="str">
        <f>+'4'!A372</f>
        <v>QUEMCHI</v>
      </c>
    </row>
    <row r="376" spans="3:60" x14ac:dyDescent="0.35">
      <c r="C376" s="3" t="s">
        <v>546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P376" s="3"/>
      <c r="AQ376" s="4"/>
      <c r="AR376" s="4"/>
      <c r="AS376" s="4"/>
      <c r="AT376" s="5"/>
      <c r="AV376" s="4"/>
      <c r="AW376" s="4"/>
      <c r="AX376" s="4"/>
      <c r="BG376">
        <f t="shared" si="8"/>
        <v>372</v>
      </c>
      <c r="BH376" t="str">
        <f>+'4'!A373</f>
        <v>QUICKSTART</v>
      </c>
    </row>
    <row r="377" spans="3:60" x14ac:dyDescent="0.35">
      <c r="C377" s="3" t="s">
        <v>547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P377" s="3"/>
      <c r="AQ377" s="4"/>
      <c r="AR377" s="4"/>
      <c r="AS377" s="4"/>
      <c r="AT377" s="5"/>
      <c r="AV377" s="4"/>
      <c r="AW377" s="4"/>
      <c r="AX377" s="4"/>
      <c r="BG377">
        <f t="shared" si="8"/>
        <v>373</v>
      </c>
      <c r="BH377" t="str">
        <f>+'4'!A374</f>
        <v>QUILLAY_SOLAR_SPA</v>
      </c>
    </row>
    <row r="378" spans="3:60" x14ac:dyDescent="0.35">
      <c r="C378" s="3" t="s">
        <v>548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P378" s="3"/>
      <c r="AQ378" s="4"/>
      <c r="AR378" s="4"/>
      <c r="AS378" s="4"/>
      <c r="AT378" s="5"/>
      <c r="AV378" s="4"/>
      <c r="AW378" s="4"/>
      <c r="AX378" s="4"/>
      <c r="BG378">
        <f t="shared" si="8"/>
        <v>374</v>
      </c>
      <c r="BH378" t="str">
        <f>+'4'!A375</f>
        <v>QUINTA_SOLAR</v>
      </c>
    </row>
    <row r="379" spans="3:60" x14ac:dyDescent="0.35">
      <c r="C379" s="3" t="s">
        <v>217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P379" s="3"/>
      <c r="AQ379" s="4"/>
      <c r="AR379" s="4"/>
      <c r="AS379" s="4"/>
      <c r="AT379" s="5"/>
      <c r="AV379" s="4"/>
      <c r="AW379" s="4"/>
      <c r="AX379" s="4"/>
      <c r="BG379">
        <f t="shared" si="8"/>
        <v>375</v>
      </c>
      <c r="BH379" t="str">
        <f>+'4'!A376</f>
        <v>RAGSA</v>
      </c>
    </row>
    <row r="380" spans="3:60" x14ac:dyDescent="0.35">
      <c r="C380" s="19" t="s">
        <v>46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P380" s="3"/>
      <c r="AQ380" s="4"/>
      <c r="AR380" s="4"/>
      <c r="AS380" s="4"/>
      <c r="AT380" s="5"/>
      <c r="AV380" s="4"/>
      <c r="AW380" s="4"/>
      <c r="AX380" s="4"/>
      <c r="BG380">
        <f t="shared" si="8"/>
        <v>376</v>
      </c>
      <c r="BH380" t="str">
        <f>+'4'!A377</f>
        <v>RAKI</v>
      </c>
    </row>
    <row r="381" spans="3:60" x14ac:dyDescent="0.35">
      <c r="C381" s="19" t="s">
        <v>218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P381" s="3"/>
      <c r="AQ381" s="4"/>
      <c r="AR381" s="4"/>
      <c r="AS381" s="4"/>
      <c r="AT381" s="5"/>
      <c r="AV381" s="4"/>
      <c r="AW381" s="4"/>
      <c r="AX381" s="4"/>
      <c r="BG381">
        <f t="shared" si="8"/>
        <v>377</v>
      </c>
      <c r="BH381" t="str">
        <f>+'4'!A378</f>
        <v>RANGUIL_SUR_SPA</v>
      </c>
    </row>
    <row r="382" spans="3:60" x14ac:dyDescent="0.35">
      <c r="C382" s="19" t="s">
        <v>549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P382" s="3"/>
      <c r="AQ382" s="4"/>
      <c r="AR382" s="4"/>
      <c r="AS382" s="4"/>
      <c r="AT382" s="5"/>
      <c r="AV382" s="4"/>
      <c r="AW382" s="4"/>
      <c r="AX382" s="4"/>
      <c r="BG382">
        <f t="shared" si="8"/>
        <v>378</v>
      </c>
      <c r="BH382" t="str">
        <f>+'4'!A379</f>
        <v>RASO_POWER</v>
      </c>
    </row>
    <row r="383" spans="3:60" x14ac:dyDescent="0.35">
      <c r="C383" s="19" t="s">
        <v>550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P383" s="3"/>
      <c r="AQ383" s="4"/>
      <c r="AR383" s="4"/>
      <c r="AS383" s="4"/>
      <c r="AT383" s="5"/>
      <c r="AV383" s="4"/>
      <c r="AW383" s="4"/>
      <c r="AX383" s="4"/>
      <c r="BG383">
        <f t="shared" si="8"/>
        <v>379</v>
      </c>
      <c r="BH383" t="str">
        <f>+'4'!A380</f>
        <v>REDEN_CABILDO_SOLAR</v>
      </c>
    </row>
    <row r="384" spans="3:60" x14ac:dyDescent="0.35">
      <c r="C384" s="19" t="s">
        <v>219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P384" s="3"/>
      <c r="AQ384" s="4"/>
      <c r="AR384" s="4"/>
      <c r="AS384" s="4"/>
      <c r="AT384" s="5"/>
      <c r="AV384" s="4"/>
      <c r="AW384" s="4"/>
      <c r="AX384" s="4"/>
      <c r="BG384">
        <f t="shared" si="8"/>
        <v>380</v>
      </c>
      <c r="BH384" t="str">
        <f>+'4'!A381</f>
        <v>REDEN_LALAJUELA</v>
      </c>
    </row>
    <row r="385" spans="3:60" x14ac:dyDescent="0.35">
      <c r="C385" s="19" t="s">
        <v>220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P385" s="3"/>
      <c r="AQ385" s="4"/>
      <c r="AR385" s="4"/>
      <c r="AS385" s="4"/>
      <c r="AT385" s="5"/>
      <c r="AV385" s="4"/>
      <c r="AW385" s="4"/>
      <c r="AX385" s="4"/>
      <c r="BG385">
        <f t="shared" si="8"/>
        <v>381</v>
      </c>
      <c r="BH385" t="str">
        <f>+'4'!A382</f>
        <v>REDEN_TALHUEN_SOLAR</v>
      </c>
    </row>
    <row r="386" spans="3:60" x14ac:dyDescent="0.35">
      <c r="C386" s="19" t="s">
        <v>551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P386" s="3"/>
      <c r="AQ386" s="4"/>
      <c r="AR386" s="4"/>
      <c r="AS386" s="4"/>
      <c r="AT386" s="5"/>
      <c r="AV386" s="4"/>
      <c r="AW386" s="4"/>
      <c r="AX386" s="4"/>
      <c r="BG386">
        <f t="shared" si="8"/>
        <v>382</v>
      </c>
      <c r="BH386" t="str">
        <f>+'4'!A383</f>
        <v>RENOVALIA_6</v>
      </c>
    </row>
    <row r="387" spans="3:60" x14ac:dyDescent="0.35">
      <c r="C387" s="19" t="s">
        <v>552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P387" s="3"/>
      <c r="AQ387" s="4"/>
      <c r="AR387" s="4"/>
      <c r="AS387" s="4"/>
      <c r="AT387" s="5"/>
      <c r="AV387" s="4"/>
      <c r="AW387" s="4"/>
      <c r="AX387" s="4"/>
      <c r="BG387">
        <f t="shared" si="8"/>
        <v>383</v>
      </c>
      <c r="BH387" t="str">
        <f>+'4'!A384</f>
        <v>RENOVALIA_7</v>
      </c>
    </row>
    <row r="388" spans="3:60" x14ac:dyDescent="0.35">
      <c r="C388" s="19" t="s">
        <v>553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P388" s="3"/>
      <c r="AQ388" s="4"/>
      <c r="AR388" s="4"/>
      <c r="AS388" s="4"/>
      <c r="AT388" s="5"/>
      <c r="AV388" s="4"/>
      <c r="AW388" s="4"/>
      <c r="AX388" s="4"/>
      <c r="BG388">
        <f t="shared" si="8"/>
        <v>384</v>
      </c>
      <c r="BH388" t="str">
        <f>+'4'!A385</f>
        <v>RINCONADA</v>
      </c>
    </row>
    <row r="389" spans="3:60" x14ac:dyDescent="0.35">
      <c r="C389" s="19" t="s">
        <v>221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P389" s="3"/>
      <c r="AQ389" s="4"/>
      <c r="AR389" s="4"/>
      <c r="AS389" s="4"/>
      <c r="AT389" s="5"/>
      <c r="AV389" s="4"/>
      <c r="AW389" s="4"/>
      <c r="AX389" s="4"/>
      <c r="BG389">
        <f t="shared" si="8"/>
        <v>385</v>
      </c>
      <c r="BH389" t="str">
        <f>+'4'!A386</f>
        <v>RIO HUASCO</v>
      </c>
    </row>
    <row r="390" spans="3:60" x14ac:dyDescent="0.35">
      <c r="C390" s="19" t="s">
        <v>47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-71978.180000000022</v>
      </c>
      <c r="N390" s="7">
        <v>-73659.149999999994</v>
      </c>
      <c r="O390" s="7">
        <v>-68448.250000000044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-71966.81000000007</v>
      </c>
      <c r="Z390" s="7">
        <v>-74203.990000000093</v>
      </c>
      <c r="AA390" s="7">
        <v>-74588.109999999986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-71959.060000000012</v>
      </c>
      <c r="AL390" s="7">
        <v>-74621.249999999985</v>
      </c>
      <c r="AM390" s="7">
        <v>-69240.550000000076</v>
      </c>
      <c r="AP390" s="3"/>
      <c r="AQ390" s="4"/>
      <c r="AR390" s="4"/>
      <c r="AS390" s="4"/>
      <c r="AT390" s="5"/>
      <c r="AV390" s="4"/>
      <c r="AW390" s="4"/>
      <c r="AX390" s="4"/>
      <c r="BG390">
        <f t="shared" si="8"/>
        <v>386</v>
      </c>
      <c r="BH390" t="str">
        <f>+'4'!A387</f>
        <v>RIO_COLORADO</v>
      </c>
    </row>
    <row r="391" spans="3:60" x14ac:dyDescent="0.35">
      <c r="C391" s="19" t="s">
        <v>222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P391" s="3"/>
      <c r="AQ391" s="4"/>
      <c r="AR391" s="4"/>
      <c r="AS391" s="4"/>
      <c r="AT391" s="5"/>
      <c r="AV391" s="4"/>
      <c r="AW391" s="4"/>
      <c r="AX391" s="4"/>
      <c r="BG391">
        <f t="shared" si="8"/>
        <v>387</v>
      </c>
      <c r="BH391" t="str">
        <f>+'4'!A388</f>
        <v>RIO_MULCHEN</v>
      </c>
    </row>
    <row r="392" spans="3:60" x14ac:dyDescent="0.35">
      <c r="C392" s="19" t="s">
        <v>554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P392" s="3"/>
      <c r="AQ392" s="4"/>
      <c r="AR392" s="4"/>
      <c r="AS392" s="4"/>
      <c r="AT392" s="5"/>
      <c r="AV392" s="4"/>
      <c r="AW392" s="4"/>
      <c r="AX392" s="4"/>
      <c r="BG392">
        <f t="shared" si="8"/>
        <v>388</v>
      </c>
      <c r="BH392" t="str">
        <f>+'4'!A389</f>
        <v>RIO_PUMA</v>
      </c>
    </row>
    <row r="393" spans="3:60" x14ac:dyDescent="0.35">
      <c r="C393" s="19" t="s">
        <v>223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P393" s="3"/>
      <c r="AQ393" s="4"/>
      <c r="AR393" s="4"/>
      <c r="AS393" s="4"/>
      <c r="AT393" s="5"/>
      <c r="AV393" s="4"/>
      <c r="AW393" s="4"/>
      <c r="AX393" s="4"/>
      <c r="BG393">
        <f t="shared" si="8"/>
        <v>389</v>
      </c>
      <c r="BH393" t="str">
        <f>+'4'!A390</f>
        <v>RLA_SOLAR</v>
      </c>
    </row>
    <row r="394" spans="3:60" x14ac:dyDescent="0.35">
      <c r="C394" s="19" t="s">
        <v>224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P394" s="3"/>
      <c r="AQ394" s="4"/>
      <c r="AR394" s="4"/>
      <c r="AS394" s="4"/>
      <c r="AT394" s="5"/>
      <c r="AV394" s="4"/>
      <c r="AW394" s="4"/>
      <c r="AX394" s="4"/>
      <c r="BG394">
        <f t="shared" si="8"/>
        <v>390</v>
      </c>
      <c r="BH394" t="str">
        <f>+'4'!A391</f>
        <v>ROBLERIA</v>
      </c>
    </row>
    <row r="395" spans="3:60" x14ac:dyDescent="0.35">
      <c r="C395" s="19" t="s">
        <v>555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P395" s="3"/>
      <c r="AQ395" s="4"/>
      <c r="AR395" s="4"/>
      <c r="AS395" s="4"/>
      <c r="AT395" s="5"/>
      <c r="AV395" s="4"/>
      <c r="AW395" s="4"/>
      <c r="AX395" s="4"/>
      <c r="BG395">
        <f t="shared" si="8"/>
        <v>391</v>
      </c>
      <c r="BH395" t="str">
        <f>+'4'!A392</f>
        <v>ROMERIA</v>
      </c>
    </row>
    <row r="396" spans="3:60" x14ac:dyDescent="0.35">
      <c r="C396" s="19" t="s">
        <v>556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P396" s="3"/>
      <c r="AQ396" s="4"/>
      <c r="AR396" s="4"/>
      <c r="AS396" s="4"/>
      <c r="AT396" s="5"/>
      <c r="AV396" s="4"/>
      <c r="AW396" s="4"/>
      <c r="AX396" s="4"/>
      <c r="BG396">
        <f t="shared" si="8"/>
        <v>392</v>
      </c>
      <c r="BH396" t="str">
        <f>+'4'!A393</f>
        <v>RTS</v>
      </c>
    </row>
    <row r="397" spans="3:60" x14ac:dyDescent="0.35">
      <c r="C397" s="19" t="s">
        <v>48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P397" s="3"/>
      <c r="AQ397" s="4"/>
      <c r="AR397" s="4"/>
      <c r="AS397" s="4"/>
      <c r="AT397" s="5"/>
      <c r="AV397" s="4"/>
      <c r="AW397" s="4"/>
      <c r="AX397" s="4"/>
      <c r="BG397">
        <f t="shared" si="8"/>
        <v>393</v>
      </c>
      <c r="BH397" t="str">
        <f>+'4'!A394</f>
        <v>RUCATAYO</v>
      </c>
    </row>
    <row r="398" spans="3:60" x14ac:dyDescent="0.35">
      <c r="C398" s="19" t="s">
        <v>49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213169.95999999988</v>
      </c>
      <c r="N398" s="7">
        <v>215648.41000000027</v>
      </c>
      <c r="O398" s="7">
        <v>203053.79000000007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213131.37999999992</v>
      </c>
      <c r="Z398" s="7">
        <v>216396.03000000006</v>
      </c>
      <c r="AA398" s="7">
        <v>216064.87000000008</v>
      </c>
      <c r="AB398" s="7">
        <v>0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210191.29999999984</v>
      </c>
      <c r="AL398" s="7">
        <v>214919.08999999973</v>
      </c>
      <c r="AM398" s="7">
        <v>208037.9500000003</v>
      </c>
      <c r="AP398" s="3"/>
      <c r="AQ398" s="4"/>
      <c r="AR398" s="4"/>
      <c r="AS398" s="4"/>
      <c r="AT398" s="5"/>
      <c r="AV398" s="4"/>
      <c r="AW398" s="4"/>
      <c r="AX398" s="4"/>
      <c r="BG398">
        <f t="shared" si="8"/>
        <v>394</v>
      </c>
      <c r="BH398" t="str">
        <f>+'4'!A395</f>
        <v>SAFIRA_ENERGIA_CHILE</v>
      </c>
    </row>
    <row r="399" spans="3:60" x14ac:dyDescent="0.35">
      <c r="C399" s="19" t="s">
        <v>225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P399" s="3"/>
      <c r="AQ399" s="4"/>
      <c r="AR399" s="4"/>
      <c r="AS399" s="4"/>
      <c r="AT399" s="5"/>
      <c r="AV399" s="4"/>
      <c r="AW399" s="4"/>
      <c r="AX399" s="4"/>
      <c r="BG399">
        <f t="shared" si="8"/>
        <v>395</v>
      </c>
      <c r="BH399" t="str">
        <f>+'4'!A396</f>
        <v>SAN_ANDRES_SPA</v>
      </c>
    </row>
    <row r="400" spans="3:60" x14ac:dyDescent="0.35">
      <c r="C400" s="19" t="s">
        <v>557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P400" s="3"/>
      <c r="AQ400" s="4"/>
      <c r="AR400" s="4"/>
      <c r="AS400" s="4"/>
      <c r="AT400" s="5"/>
      <c r="AV400" s="4"/>
      <c r="AW400" s="4"/>
      <c r="AX400" s="4"/>
      <c r="BG400">
        <f t="shared" si="8"/>
        <v>396</v>
      </c>
      <c r="BH400" t="str">
        <f>+'4'!A397</f>
        <v>SAN_FRANCISCO</v>
      </c>
    </row>
    <row r="401" spans="3:60" x14ac:dyDescent="0.35">
      <c r="C401" s="19" t="s">
        <v>50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-93283.470000000219</v>
      </c>
      <c r="N401" s="7">
        <v>-90491.020000000033</v>
      </c>
      <c r="O401" s="7">
        <v>-97276.119999999893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-93293.730000000272</v>
      </c>
      <c r="Z401" s="7">
        <v>-90459.660000000091</v>
      </c>
      <c r="AA401" s="7">
        <v>-95267.580000000016</v>
      </c>
      <c r="AB401" s="7">
        <v>0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-93287.100000000151</v>
      </c>
      <c r="AL401" s="7">
        <v>-90171.80000000009</v>
      </c>
      <c r="AM401" s="7">
        <v>-97120.850000000079</v>
      </c>
      <c r="AP401" s="3"/>
      <c r="AQ401" s="4"/>
      <c r="AR401" s="4"/>
      <c r="AS401" s="4"/>
      <c r="AT401" s="5"/>
      <c r="AV401" s="4"/>
      <c r="AW401" s="4"/>
      <c r="AX401" s="4"/>
      <c r="BG401">
        <f t="shared" si="8"/>
        <v>397</v>
      </c>
      <c r="BH401" t="str">
        <f>+'4'!A398</f>
        <v>SAN_JUAN_LAP</v>
      </c>
    </row>
    <row r="402" spans="3:60" x14ac:dyDescent="0.35">
      <c r="C402" s="19" t="s">
        <v>558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P402" s="3"/>
      <c r="AQ402" s="4"/>
      <c r="AR402" s="4"/>
      <c r="AS402" s="4"/>
      <c r="AT402" s="5"/>
      <c r="AV402" s="4"/>
      <c r="AW402" s="4"/>
      <c r="AX402" s="4"/>
      <c r="BG402">
        <f t="shared" si="8"/>
        <v>398</v>
      </c>
      <c r="BH402" t="str">
        <f>+'4'!A399</f>
        <v>SANBAR_SOLAR</v>
      </c>
    </row>
    <row r="403" spans="3:60" x14ac:dyDescent="0.35">
      <c r="C403" s="19" t="s">
        <v>559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P403" s="3"/>
      <c r="AQ403" s="4"/>
      <c r="AR403" s="4"/>
      <c r="AS403" s="4"/>
      <c r="AT403" s="5"/>
      <c r="AV403" s="4"/>
      <c r="AW403" s="4"/>
      <c r="AX403" s="4"/>
      <c r="BG403">
        <f t="shared" si="8"/>
        <v>399</v>
      </c>
      <c r="BH403" t="str">
        <f>+'4'!A400</f>
        <v>SANTA IRENE</v>
      </c>
    </row>
    <row r="404" spans="3:60" x14ac:dyDescent="0.35">
      <c r="C404" s="19" t="s">
        <v>226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P404" s="3"/>
      <c r="AQ404" s="4"/>
      <c r="AR404" s="4"/>
      <c r="AS404" s="4"/>
      <c r="AT404" s="5"/>
      <c r="AV404" s="4"/>
      <c r="AW404" s="4"/>
      <c r="AX404" s="4"/>
      <c r="BG404">
        <f t="shared" si="8"/>
        <v>400</v>
      </c>
      <c r="BH404" t="str">
        <f>+'4'!A401</f>
        <v>SANTA_ADRIANA</v>
      </c>
    </row>
    <row r="405" spans="3:60" x14ac:dyDescent="0.35">
      <c r="C405" s="19" t="s">
        <v>560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P405" s="3"/>
      <c r="AQ405" s="4"/>
      <c r="AR405" s="4"/>
      <c r="AS405" s="4"/>
      <c r="AT405" s="5"/>
      <c r="AV405" s="4"/>
      <c r="AW405" s="4"/>
      <c r="AX405" s="4"/>
      <c r="BG405">
        <f t="shared" si="8"/>
        <v>401</v>
      </c>
      <c r="BH405" t="str">
        <f>+'4'!A402</f>
        <v>SANTA_CATALINA_SOLAR</v>
      </c>
    </row>
    <row r="406" spans="3:60" x14ac:dyDescent="0.35">
      <c r="C406" s="19" t="s">
        <v>561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P406" s="3"/>
      <c r="AQ406" s="4"/>
      <c r="AR406" s="4"/>
      <c r="AS406" s="4"/>
      <c r="AT406" s="5"/>
      <c r="AV406" s="4"/>
      <c r="AW406" s="4"/>
      <c r="AX406" s="4"/>
      <c r="BG406">
        <f t="shared" si="8"/>
        <v>402</v>
      </c>
      <c r="BH406" t="str">
        <f>+'4'!A403</f>
        <v>SANTA_CLARA</v>
      </c>
    </row>
    <row r="407" spans="3:60" x14ac:dyDescent="0.35">
      <c r="C407" s="19" t="s">
        <v>562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P407" s="3"/>
      <c r="AQ407" s="4"/>
      <c r="AR407" s="4"/>
      <c r="AS407" s="4"/>
      <c r="AT407" s="5"/>
      <c r="AV407" s="4"/>
      <c r="AW407" s="4"/>
      <c r="AX407" s="4"/>
      <c r="BG407">
        <f t="shared" ref="BG407:BG439" si="9">1+BG406</f>
        <v>403</v>
      </c>
      <c r="BH407" t="str">
        <f>+'4'!A404</f>
        <v>SANTA_INES_SOLAR</v>
      </c>
    </row>
    <row r="408" spans="3:60" x14ac:dyDescent="0.35">
      <c r="C408" s="19" t="s">
        <v>563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P408" s="3"/>
      <c r="AQ408" s="4"/>
      <c r="AR408" s="4"/>
      <c r="AS408" s="4"/>
      <c r="AT408" s="5"/>
      <c r="AV408" s="4"/>
      <c r="AW408" s="4"/>
      <c r="AX408" s="4"/>
      <c r="BG408">
        <f t="shared" si="9"/>
        <v>404</v>
      </c>
      <c r="BH408" t="str">
        <f>+'4'!A405</f>
        <v>SANTAMARTA</v>
      </c>
    </row>
    <row r="409" spans="3:60" x14ac:dyDescent="0.35">
      <c r="C409" s="19" t="s">
        <v>51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P409" s="3"/>
      <c r="AQ409" s="4"/>
      <c r="AR409" s="4"/>
      <c r="AS409" s="4"/>
      <c r="AT409" s="5"/>
      <c r="AV409" s="4"/>
      <c r="AW409" s="4"/>
      <c r="AX409" s="4"/>
      <c r="BG409">
        <f t="shared" si="9"/>
        <v>405</v>
      </c>
      <c r="BH409" t="str">
        <f>+'4'!A406</f>
        <v>SANTIAGO_SOLAR</v>
      </c>
    </row>
    <row r="410" spans="3:60" x14ac:dyDescent="0.35">
      <c r="C410" s="19" t="s">
        <v>564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P410" s="3"/>
      <c r="AQ410" s="4"/>
      <c r="AR410" s="4"/>
      <c r="AS410" s="4"/>
      <c r="AT410" s="5"/>
      <c r="AV410" s="4"/>
      <c r="AW410" s="4"/>
      <c r="AX410" s="4"/>
      <c r="BG410">
        <f t="shared" si="9"/>
        <v>406</v>
      </c>
      <c r="BH410" t="str">
        <f>+'4'!A407</f>
        <v>SCM</v>
      </c>
    </row>
    <row r="411" spans="3:60" x14ac:dyDescent="0.35">
      <c r="C411" s="19" t="s">
        <v>52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349591.01000000007</v>
      </c>
      <c r="N411" s="7">
        <v>327204.67000000039</v>
      </c>
      <c r="O411" s="7">
        <v>334027.76000000042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348898.44000000029</v>
      </c>
      <c r="Z411" s="7">
        <v>327933.94000000006</v>
      </c>
      <c r="AA411" s="7">
        <v>375731.69000000006</v>
      </c>
      <c r="AB411" s="7">
        <v>0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339422.93999999994</v>
      </c>
      <c r="AL411" s="7">
        <v>326316.65999999986</v>
      </c>
      <c r="AM411" s="7">
        <v>359448.26000000018</v>
      </c>
      <c r="AP411" s="3"/>
      <c r="AQ411" s="4"/>
      <c r="AR411" s="4"/>
      <c r="AS411" s="4"/>
      <c r="AT411" s="5"/>
      <c r="AV411" s="4"/>
      <c r="AW411" s="4"/>
      <c r="AX411" s="4"/>
      <c r="BG411">
        <f t="shared" si="9"/>
        <v>407</v>
      </c>
      <c r="BH411" t="str">
        <f>+'4'!A408</f>
        <v>SGA</v>
      </c>
    </row>
    <row r="412" spans="3:60" x14ac:dyDescent="0.35">
      <c r="C412" s="19" t="s">
        <v>227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P412" s="3"/>
      <c r="AQ412" s="4"/>
      <c r="AR412" s="4"/>
      <c r="AS412" s="4"/>
      <c r="AT412" s="5"/>
      <c r="AV412" s="4"/>
      <c r="AW412" s="4"/>
      <c r="AX412" s="4"/>
      <c r="BG412">
        <f t="shared" si="9"/>
        <v>408</v>
      </c>
      <c r="BH412" t="str">
        <f>+'4'!A409</f>
        <v>SINERGIA_SOLAR_SPA</v>
      </c>
    </row>
    <row r="413" spans="3:60" x14ac:dyDescent="0.35">
      <c r="C413" s="19" t="s">
        <v>228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P413" s="3"/>
      <c r="AQ413" s="4"/>
      <c r="AR413" s="4"/>
      <c r="AS413" s="4"/>
      <c r="AT413" s="5"/>
      <c r="AV413" s="4"/>
      <c r="AW413" s="4"/>
      <c r="AX413" s="4"/>
      <c r="BG413">
        <f t="shared" si="9"/>
        <v>409</v>
      </c>
      <c r="BH413" t="str">
        <f>+'4'!A410</f>
        <v>SOCER</v>
      </c>
    </row>
    <row r="414" spans="3:60" x14ac:dyDescent="0.35">
      <c r="C414" s="19" t="s">
        <v>565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P414" s="3"/>
      <c r="AQ414" s="4"/>
      <c r="AR414" s="4"/>
      <c r="AS414" s="4"/>
      <c r="AT414" s="5"/>
      <c r="AV414" s="4"/>
      <c r="AW414" s="4"/>
      <c r="AX414" s="4"/>
      <c r="BG414">
        <f t="shared" si="9"/>
        <v>410</v>
      </c>
      <c r="BH414" t="str">
        <f>+'4'!A411</f>
        <v>SOL_DE_SEPTIEMBRE_SPA</v>
      </c>
    </row>
    <row r="415" spans="3:60" x14ac:dyDescent="0.35">
      <c r="C415" s="19" t="s">
        <v>566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P415" s="3"/>
      <c r="AQ415" s="4"/>
      <c r="AR415" s="4"/>
      <c r="AS415" s="4"/>
      <c r="AT415" s="5"/>
      <c r="AV415" s="4"/>
      <c r="AW415" s="4"/>
      <c r="AX415" s="4"/>
      <c r="BG415">
        <f t="shared" si="9"/>
        <v>411</v>
      </c>
      <c r="BH415" t="str">
        <f>+'4'!A412</f>
        <v>Solar la Blanquina</v>
      </c>
    </row>
    <row r="416" spans="3:60" x14ac:dyDescent="0.35">
      <c r="C416" s="19" t="s">
        <v>229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P416" s="3"/>
      <c r="AQ416" s="4"/>
      <c r="AR416" s="4"/>
      <c r="AS416" s="4"/>
      <c r="AT416" s="5"/>
      <c r="AV416" s="4"/>
      <c r="AW416" s="4"/>
      <c r="AX416" s="4"/>
      <c r="BG416">
        <f t="shared" si="9"/>
        <v>412</v>
      </c>
      <c r="BH416" t="str">
        <f>+'4'!A413</f>
        <v>SOLAR_E</v>
      </c>
    </row>
    <row r="417" spans="3:60" x14ac:dyDescent="0.35">
      <c r="C417" s="19" t="s">
        <v>230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P417" s="3"/>
      <c r="AQ417" s="4"/>
      <c r="AR417" s="4"/>
      <c r="AS417" s="4"/>
      <c r="AT417" s="5"/>
      <c r="AV417" s="4"/>
      <c r="AW417" s="4"/>
      <c r="AX417" s="4"/>
      <c r="BG417">
        <f t="shared" si="9"/>
        <v>413</v>
      </c>
      <c r="BH417" t="str">
        <f>+'4'!A414</f>
        <v>SOLAR_LOS_PERALES_I</v>
      </c>
    </row>
    <row r="418" spans="3:60" x14ac:dyDescent="0.35">
      <c r="C418" s="19" t="s">
        <v>231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P418" s="3"/>
      <c r="AQ418" s="4"/>
      <c r="AR418" s="4"/>
      <c r="AS418" s="4"/>
      <c r="AT418" s="5"/>
      <c r="AV418" s="4"/>
      <c r="AW418" s="4"/>
      <c r="AX418" s="4"/>
      <c r="BG418">
        <f t="shared" si="9"/>
        <v>414</v>
      </c>
      <c r="BH418" t="str">
        <f>+'4'!A415</f>
        <v>SOLAR_TI_CUATRO</v>
      </c>
    </row>
    <row r="419" spans="3:60" x14ac:dyDescent="0.35">
      <c r="C419" s="19" t="s">
        <v>567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P419" s="3"/>
      <c r="AQ419" s="4"/>
      <c r="AR419" s="4"/>
      <c r="AS419" s="4"/>
      <c r="AT419" s="5"/>
      <c r="AV419" s="4"/>
      <c r="AW419" s="4"/>
      <c r="AX419" s="4"/>
      <c r="BG419">
        <f t="shared" si="9"/>
        <v>415</v>
      </c>
      <c r="BH419" t="str">
        <f>+'4'!A416</f>
        <v>SOLAR_TI_DIEZ</v>
      </c>
    </row>
    <row r="420" spans="3:60" x14ac:dyDescent="0.35">
      <c r="C420" s="19" t="s">
        <v>568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P420" s="3"/>
      <c r="AQ420" s="4"/>
      <c r="AR420" s="4"/>
      <c r="AS420" s="4"/>
      <c r="AT420" s="5"/>
      <c r="AV420" s="4"/>
      <c r="AW420" s="4"/>
      <c r="AX420" s="4"/>
      <c r="BG420">
        <f t="shared" si="9"/>
        <v>416</v>
      </c>
      <c r="BH420" t="str">
        <f>+'4'!A417</f>
        <v>SOLAR_TI_ONCE_SPA</v>
      </c>
    </row>
    <row r="421" spans="3:60" x14ac:dyDescent="0.35">
      <c r="C421" s="19" t="s">
        <v>569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558808.31000000017</v>
      </c>
      <c r="N421" s="7">
        <v>214903.81999999995</v>
      </c>
      <c r="O421" s="7">
        <v>760086.76999999932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559066.10999999964</v>
      </c>
      <c r="Z421" s="7">
        <v>288564.42999999988</v>
      </c>
      <c r="AA421" s="7">
        <v>720252.13999999908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559146.90000000061</v>
      </c>
      <c r="AL421" s="7">
        <v>283582.51999999996</v>
      </c>
      <c r="AM421" s="7">
        <v>762552.08000000042</v>
      </c>
      <c r="AP421" s="3"/>
      <c r="AQ421" s="4"/>
      <c r="AR421" s="4"/>
      <c r="AS421" s="4"/>
      <c r="AT421" s="5"/>
      <c r="AV421" s="4"/>
      <c r="AW421" s="4"/>
      <c r="AX421" s="4"/>
      <c r="BG421">
        <f t="shared" si="9"/>
        <v>417</v>
      </c>
      <c r="BH421" t="str">
        <f>+'4'!A418</f>
        <v>SONNEDIX_ENERGY</v>
      </c>
    </row>
    <row r="422" spans="3:60" x14ac:dyDescent="0.35">
      <c r="C422" s="19" t="s">
        <v>233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P422" s="3"/>
      <c r="AQ422" s="4"/>
      <c r="AR422" s="4"/>
      <c r="AS422" s="4"/>
      <c r="AT422" s="5"/>
      <c r="AV422" s="4"/>
      <c r="AW422" s="4"/>
      <c r="AX422" s="4"/>
      <c r="BG422">
        <f t="shared" si="9"/>
        <v>418</v>
      </c>
      <c r="BH422" t="str">
        <f>+'4'!A419</f>
        <v>SPS_LA_HUAYCA</v>
      </c>
    </row>
    <row r="423" spans="3:60" x14ac:dyDescent="0.35">
      <c r="C423" s="19" t="s">
        <v>53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P423" s="3"/>
      <c r="AQ423" s="4"/>
      <c r="AR423" s="4"/>
      <c r="AS423" s="4"/>
      <c r="AT423" s="5"/>
      <c r="AV423" s="4"/>
      <c r="AW423" s="4"/>
      <c r="AX423" s="4"/>
      <c r="BG423">
        <f t="shared" si="9"/>
        <v>419</v>
      </c>
      <c r="BH423" t="str">
        <f>+'4'!A420</f>
        <v>SPVP4</v>
      </c>
    </row>
    <row r="424" spans="3:60" x14ac:dyDescent="0.35">
      <c r="C424" s="19" t="s">
        <v>570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P424" s="3"/>
      <c r="AQ424" s="4"/>
      <c r="AR424" s="4"/>
      <c r="AS424" s="4"/>
      <c r="AT424" s="5"/>
      <c r="AV424" s="4"/>
      <c r="AW424" s="4"/>
      <c r="AX424" s="4"/>
      <c r="BG424">
        <f t="shared" si="9"/>
        <v>420</v>
      </c>
      <c r="BH424" t="str">
        <f>+'4'!A421</f>
        <v>SPVP4 (EL_CANELO)</v>
      </c>
    </row>
    <row r="425" spans="3:60" x14ac:dyDescent="0.35">
      <c r="C425" s="19" t="s">
        <v>571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P425" s="3"/>
      <c r="AQ425" s="4"/>
      <c r="AR425" s="4"/>
      <c r="AS425" s="4"/>
      <c r="AT425" s="5"/>
      <c r="AV425" s="4"/>
      <c r="AW425" s="4"/>
      <c r="AX425" s="4"/>
      <c r="BG425">
        <f t="shared" si="9"/>
        <v>421</v>
      </c>
      <c r="BH425" t="str">
        <f>+'4'!A422</f>
        <v>SWO</v>
      </c>
    </row>
    <row r="426" spans="3:60" x14ac:dyDescent="0.35">
      <c r="C426" s="19" t="s">
        <v>572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P426" s="3"/>
      <c r="AQ426" s="4"/>
      <c r="AR426" s="4"/>
      <c r="AS426" s="4"/>
      <c r="AT426" s="5"/>
      <c r="AV426" s="4"/>
      <c r="AW426" s="4"/>
      <c r="AX426" s="4"/>
      <c r="BG426">
        <f t="shared" si="9"/>
        <v>422</v>
      </c>
      <c r="BH426" t="str">
        <f>+'4'!A423</f>
        <v>SX_LASERENA</v>
      </c>
    </row>
    <row r="427" spans="3:60" x14ac:dyDescent="0.35">
      <c r="C427" s="19" t="s">
        <v>65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P427" s="3"/>
      <c r="AQ427" s="4"/>
      <c r="AR427" s="4"/>
      <c r="AS427" s="4"/>
      <c r="AT427" s="5"/>
      <c r="AV427" s="4"/>
      <c r="AW427" s="4"/>
      <c r="AX427" s="4"/>
      <c r="BG427">
        <f t="shared" si="9"/>
        <v>423</v>
      </c>
      <c r="BH427" t="str">
        <f>+'4'!A424</f>
        <v>TACORA_ENERGY</v>
      </c>
    </row>
    <row r="428" spans="3:60" x14ac:dyDescent="0.35">
      <c r="C428" s="19" t="s">
        <v>235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P428" s="3"/>
      <c r="AQ428" s="4"/>
      <c r="AR428" s="4"/>
      <c r="AS428" s="4"/>
      <c r="AT428" s="5"/>
      <c r="AV428" s="4" t="e">
        <f>+VLOOKUP($AP428,#REF!,1+MontoEmpresas!AX426,FALSE)</f>
        <v>#REF!</v>
      </c>
      <c r="AW428" s="4" t="e">
        <f>+VLOOKUP($AP428,#REF!,1+MontoEmpresas!AY426,FALSE)</f>
        <v>#REF!</v>
      </c>
      <c r="AX428" s="4" t="e">
        <f>+VLOOKUP($AP428,#REF!,1+MontoEmpresas!AZ426,FALSE)</f>
        <v>#REF!</v>
      </c>
      <c r="BG428">
        <f t="shared" si="9"/>
        <v>424</v>
      </c>
      <c r="BH428" t="str">
        <f>+'4'!A425</f>
        <v>TALINAY</v>
      </c>
    </row>
    <row r="429" spans="3:60" x14ac:dyDescent="0.35">
      <c r="C429" s="19" t="s">
        <v>573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P429" s="3"/>
      <c r="AQ429" s="4"/>
      <c r="AR429" s="4"/>
      <c r="AS429" s="4"/>
      <c r="AT429" s="5"/>
      <c r="AV429" s="4"/>
      <c r="AW429" s="4"/>
      <c r="AX429" s="4"/>
      <c r="BG429">
        <f t="shared" si="9"/>
        <v>425</v>
      </c>
      <c r="BH429" t="str">
        <f>+'4'!A426</f>
        <v>TALTAL_SOLAR</v>
      </c>
    </row>
    <row r="430" spans="3:60" x14ac:dyDescent="0.35">
      <c r="C430" s="19" t="s">
        <v>86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P430" s="3"/>
      <c r="AQ430" s="4"/>
      <c r="AR430" s="4"/>
      <c r="AS430" s="4"/>
      <c r="AT430" s="5"/>
      <c r="AV430" s="4"/>
      <c r="AW430" s="4"/>
      <c r="AX430" s="4"/>
      <c r="BG430">
        <f t="shared" si="9"/>
        <v>426</v>
      </c>
      <c r="BH430" t="str">
        <f>+'4'!A427</f>
        <v>TAMAKAYA_ENERGIA</v>
      </c>
    </row>
    <row r="431" spans="3:60" x14ac:dyDescent="0.35">
      <c r="C431" s="19" t="s">
        <v>574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P431" s="3"/>
      <c r="AQ431" s="4"/>
      <c r="AR431" s="4"/>
      <c r="AS431" s="4"/>
      <c r="AT431" s="5"/>
      <c r="AV431" s="4"/>
      <c r="AW431" s="4"/>
      <c r="AX431" s="4"/>
      <c r="BG431">
        <f t="shared" si="9"/>
        <v>427</v>
      </c>
      <c r="BH431" t="str">
        <f>+'4'!A428</f>
        <v>TAMARUGAL SOLAR 1</v>
      </c>
    </row>
    <row r="432" spans="3:60" x14ac:dyDescent="0.35">
      <c r="C432" s="19" t="s">
        <v>575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P432" s="3"/>
      <c r="AQ432" s="4"/>
      <c r="AR432" s="4"/>
      <c r="AS432" s="4"/>
      <c r="AT432" s="5"/>
      <c r="AV432" s="4"/>
      <c r="AW432" s="4"/>
      <c r="AX432" s="4"/>
      <c r="BG432">
        <f t="shared" si="9"/>
        <v>428</v>
      </c>
      <c r="BH432" t="str">
        <f>+'4'!A429</f>
        <v>TAMM</v>
      </c>
    </row>
    <row r="433" spans="3:60" x14ac:dyDescent="0.35">
      <c r="C433" s="19" t="s">
        <v>576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P433" s="3"/>
      <c r="AQ433" s="4"/>
      <c r="AR433" s="4"/>
      <c r="AS433" s="4"/>
      <c r="AT433" s="5"/>
      <c r="AV433" s="4"/>
      <c r="AW433" s="4"/>
      <c r="AX433" s="4"/>
      <c r="BG433">
        <f t="shared" si="9"/>
        <v>429</v>
      </c>
      <c r="BH433" t="str">
        <f>+'4'!A430</f>
        <v>TEATINOS</v>
      </c>
    </row>
    <row r="434" spans="3:60" x14ac:dyDescent="0.35">
      <c r="C434" s="19" t="s">
        <v>54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329290.69000000012</v>
      </c>
      <c r="N434" s="7">
        <v>332930.51000000013</v>
      </c>
      <c r="O434" s="7">
        <v>320197.15999999997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329345.33999999997</v>
      </c>
      <c r="Z434" s="7">
        <v>334211.53999999992</v>
      </c>
      <c r="AA434" s="7">
        <v>342663.75000000006</v>
      </c>
      <c r="AB434" s="7">
        <v>0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329193.73000000027</v>
      </c>
      <c r="AL434" s="7">
        <v>335808.16999999993</v>
      </c>
      <c r="AM434" s="7">
        <v>323490.58999999991</v>
      </c>
      <c r="AP434" s="3"/>
      <c r="AQ434" s="4"/>
      <c r="AR434" s="4"/>
      <c r="AS434" s="4"/>
      <c r="AT434" s="5"/>
      <c r="AV434" s="4"/>
      <c r="AW434" s="4"/>
      <c r="AX434" s="4"/>
      <c r="BG434">
        <f t="shared" si="9"/>
        <v>430</v>
      </c>
      <c r="BH434" t="str">
        <f>+'4'!A431</f>
        <v>TECNORED</v>
      </c>
    </row>
    <row r="435" spans="3:60" x14ac:dyDescent="0.35">
      <c r="C435" s="19" t="s">
        <v>577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P435" s="3"/>
      <c r="AQ435" s="4"/>
      <c r="AR435" s="4"/>
      <c r="AS435" s="4"/>
      <c r="AT435" s="5"/>
      <c r="AV435" s="4"/>
      <c r="AW435" s="4"/>
      <c r="AX435" s="4"/>
      <c r="BG435">
        <f t="shared" si="9"/>
        <v>431</v>
      </c>
      <c r="BH435" t="str">
        <f>+'4'!A432</f>
        <v>TILTIL_SOLAR</v>
      </c>
    </row>
    <row r="436" spans="3:60" x14ac:dyDescent="0.35">
      <c r="C436" s="19" t="s">
        <v>237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P436" s="3"/>
      <c r="AQ436" s="4"/>
      <c r="AR436" s="4"/>
      <c r="AS436" s="4"/>
      <c r="AT436" s="5"/>
      <c r="AV436" s="4"/>
      <c r="AW436" s="4"/>
      <c r="AX436" s="4"/>
      <c r="BG436">
        <f t="shared" si="9"/>
        <v>432</v>
      </c>
      <c r="BH436" t="str">
        <f>+'4'!A433</f>
        <v>TRAILELFU</v>
      </c>
    </row>
    <row r="437" spans="3:60" x14ac:dyDescent="0.35">
      <c r="C437" s="19" t="s">
        <v>238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P437" s="3"/>
      <c r="AQ437" s="4"/>
      <c r="AR437" s="4"/>
      <c r="AS437" s="4"/>
      <c r="AT437" s="5"/>
      <c r="AV437" s="4"/>
      <c r="AW437" s="4"/>
      <c r="AX437" s="4"/>
      <c r="BG437">
        <f t="shared" si="9"/>
        <v>433</v>
      </c>
      <c r="BH437" t="str">
        <f>+'4'!A434</f>
        <v>TRICAHUE_SOLAR</v>
      </c>
    </row>
    <row r="438" spans="3:60" x14ac:dyDescent="0.35">
      <c r="C438" s="19" t="s">
        <v>578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P438" s="3"/>
      <c r="AQ438" s="4"/>
      <c r="AR438" s="4"/>
      <c r="AS438" s="4"/>
      <c r="AT438" s="5"/>
      <c r="AV438" s="4"/>
      <c r="AW438" s="4"/>
      <c r="AX438" s="4"/>
      <c r="BG438">
        <f t="shared" si="9"/>
        <v>434</v>
      </c>
      <c r="BH438" t="str">
        <f>+'4'!A435</f>
        <v>TRICAHUE_SPA</v>
      </c>
    </row>
    <row r="439" spans="3:60" x14ac:dyDescent="0.35">
      <c r="C439" s="19" t="s">
        <v>579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P439" s="3"/>
      <c r="AQ439" s="4"/>
      <c r="AR439" s="4"/>
      <c r="AS439" s="4"/>
      <c r="AT439" s="5"/>
      <c r="AV439" s="4"/>
      <c r="AW439" s="4"/>
      <c r="AX439" s="4"/>
      <c r="BG439">
        <f t="shared" si="9"/>
        <v>435</v>
      </c>
      <c r="BH439" t="str">
        <f>+'4'!A436</f>
        <v>TSGF</v>
      </c>
    </row>
    <row r="440" spans="3:60" x14ac:dyDescent="0.35">
      <c r="C440" s="19" t="s">
        <v>580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P440" s="3"/>
      <c r="AQ440" s="4"/>
      <c r="AR440" s="4"/>
      <c r="AS440" s="4"/>
      <c r="AT440" s="5"/>
      <c r="AV440" s="4"/>
      <c r="AW440" s="4"/>
      <c r="AX440" s="4"/>
    </row>
    <row r="441" spans="3:60" x14ac:dyDescent="0.35">
      <c r="C441" s="19" t="s">
        <v>239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P441" s="3"/>
      <c r="AQ441" s="4"/>
      <c r="AR441" s="4"/>
      <c r="AS441" s="4"/>
      <c r="AT441" s="5"/>
      <c r="AV441" s="4"/>
      <c r="AW441" s="4"/>
      <c r="AX441" s="4"/>
    </row>
    <row r="442" spans="3:60" x14ac:dyDescent="0.35">
      <c r="C442" s="19" t="s">
        <v>67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P442" s="3"/>
      <c r="AQ442" s="4"/>
      <c r="AR442" s="4"/>
      <c r="AS442" s="4"/>
      <c r="AT442" s="5"/>
      <c r="AV442" s="4"/>
      <c r="AW442" s="4"/>
      <c r="AX442" s="4"/>
    </row>
    <row r="443" spans="3:60" x14ac:dyDescent="0.35">
      <c r="C443" s="19" t="s">
        <v>581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P443" s="3"/>
      <c r="AQ443" s="4"/>
      <c r="AR443" s="4"/>
      <c r="AS443" s="4"/>
      <c r="AT443" s="5"/>
      <c r="AV443" s="4"/>
      <c r="AW443" s="4"/>
      <c r="AX443" s="4"/>
    </row>
    <row r="444" spans="3:60" x14ac:dyDescent="0.35">
      <c r="C444" s="19" t="s">
        <v>241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P444" s="3"/>
      <c r="AQ444" s="4"/>
      <c r="AR444" s="4"/>
      <c r="AS444" s="4"/>
      <c r="AT444" s="5"/>
      <c r="AV444" s="4"/>
      <c r="AW444" s="4"/>
      <c r="AX444" s="4"/>
    </row>
    <row r="445" spans="3:60" x14ac:dyDescent="0.35">
      <c r="C445" s="19" t="s">
        <v>582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P445" s="3"/>
      <c r="AQ445" s="4"/>
      <c r="AR445" s="4"/>
      <c r="AS445" s="4"/>
      <c r="AT445" s="5"/>
      <c r="AV445" s="4"/>
      <c r="AW445" s="4"/>
      <c r="AX445" s="4"/>
    </row>
    <row r="446" spans="3:60" x14ac:dyDescent="0.35">
      <c r="C446" s="19" t="s">
        <v>583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P446" s="3"/>
      <c r="AQ446" s="4"/>
      <c r="AR446" s="4"/>
      <c r="AS446" s="4"/>
      <c r="AT446" s="5"/>
      <c r="AV446" s="4"/>
      <c r="AW446" s="4"/>
      <c r="AX446" s="4"/>
    </row>
    <row r="447" spans="3:60" x14ac:dyDescent="0.35">
      <c r="C447" s="19" t="s">
        <v>242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P447" s="3"/>
      <c r="AQ447" s="4"/>
      <c r="AR447" s="4"/>
      <c r="AS447" s="4"/>
      <c r="AT447" s="5"/>
      <c r="AV447" s="4"/>
      <c r="AW447" s="4"/>
      <c r="AX447" s="4"/>
    </row>
    <row r="448" spans="3:60" x14ac:dyDescent="0.35">
      <c r="C448" s="19" t="s">
        <v>584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P448" s="3"/>
      <c r="AQ448" s="4"/>
      <c r="AR448" s="4"/>
      <c r="AS448" s="4"/>
      <c r="AT448" s="5"/>
      <c r="AV448" s="4"/>
      <c r="AW448" s="4"/>
      <c r="AX448" s="4"/>
    </row>
    <row r="449" spans="3:50" x14ac:dyDescent="0.35">
      <c r="C449" s="19" t="s">
        <v>585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P449" s="3"/>
      <c r="AQ449" s="4"/>
      <c r="AR449" s="4"/>
      <c r="AS449" s="4"/>
      <c r="AT449" s="5"/>
      <c r="AV449" s="4"/>
      <c r="AW449" s="4"/>
      <c r="AX449" s="4"/>
    </row>
    <row r="450" spans="3:50" x14ac:dyDescent="0.35">
      <c r="C450" s="19" t="s">
        <v>244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P450" s="3"/>
      <c r="AQ450" s="4"/>
      <c r="AR450" s="4"/>
      <c r="AS450" s="4"/>
      <c r="AT450" s="5"/>
      <c r="AV450" s="4"/>
      <c r="AW450" s="4"/>
      <c r="AX450" s="4"/>
    </row>
    <row r="451" spans="3:50" x14ac:dyDescent="0.35">
      <c r="C451" s="19" t="s">
        <v>586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P451" s="3"/>
      <c r="AQ451" s="4"/>
      <c r="AR451" s="4"/>
      <c r="AS451" s="4"/>
      <c r="AT451" s="5"/>
      <c r="AV451" s="4"/>
      <c r="AW451" s="4"/>
      <c r="AX451" s="4"/>
    </row>
    <row r="452" spans="3:50" x14ac:dyDescent="0.35">
      <c r="C452" s="19" t="s">
        <v>587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P452" s="3"/>
      <c r="AQ452" s="4"/>
      <c r="AR452" s="4"/>
      <c r="AS452" s="4"/>
      <c r="AT452" s="5"/>
      <c r="AV452" s="4"/>
      <c r="AW452" s="4"/>
      <c r="AX452" s="4"/>
    </row>
    <row r="453" spans="3:50" x14ac:dyDescent="0.35">
      <c r="C453" s="19" t="s">
        <v>588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P453" s="3"/>
      <c r="AQ453" s="4"/>
      <c r="AR453" s="4"/>
      <c r="AS453" s="4"/>
      <c r="AT453" s="5"/>
      <c r="AV453" s="4"/>
      <c r="AW453" s="4"/>
      <c r="AX453" s="4"/>
    </row>
    <row r="454" spans="3:50" x14ac:dyDescent="0.35">
      <c r="C454" s="19" t="s">
        <v>589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P454" s="3"/>
      <c r="AQ454" s="4"/>
      <c r="AR454" s="4"/>
      <c r="AS454" s="4"/>
      <c r="AT454" s="5"/>
      <c r="AV454" s="4"/>
      <c r="AW454" s="4"/>
      <c r="AX454" s="4"/>
    </row>
    <row r="455" spans="3:50" x14ac:dyDescent="0.35">
      <c r="C455" s="19" t="s">
        <v>590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P455" s="3"/>
      <c r="AQ455" s="4"/>
      <c r="AR455" s="4"/>
      <c r="AS455" s="4"/>
      <c r="AT455" s="5"/>
      <c r="AV455" s="4"/>
      <c r="AW455" s="4"/>
      <c r="AX455" s="4"/>
    </row>
    <row r="456" spans="3:50" x14ac:dyDescent="0.35">
      <c r="C456" s="19" t="s">
        <v>591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P456" s="3"/>
      <c r="AQ456" s="4"/>
      <c r="AR456" s="4"/>
      <c r="AS456" s="4"/>
      <c r="AT456" s="5"/>
      <c r="AV456" s="4"/>
      <c r="AW456" s="4"/>
      <c r="AX456" s="4"/>
    </row>
    <row r="457" spans="3:50" x14ac:dyDescent="0.35">
      <c r="C457" s="19" t="s">
        <v>592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P457" s="3"/>
      <c r="AQ457" s="4"/>
      <c r="AR457" s="4"/>
      <c r="AS457" s="4"/>
      <c r="AT457" s="5"/>
      <c r="AV457" s="4"/>
      <c r="AW457" s="4"/>
      <c r="AX457" s="4"/>
    </row>
    <row r="458" spans="3:50" x14ac:dyDescent="0.35">
      <c r="C458" s="19" t="s">
        <v>593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P458" s="3"/>
      <c r="AQ458" s="4"/>
      <c r="AR458" s="4"/>
      <c r="AS458" s="4"/>
      <c r="AT458" s="5"/>
      <c r="AV458" s="4"/>
      <c r="AW458" s="4"/>
      <c r="AX458" s="4"/>
    </row>
    <row r="459" spans="3:50" x14ac:dyDescent="0.35">
      <c r="C459" s="19" t="s">
        <v>594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P459" s="3"/>
      <c r="AQ459" s="4"/>
      <c r="AR459" s="4"/>
      <c r="AS459" s="4"/>
      <c r="AT459" s="5"/>
      <c r="AV459" s="4"/>
      <c r="AW459" s="4"/>
      <c r="AX459" s="4"/>
    </row>
    <row r="460" spans="3:50" x14ac:dyDescent="0.35">
      <c r="C460" s="19" t="s">
        <v>595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P460" s="3"/>
      <c r="AQ460" s="4"/>
      <c r="AR460" s="4"/>
      <c r="AS460" s="4"/>
      <c r="AT460" s="5"/>
      <c r="AV460" s="4"/>
      <c r="AW460" s="4"/>
      <c r="AX460" s="4"/>
    </row>
    <row r="461" spans="3:50" x14ac:dyDescent="0.35">
      <c r="C461" s="19" t="s">
        <v>596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P461" s="3"/>
      <c r="AQ461" s="4"/>
      <c r="AR461" s="4"/>
      <c r="AS461" s="4"/>
      <c r="AT461" s="5"/>
      <c r="AV461" s="4"/>
      <c r="AW461" s="4"/>
      <c r="AX461" s="4"/>
    </row>
    <row r="462" spans="3:50" x14ac:dyDescent="0.35">
      <c r="C462" s="19" t="s">
        <v>597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P462" s="3"/>
      <c r="AQ462" s="4"/>
      <c r="AR462" s="4"/>
      <c r="AS462" s="4"/>
      <c r="AT462" s="5"/>
      <c r="AV462" s="4"/>
      <c r="AW462" s="4"/>
      <c r="AX462" s="4"/>
    </row>
    <row r="463" spans="3:50" x14ac:dyDescent="0.35">
      <c r="C463" s="19" t="s">
        <v>644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P463" s="3"/>
      <c r="AQ463" s="4"/>
      <c r="AR463" s="4"/>
      <c r="AS463" s="4"/>
      <c r="AT463" s="5"/>
      <c r="AV463" s="4"/>
      <c r="AW463" s="4"/>
      <c r="AX463" s="4"/>
    </row>
    <row r="464" spans="3:50" x14ac:dyDescent="0.35">
      <c r="C464" s="19" t="s">
        <v>645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P464" s="3"/>
      <c r="AQ464" s="4"/>
      <c r="AR464" s="4"/>
      <c r="AS464" s="4"/>
      <c r="AT464" s="5"/>
      <c r="AV464" s="4"/>
      <c r="AW464" s="4"/>
      <c r="AX464" s="4"/>
    </row>
    <row r="465" spans="3:50" x14ac:dyDescent="0.35">
      <c r="C465" s="19" t="s">
        <v>646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P465" s="3"/>
      <c r="AQ465" s="4"/>
      <c r="AR465" s="4"/>
      <c r="AS465" s="4"/>
      <c r="AT465" s="5"/>
      <c r="AV465" s="4"/>
      <c r="AW465" s="4"/>
      <c r="AX465" s="4"/>
    </row>
    <row r="466" spans="3:50" x14ac:dyDescent="0.35">
      <c r="C466" s="19" t="s">
        <v>598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P466" s="3"/>
      <c r="AQ466" s="4"/>
      <c r="AR466" s="4"/>
      <c r="AS466" s="4"/>
      <c r="AT466" s="5"/>
      <c r="AV466" s="4"/>
      <c r="AW466" s="4"/>
      <c r="AX466" s="4"/>
    </row>
    <row r="467" spans="3:50" x14ac:dyDescent="0.35">
      <c r="C467" s="19" t="s">
        <v>599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P467" s="3"/>
      <c r="AQ467" s="4"/>
      <c r="AR467" s="4"/>
      <c r="AS467" s="4"/>
      <c r="AT467" s="5"/>
      <c r="AV467" s="4"/>
      <c r="AW467" s="4"/>
      <c r="AX467" s="4"/>
    </row>
    <row r="468" spans="3:50" x14ac:dyDescent="0.35">
      <c r="C468" s="19" t="s">
        <v>600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P468" s="3"/>
      <c r="AQ468" s="4"/>
      <c r="AR468" s="4"/>
      <c r="AS468" s="4"/>
      <c r="AT468" s="5"/>
      <c r="AV468" s="4"/>
      <c r="AW468" s="4"/>
      <c r="AX468" s="4"/>
    </row>
    <row r="469" spans="3:50" x14ac:dyDescent="0.35">
      <c r="C469" s="19" t="s">
        <v>601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P469" s="3"/>
      <c r="AQ469" s="4"/>
      <c r="AR469" s="4"/>
      <c r="AS469" s="4"/>
      <c r="AT469" s="5"/>
      <c r="AV469" s="4"/>
      <c r="AW469" s="4"/>
      <c r="AX469" s="4"/>
    </row>
    <row r="470" spans="3:50" x14ac:dyDescent="0.35">
      <c r="C470" s="19" t="s">
        <v>602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P470" s="3"/>
      <c r="AQ470" s="4"/>
      <c r="AR470" s="4"/>
      <c r="AS470" s="4"/>
      <c r="AT470" s="5"/>
      <c r="AV470" s="4"/>
      <c r="AW470" s="4"/>
      <c r="AX470" s="4"/>
    </row>
    <row r="471" spans="3:50" x14ac:dyDescent="0.35">
      <c r="C471" s="19" t="s">
        <v>603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P471" s="3"/>
      <c r="AQ471" s="4"/>
      <c r="AR471" s="4"/>
      <c r="AS471" s="4"/>
      <c r="AT471" s="5"/>
      <c r="AV471" s="4"/>
      <c r="AW471" s="4"/>
      <c r="AX471" s="4"/>
    </row>
    <row r="472" spans="3:50" x14ac:dyDescent="0.35">
      <c r="C472" s="19" t="s">
        <v>604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P472" s="3"/>
      <c r="AQ472" s="4"/>
      <c r="AR472" s="4"/>
      <c r="AS472" s="4"/>
      <c r="AT472" s="5"/>
      <c r="AV472" s="4"/>
      <c r="AW472" s="4"/>
      <c r="AX472" s="4"/>
    </row>
    <row r="473" spans="3:50" x14ac:dyDescent="0.35">
      <c r="C473" s="19" t="s">
        <v>605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P473" s="3"/>
      <c r="AQ473" s="4"/>
      <c r="AR473" s="4"/>
      <c r="AS473" s="4"/>
      <c r="AT473" s="5"/>
      <c r="AV473" s="4"/>
      <c r="AW473" s="4"/>
      <c r="AX473" s="4"/>
    </row>
    <row r="474" spans="3:50" x14ac:dyDescent="0.35">
      <c r="C474" s="19" t="s">
        <v>606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P474" s="3"/>
      <c r="AQ474" s="4"/>
      <c r="AR474" s="4"/>
      <c r="AS474" s="4"/>
      <c r="AT474" s="5"/>
      <c r="AV474" s="4"/>
      <c r="AW474" s="4"/>
      <c r="AX474" s="4"/>
    </row>
    <row r="475" spans="3:50" x14ac:dyDescent="0.35">
      <c r="C475" s="19" t="s">
        <v>607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P475" s="3"/>
      <c r="AQ475" s="4"/>
      <c r="AR475" s="4"/>
      <c r="AS475" s="4"/>
      <c r="AT475" s="5"/>
      <c r="AV475" s="4"/>
      <c r="AW475" s="4"/>
      <c r="AX475" s="4"/>
    </row>
    <row r="476" spans="3:50" x14ac:dyDescent="0.35">
      <c r="C476" s="19" t="s">
        <v>608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P476" s="3"/>
      <c r="AQ476" s="4"/>
      <c r="AR476" s="4"/>
      <c r="AS476" s="4"/>
      <c r="AT476" s="5"/>
      <c r="AV476" s="4"/>
      <c r="AW476" s="4"/>
      <c r="AX476" s="4"/>
    </row>
    <row r="477" spans="3:50" x14ac:dyDescent="0.35">
      <c r="C477" s="19" t="s">
        <v>609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P477" s="3"/>
      <c r="AQ477" s="4"/>
      <c r="AR477" s="4"/>
      <c r="AS477" s="4"/>
      <c r="AT477" s="5"/>
      <c r="AV477" s="4"/>
      <c r="AW477" s="4"/>
      <c r="AX477" s="4"/>
    </row>
    <row r="478" spans="3:50" x14ac:dyDescent="0.35">
      <c r="C478" s="19" t="s">
        <v>610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P478" s="3"/>
      <c r="AQ478" s="4"/>
      <c r="AR478" s="4"/>
      <c r="AS478" s="4"/>
      <c r="AT478" s="5"/>
      <c r="AV478" s="4"/>
      <c r="AW478" s="4"/>
      <c r="AX478" s="4"/>
    </row>
    <row r="479" spans="3:50" x14ac:dyDescent="0.35">
      <c r="C479" s="19" t="s">
        <v>611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P479" s="3"/>
      <c r="AQ479" s="4"/>
      <c r="AR479" s="4"/>
      <c r="AS479" s="4"/>
      <c r="AT479" s="5"/>
      <c r="AV479" s="4"/>
      <c r="AW479" s="4"/>
      <c r="AX479" s="4"/>
    </row>
    <row r="480" spans="3:50" x14ac:dyDescent="0.35">
      <c r="C480" s="19" t="s">
        <v>612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P480" s="3"/>
      <c r="AQ480" s="4"/>
      <c r="AR480" s="4"/>
      <c r="AS480" s="4"/>
      <c r="AT480" s="5"/>
      <c r="AV480" s="4"/>
      <c r="AW480" s="4"/>
      <c r="AX480" s="4"/>
    </row>
    <row r="481" spans="3:50" x14ac:dyDescent="0.35">
      <c r="C481" s="19" t="s">
        <v>613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P481" s="3"/>
      <c r="AQ481" s="4"/>
      <c r="AR481" s="4"/>
      <c r="AS481" s="4"/>
      <c r="AT481" s="5"/>
      <c r="AV481" s="4"/>
      <c r="AW481" s="4"/>
      <c r="AX481" s="4"/>
    </row>
    <row r="482" spans="3:50" x14ac:dyDescent="0.35">
      <c r="C482" s="19" t="s">
        <v>614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P482" s="3"/>
      <c r="AQ482" s="4"/>
      <c r="AR482" s="4"/>
      <c r="AS482" s="4"/>
      <c r="AT482" s="5"/>
      <c r="AV482" s="4"/>
      <c r="AW482" s="4"/>
      <c r="AX482" s="4"/>
    </row>
    <row r="483" spans="3:50" x14ac:dyDescent="0.35">
      <c r="C483" s="19" t="s">
        <v>615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P483" s="3"/>
      <c r="AQ483" s="4"/>
      <c r="AR483" s="4"/>
      <c r="AS483" s="4"/>
      <c r="AT483" s="5"/>
      <c r="AV483" s="4"/>
      <c r="AW483" s="4"/>
      <c r="AX483" s="4"/>
    </row>
    <row r="484" spans="3:50" x14ac:dyDescent="0.35">
      <c r="C484" s="19" t="s">
        <v>616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P484" s="3"/>
      <c r="AQ484" s="4"/>
      <c r="AR484" s="4"/>
      <c r="AS484" s="4"/>
      <c r="AT484" s="5"/>
      <c r="AV484" s="4"/>
      <c r="AW484" s="4"/>
      <c r="AX484" s="4"/>
    </row>
    <row r="485" spans="3:50" x14ac:dyDescent="0.35">
      <c r="C485" s="19" t="s">
        <v>617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P485" s="3"/>
      <c r="AQ485" s="4"/>
      <c r="AR485" s="4"/>
      <c r="AS485" s="4"/>
      <c r="AT485" s="5"/>
      <c r="AV485" s="4"/>
      <c r="AW485" s="4"/>
      <c r="AX485" s="4"/>
    </row>
    <row r="486" spans="3:50" x14ac:dyDescent="0.35">
      <c r="C486" s="19" t="s">
        <v>618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P486" s="3"/>
      <c r="AQ486" s="4"/>
      <c r="AR486" s="4"/>
      <c r="AS486" s="4"/>
      <c r="AT486" s="5"/>
      <c r="AV486" s="4"/>
      <c r="AW486" s="4"/>
      <c r="AX486" s="4"/>
    </row>
    <row r="487" spans="3:50" x14ac:dyDescent="0.35">
      <c r="C487" s="19" t="s">
        <v>619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P487" s="3"/>
      <c r="AQ487" s="4"/>
      <c r="AR487" s="4"/>
      <c r="AS487" s="4"/>
      <c r="AT487" s="5"/>
      <c r="AV487" s="4"/>
      <c r="AW487" s="4"/>
      <c r="AX487" s="4"/>
    </row>
    <row r="488" spans="3:50" x14ac:dyDescent="0.35">
      <c r="C488" s="19" t="s">
        <v>620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P488" s="3"/>
      <c r="AQ488" s="4"/>
      <c r="AR488" s="4"/>
      <c r="AS488" s="4"/>
      <c r="AT488" s="5"/>
      <c r="AV488" s="4"/>
      <c r="AW488" s="4"/>
      <c r="AX488" s="4"/>
    </row>
    <row r="489" spans="3:50" x14ac:dyDescent="0.35">
      <c r="C489" s="19" t="s">
        <v>621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P489" s="3"/>
      <c r="AQ489" s="4"/>
      <c r="AR489" s="4"/>
      <c r="AS489" s="4"/>
      <c r="AT489" s="5"/>
      <c r="AV489" s="4"/>
      <c r="AW489" s="4"/>
      <c r="AX489" s="4"/>
    </row>
    <row r="490" spans="3:50" x14ac:dyDescent="0.35">
      <c r="C490" s="19" t="s">
        <v>622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P490" s="3"/>
      <c r="AQ490" s="4"/>
      <c r="AR490" s="4"/>
      <c r="AS490" s="4"/>
      <c r="AT490" s="5"/>
      <c r="AV490" s="4"/>
      <c r="AW490" s="4"/>
      <c r="AX490" s="4"/>
    </row>
    <row r="491" spans="3:50" x14ac:dyDescent="0.35">
      <c r="C491" s="19" t="s">
        <v>623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P491" s="3"/>
      <c r="AQ491" s="4"/>
      <c r="AR491" s="4"/>
      <c r="AS491" s="4"/>
      <c r="AT491" s="5"/>
      <c r="AV491" s="4"/>
      <c r="AW491" s="4"/>
      <c r="AX491" s="4"/>
    </row>
    <row r="492" spans="3:50" x14ac:dyDescent="0.35">
      <c r="C492" s="19" t="s">
        <v>624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P492" s="3"/>
      <c r="AQ492" s="4"/>
      <c r="AR492" s="4"/>
      <c r="AS492" s="4"/>
      <c r="AT492" s="5"/>
      <c r="AV492" s="4"/>
      <c r="AW492" s="4"/>
      <c r="AX492" s="4"/>
    </row>
    <row r="493" spans="3:50" x14ac:dyDescent="0.35">
      <c r="C493" s="19" t="s">
        <v>625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P493" s="3"/>
      <c r="AQ493" s="4"/>
      <c r="AR493" s="4"/>
      <c r="AS493" s="4"/>
      <c r="AT493" s="5"/>
      <c r="AV493" s="4"/>
      <c r="AW493" s="4"/>
      <c r="AX493" s="4"/>
    </row>
    <row r="494" spans="3:50" x14ac:dyDescent="0.35">
      <c r="C494" s="19" t="s">
        <v>626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P494" s="3"/>
      <c r="AQ494" s="4"/>
      <c r="AR494" s="4"/>
      <c r="AS494" s="4"/>
      <c r="AT494" s="5"/>
      <c r="AV494" s="4"/>
      <c r="AW494" s="4"/>
      <c r="AX494" s="4"/>
    </row>
    <row r="495" spans="3:50" x14ac:dyDescent="0.35">
      <c r="C495" s="19" t="s">
        <v>627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P495" s="3"/>
      <c r="AQ495" s="4"/>
      <c r="AR495" s="4"/>
      <c r="AS495" s="4"/>
      <c r="AT495" s="5"/>
      <c r="AV495" s="4"/>
      <c r="AW495" s="4"/>
      <c r="AX495" s="4"/>
    </row>
    <row r="496" spans="3:50" x14ac:dyDescent="0.35">
      <c r="C496" s="19" t="s">
        <v>628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P496" s="3"/>
      <c r="AQ496" s="4"/>
      <c r="AR496" s="4"/>
      <c r="AS496" s="4"/>
      <c r="AT496" s="5"/>
      <c r="AV496" s="4"/>
      <c r="AW496" s="4"/>
      <c r="AX496" s="4"/>
    </row>
    <row r="497" spans="3:50" x14ac:dyDescent="0.35">
      <c r="C497" s="19" t="s">
        <v>629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P497" s="3"/>
      <c r="AQ497" s="4"/>
      <c r="AR497" s="4"/>
      <c r="AS497" s="4"/>
      <c r="AT497" s="5"/>
      <c r="AV497" s="4"/>
      <c r="AW497" s="4"/>
      <c r="AX497" s="4"/>
    </row>
    <row r="498" spans="3:50" x14ac:dyDescent="0.35">
      <c r="C498" s="19" t="s">
        <v>630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P498" s="3"/>
      <c r="AQ498" s="4"/>
      <c r="AR498" s="4"/>
      <c r="AS498" s="4"/>
      <c r="AT498" s="5"/>
      <c r="AV498" s="4"/>
      <c r="AW498" s="4"/>
      <c r="AX498" s="4"/>
    </row>
    <row r="499" spans="3:50" x14ac:dyDescent="0.35">
      <c r="C499" s="19" t="s">
        <v>631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P499" s="3"/>
      <c r="AQ499" s="4"/>
      <c r="AR499" s="4"/>
      <c r="AS499" s="4"/>
      <c r="AT499" s="5"/>
      <c r="AV499" s="4"/>
      <c r="AW499" s="4"/>
      <c r="AX499" s="4"/>
    </row>
    <row r="500" spans="3:50" x14ac:dyDescent="0.35">
      <c r="C500" s="19" t="s">
        <v>632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P500" s="3"/>
      <c r="AQ500" s="4"/>
      <c r="AR500" s="4"/>
      <c r="AS500" s="4"/>
      <c r="AT500" s="5"/>
      <c r="AV500" s="4"/>
      <c r="AW500" s="4"/>
      <c r="AX500" s="4"/>
    </row>
    <row r="501" spans="3:50" x14ac:dyDescent="0.35">
      <c r="C501" s="19" t="s">
        <v>633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P501" s="3"/>
      <c r="AQ501" s="4"/>
      <c r="AR501" s="4"/>
      <c r="AS501" s="4"/>
      <c r="AT501" s="5"/>
      <c r="AV501" s="4"/>
      <c r="AW501" s="4"/>
      <c r="AX501" s="4"/>
    </row>
    <row r="502" spans="3:50" x14ac:dyDescent="0.35">
      <c r="C502" s="19" t="s">
        <v>634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P502" s="3"/>
      <c r="AQ502" s="4"/>
      <c r="AR502" s="4"/>
      <c r="AS502" s="4"/>
      <c r="AT502" s="5"/>
      <c r="AV502" s="4"/>
      <c r="AW502" s="4"/>
      <c r="AX502" s="4"/>
    </row>
    <row r="503" spans="3:50" x14ac:dyDescent="0.35">
      <c r="C503" s="19" t="s">
        <v>635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P503" s="3"/>
      <c r="AQ503" s="4"/>
      <c r="AR503" s="4"/>
      <c r="AS503" s="4"/>
      <c r="AT503" s="5"/>
      <c r="AV503" s="4"/>
      <c r="AW503" s="4"/>
      <c r="AX503" s="4"/>
    </row>
    <row r="504" spans="3:50" x14ac:dyDescent="0.35">
      <c r="C504" s="19" t="s">
        <v>636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P504" s="3"/>
      <c r="AQ504" s="4"/>
      <c r="AR504" s="4"/>
      <c r="AS504" s="4"/>
      <c r="AT504" s="5"/>
      <c r="AV504" s="4"/>
      <c r="AW504" s="4"/>
      <c r="AX504" s="4"/>
    </row>
  </sheetData>
  <mergeCells count="3">
    <mergeCell ref="D3:O3"/>
    <mergeCell ref="P3:AA3"/>
    <mergeCell ref="AB3:AM3"/>
  </mergeCells>
  <conditionalFormatting sqref="AN17">
    <cfRule type="cellIs" dxfId="6" priority="4" operator="lessThan">
      <formula>0</formula>
    </cfRule>
  </conditionalFormatting>
  <conditionalFormatting sqref="AQ5:AT504">
    <cfRule type="cellIs" dxfId="5" priority="3" operator="lessThan">
      <formula>0</formula>
    </cfRule>
  </conditionalFormatting>
  <conditionalFormatting sqref="AV5:AV504">
    <cfRule type="cellIs" dxfId="4" priority="2" operator="lessThan">
      <formula>0</formula>
    </cfRule>
  </conditionalFormatting>
  <conditionalFormatting sqref="AW5:AX504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34AF-B1DD-4B24-A3C9-78D91E0F44CA}">
  <sheetPr codeName="Hoja5"/>
  <dimension ref="A1:BJ549"/>
  <sheetViews>
    <sheetView showGridLines="0" zoomScale="70" zoomScaleNormal="7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AS3" sqref="AS3"/>
    </sheetView>
  </sheetViews>
  <sheetFormatPr baseColWidth="10" defaultRowHeight="14.5" x14ac:dyDescent="0.35"/>
  <cols>
    <col min="1" max="1" width="39.453125" customWidth="1"/>
    <col min="2" max="22" width="3.453125" customWidth="1"/>
    <col min="23" max="23" width="13" bestFit="1" customWidth="1"/>
    <col min="24" max="24" width="13.453125" bestFit="1" customWidth="1"/>
    <col min="25" max="25" width="13" bestFit="1" customWidth="1"/>
    <col min="26" max="37" width="3.453125" customWidth="1"/>
    <col min="39" max="40" width="14.26953125" style="37" bestFit="1" customWidth="1"/>
    <col min="41" max="41" width="14.54296875" style="37" bestFit="1" customWidth="1"/>
    <col min="42" max="43" width="14.54296875" style="37" customWidth="1"/>
    <col min="45" max="45" width="16.54296875" style="30" bestFit="1" customWidth="1"/>
    <col min="46" max="46" width="17.1796875" style="30" bestFit="1" customWidth="1"/>
    <col min="47" max="48" width="16" style="30" bestFit="1" customWidth="1"/>
    <col min="49" max="49" width="16" bestFit="1" customWidth="1"/>
    <col min="50" max="52" width="0" style="30" hidden="1" customWidth="1"/>
    <col min="53" max="53" width="0" hidden="1" customWidth="1"/>
    <col min="54" max="54" width="12.54296875" style="30" hidden="1" customWidth="1"/>
    <col min="55" max="56" width="13" style="30" hidden="1" customWidth="1"/>
    <col min="57" max="57" width="0" style="30" hidden="1" customWidth="1"/>
    <col min="58" max="58" width="12.54296875" style="30" hidden="1" customWidth="1"/>
    <col min="59" max="60" width="13" style="30" hidden="1" customWidth="1"/>
    <col min="61" max="61" width="0" hidden="1" customWidth="1"/>
    <col min="62" max="62" width="20.54296875" style="30" bestFit="1" customWidth="1"/>
    <col min="63" max="63" width="13.453125" bestFit="1" customWidth="1"/>
  </cols>
  <sheetData>
    <row r="1" spans="1:62" x14ac:dyDescent="0.35">
      <c r="B1">
        <v>1</v>
      </c>
      <c r="C1">
        <f>B1+1</f>
        <v>2</v>
      </c>
      <c r="D1">
        <f t="shared" ref="D1:AK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  <c r="AB1">
        <f t="shared" si="0"/>
        <v>27</v>
      </c>
      <c r="AC1">
        <f t="shared" si="0"/>
        <v>28</v>
      </c>
      <c r="AD1">
        <f t="shared" si="0"/>
        <v>29</v>
      </c>
      <c r="AE1">
        <f t="shared" si="0"/>
        <v>30</v>
      </c>
      <c r="AF1">
        <f t="shared" si="0"/>
        <v>31</v>
      </c>
      <c r="AG1">
        <f t="shared" si="0"/>
        <v>32</v>
      </c>
      <c r="AH1">
        <f t="shared" si="0"/>
        <v>33</v>
      </c>
      <c r="AI1">
        <f t="shared" si="0"/>
        <v>34</v>
      </c>
      <c r="AJ1">
        <f t="shared" si="0"/>
        <v>35</v>
      </c>
      <c r="AK1">
        <f t="shared" si="0"/>
        <v>36</v>
      </c>
      <c r="AS1" s="30">
        <v>10</v>
      </c>
      <c r="AT1" s="30">
        <v>11</v>
      </c>
      <c r="AU1" s="30">
        <v>12</v>
      </c>
    </row>
    <row r="2" spans="1:62" ht="23.5" x14ac:dyDescent="0.35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1">
        <v>1</v>
      </c>
      <c r="AA2" s="1">
        <v>2</v>
      </c>
      <c r="AB2" s="1">
        <v>3</v>
      </c>
      <c r="AC2" s="1">
        <v>4</v>
      </c>
      <c r="AD2" s="1">
        <v>5</v>
      </c>
      <c r="AE2" s="1">
        <v>6</v>
      </c>
      <c r="AF2" s="1">
        <v>7</v>
      </c>
      <c r="AG2" s="1">
        <v>8</v>
      </c>
      <c r="AH2" s="1">
        <v>9</v>
      </c>
      <c r="AI2" s="1">
        <v>10</v>
      </c>
      <c r="AJ2" s="1">
        <v>11</v>
      </c>
      <c r="AK2" s="1">
        <v>12</v>
      </c>
      <c r="AL2" s="6"/>
      <c r="AM2" s="33">
        <v>2</v>
      </c>
      <c r="AN2" s="33">
        <v>4</v>
      </c>
      <c r="AO2" s="33">
        <v>7</v>
      </c>
      <c r="AP2" s="33"/>
      <c r="AQ2" s="33"/>
      <c r="AR2" s="6"/>
      <c r="AS2" s="32">
        <v>1</v>
      </c>
      <c r="AT2" s="32">
        <v>2</v>
      </c>
      <c r="AU2" s="32">
        <v>3</v>
      </c>
      <c r="AV2" s="30" t="s">
        <v>640</v>
      </c>
      <c r="AX2" s="19"/>
      <c r="BB2" s="32"/>
      <c r="BC2" s="32"/>
      <c r="BD2" s="32"/>
      <c r="BF2" s="32"/>
      <c r="BG2" s="32"/>
      <c r="BH2" s="32"/>
      <c r="BJ2" s="32" t="s">
        <v>641</v>
      </c>
    </row>
    <row r="3" spans="1:62" x14ac:dyDescent="0.35">
      <c r="A3" s="3" t="str">
        <f>+'7'!A2</f>
        <v>AASA_ENERGIA</v>
      </c>
      <c r="B3" s="6">
        <f>+'2'!B2+CompraVenta!D5</f>
        <v>0</v>
      </c>
      <c r="C3" s="6">
        <f>+'2'!C2+CompraVenta!E5</f>
        <v>0</v>
      </c>
      <c r="D3" s="6">
        <f>+'2'!D2+CompraVenta!F5</f>
        <v>0</v>
      </c>
      <c r="E3" s="6">
        <f>+'2'!E2+CompraVenta!G5</f>
        <v>0</v>
      </c>
      <c r="F3" s="6">
        <f>+'2'!F2+CompraVenta!H5</f>
        <v>0</v>
      </c>
      <c r="G3" s="6">
        <f>+'2'!G2+CompraVenta!I5</f>
        <v>0</v>
      </c>
      <c r="H3" s="6">
        <f>+'2'!H2+CompraVenta!J5</f>
        <v>0</v>
      </c>
      <c r="I3" s="6">
        <f>+'2'!I2+CompraVenta!K5</f>
        <v>0</v>
      </c>
      <c r="J3" s="6">
        <f>+'2'!J2+CompraVenta!L5</f>
        <v>0</v>
      </c>
      <c r="K3" s="6">
        <f>+'2'!K2+CompraVenta!M5</f>
        <v>-19327.299999999988</v>
      </c>
      <c r="L3" s="6">
        <f>+'2'!L2+CompraVenta!N5</f>
        <v>-18944.990000000005</v>
      </c>
      <c r="M3" s="6">
        <f>+'2'!M2+CompraVenta!O5</f>
        <v>-18785.370000000003</v>
      </c>
      <c r="N3" s="6">
        <f>+'4'!B2+CompraVenta!P5</f>
        <v>0</v>
      </c>
      <c r="O3" s="6">
        <f>+'4'!C2+CompraVenta!Q5</f>
        <v>0</v>
      </c>
      <c r="P3" s="6">
        <f>+'4'!D2+CompraVenta!R5</f>
        <v>0</v>
      </c>
      <c r="Q3" s="6">
        <f>+'4'!E2+CompraVenta!S5</f>
        <v>0</v>
      </c>
      <c r="R3" s="6">
        <f>+'4'!F2+CompraVenta!T5</f>
        <v>0</v>
      </c>
      <c r="S3" s="6">
        <f>+'4'!G2+CompraVenta!U5</f>
        <v>0</v>
      </c>
      <c r="T3" s="6">
        <f>+'4'!H2+CompraVenta!V5</f>
        <v>0</v>
      </c>
      <c r="U3" s="6">
        <f>+'4'!I2+CompraVenta!W5</f>
        <v>0</v>
      </c>
      <c r="V3" s="6">
        <f>+'4'!J2+CompraVenta!X5</f>
        <v>0</v>
      </c>
      <c r="W3" s="6">
        <f>+'4'!K2+CompraVenta!Y5</f>
        <v>-19325.709999999995</v>
      </c>
      <c r="X3" s="6">
        <f>+'4'!L2+CompraVenta!Z5</f>
        <v>-19062.09</v>
      </c>
      <c r="Y3" s="6">
        <f>+'4'!M2+CompraVenta!AA5</f>
        <v>-20345.819999999992</v>
      </c>
      <c r="Z3" s="6">
        <f>+'7'!B2+CompraVenta!AB5</f>
        <v>0</v>
      </c>
      <c r="AA3" s="6">
        <f>+'7'!C2+CompraVenta!AC5</f>
        <v>0</v>
      </c>
      <c r="AB3" s="6">
        <f>+'7'!D2+CompraVenta!AD5</f>
        <v>0</v>
      </c>
      <c r="AC3" s="6">
        <f>+'7'!E2+CompraVenta!AE5</f>
        <v>0</v>
      </c>
      <c r="AD3" s="6">
        <f>+'7'!F2+CompraVenta!AF5</f>
        <v>0</v>
      </c>
      <c r="AE3" s="6">
        <f>+'7'!G2+CompraVenta!AG5</f>
        <v>0</v>
      </c>
      <c r="AF3" s="6">
        <f>+'7'!H2+CompraVenta!AH5</f>
        <v>0</v>
      </c>
      <c r="AG3" s="6">
        <f>+'7'!I2+CompraVenta!AI5</f>
        <v>0</v>
      </c>
      <c r="AH3" s="6">
        <f>+'7'!J2+CompraVenta!AJ5</f>
        <v>0</v>
      </c>
      <c r="AI3" s="6">
        <f>+'7'!K2+CompraVenta!AK5</f>
        <v>-19321.860000000008</v>
      </c>
      <c r="AJ3" s="6">
        <f>+'7'!L2+CompraVenta!AL5</f>
        <v>-19162.27</v>
      </c>
      <c r="AK3" s="6">
        <f>+'7'!M2+CompraVenta!AM5</f>
        <v>-18996.450000000023</v>
      </c>
      <c r="AL3" s="6"/>
      <c r="AM3" s="33">
        <f>SUM(K3:M3)</f>
        <v>-57057.659999999996</v>
      </c>
      <c r="AN3" s="33">
        <f>SUM(W3:Y3)</f>
        <v>-58733.619999999988</v>
      </c>
      <c r="AO3" s="33">
        <f>SUM(AI3:AK3)</f>
        <v>-57480.580000000031</v>
      </c>
      <c r="AP3" s="33">
        <f>SMALL(AM3:AO3,1)</f>
        <v>-58733.619999999988</v>
      </c>
      <c r="AQ3" s="33">
        <f>MATCH(AP3,AM3:AO3,0)</f>
        <v>2</v>
      </c>
      <c r="AR3" s="6">
        <v>1</v>
      </c>
      <c r="AS3" s="34">
        <f>HLOOKUP(12*($AQ3-1)+(AS$1),$B$1:$AK$502,2+$AR3,FALSE)</f>
        <v>-19325.709999999995</v>
      </c>
      <c r="AT3" s="34">
        <f t="shared" ref="AT3:AU18" si="1">HLOOKUP(12*($AQ3-1)+(AT$1),$B$1:$AK$502,2+$AR3,FALSE)</f>
        <v>-19062.09</v>
      </c>
      <c r="AU3" s="34">
        <f t="shared" si="1"/>
        <v>-20345.819999999992</v>
      </c>
      <c r="AV3" s="34">
        <f>SUM(AS3:AU3)</f>
        <v>-58733.619999999988</v>
      </c>
      <c r="AW3" s="19"/>
      <c r="BB3" s="33"/>
      <c r="BC3" s="33"/>
      <c r="BD3" s="33"/>
      <c r="BF3" s="33"/>
      <c r="BG3" s="33"/>
      <c r="BH3" s="33"/>
      <c r="BJ3" s="35">
        <f>AV3</f>
        <v>-58733.619999999988</v>
      </c>
    </row>
    <row r="4" spans="1:62" x14ac:dyDescent="0.35">
      <c r="A4" s="3" t="str">
        <f>+'7'!A3</f>
        <v>ABASTIBLE</v>
      </c>
      <c r="B4" s="6">
        <f>+'2'!B3+CompraVenta!D6</f>
        <v>0</v>
      </c>
      <c r="C4" s="6">
        <f>+'2'!C3+CompraVenta!E6</f>
        <v>0</v>
      </c>
      <c r="D4" s="6">
        <f>+'2'!D3+CompraVenta!F6</f>
        <v>0</v>
      </c>
      <c r="E4" s="6">
        <f>+'2'!E3+CompraVenta!G6</f>
        <v>0</v>
      </c>
      <c r="F4" s="6">
        <f>+'2'!F3+CompraVenta!H6</f>
        <v>0</v>
      </c>
      <c r="G4" s="6">
        <f>+'2'!G3+CompraVenta!I6</f>
        <v>0</v>
      </c>
      <c r="H4" s="6">
        <f>+'2'!H3+CompraVenta!J6</f>
        <v>0</v>
      </c>
      <c r="I4" s="6">
        <f>+'2'!I3+CompraVenta!K6</f>
        <v>0</v>
      </c>
      <c r="J4" s="6">
        <f>+'2'!J3+CompraVenta!L6</f>
        <v>0</v>
      </c>
      <c r="K4" s="6">
        <f>+'2'!K3+CompraVenta!M6</f>
        <v>9432.5399999999991</v>
      </c>
      <c r="L4" s="6">
        <f>+'2'!L3+CompraVenta!N6</f>
        <v>6008.3800000000028</v>
      </c>
      <c r="M4" s="6">
        <f>+'2'!M3+CompraVenta!O6</f>
        <v>8919.259999999982</v>
      </c>
      <c r="N4" s="6">
        <f>+'4'!B3+CompraVenta!P6</f>
        <v>0</v>
      </c>
      <c r="O4" s="6">
        <f>+'4'!C3+CompraVenta!Q6</f>
        <v>0</v>
      </c>
      <c r="P4" s="6">
        <f>+'4'!D3+CompraVenta!R6</f>
        <v>0</v>
      </c>
      <c r="Q4" s="6">
        <f>+'4'!E3+CompraVenta!S6</f>
        <v>0</v>
      </c>
      <c r="R4" s="6">
        <f>+'4'!F3+CompraVenta!T6</f>
        <v>0</v>
      </c>
      <c r="S4" s="6">
        <f>+'4'!G3+CompraVenta!U6</f>
        <v>0</v>
      </c>
      <c r="T4" s="6">
        <f>+'4'!H3+CompraVenta!V6</f>
        <v>0</v>
      </c>
      <c r="U4" s="6">
        <f>+'4'!I3+CompraVenta!W6</f>
        <v>0</v>
      </c>
      <c r="V4" s="6">
        <f>+'4'!J3+CompraVenta!X6</f>
        <v>0</v>
      </c>
      <c r="W4" s="6">
        <f>+'4'!K3+CompraVenta!Y6</f>
        <v>9350.36</v>
      </c>
      <c r="X4" s="6">
        <f>+'4'!L3+CompraVenta!Z6</f>
        <v>7177.1200000000208</v>
      </c>
      <c r="Y4" s="6">
        <f>+'4'!M3+CompraVenta!AA6</f>
        <v>6922.2100000000155</v>
      </c>
      <c r="Z4" s="6">
        <f>+'7'!B3+CompraVenta!AB6</f>
        <v>0</v>
      </c>
      <c r="AA4" s="6">
        <f>+'7'!C3+CompraVenta!AC6</f>
        <v>0</v>
      </c>
      <c r="AB4" s="6">
        <f>+'7'!D3+CompraVenta!AD6</f>
        <v>0</v>
      </c>
      <c r="AC4" s="6">
        <f>+'7'!E3+CompraVenta!AE6</f>
        <v>0</v>
      </c>
      <c r="AD4" s="6">
        <f>+'7'!F3+CompraVenta!AF6</f>
        <v>0</v>
      </c>
      <c r="AE4" s="6">
        <f>+'7'!G3+CompraVenta!AG6</f>
        <v>0</v>
      </c>
      <c r="AF4" s="6">
        <f>+'7'!H3+CompraVenta!AH6</f>
        <v>0</v>
      </c>
      <c r="AG4" s="6">
        <f>+'7'!I3+CompraVenta!AI6</f>
        <v>0</v>
      </c>
      <c r="AH4" s="6">
        <f>+'7'!J3+CompraVenta!AJ6</f>
        <v>0</v>
      </c>
      <c r="AI4" s="6">
        <f>+'7'!K3+CompraVenta!AK6</f>
        <v>9348.15</v>
      </c>
      <c r="AJ4" s="6">
        <f>+'7'!L3+CompraVenta!AL6</f>
        <v>7209.8100000000413</v>
      </c>
      <c r="AK4" s="6">
        <f>+'7'!M3+CompraVenta!AM6</f>
        <v>6377.1499999999814</v>
      </c>
      <c r="AL4" s="6"/>
      <c r="AM4" s="33">
        <f t="shared" ref="AM4:AM67" si="2">SUM(K4:M4)</f>
        <v>24360.179999999986</v>
      </c>
      <c r="AN4" s="33">
        <f t="shared" ref="AN4:AN67" si="3">SUM(W4:Y4)</f>
        <v>23449.690000000039</v>
      </c>
      <c r="AO4" s="33">
        <f t="shared" ref="AO4:AO67" si="4">SUM(AI4:AK4)</f>
        <v>22935.110000000022</v>
      </c>
      <c r="AP4" s="33">
        <f t="shared" ref="AP4:AP67" si="5">SMALL(AM4:AO4,1)</f>
        <v>22935.110000000022</v>
      </c>
      <c r="AQ4" s="33">
        <f t="shared" ref="AQ4:AQ67" si="6">MATCH(AP4,AM4:AO4,0)</f>
        <v>3</v>
      </c>
      <c r="AR4" s="6">
        <f>1+AR3</f>
        <v>2</v>
      </c>
      <c r="AS4" s="34">
        <f t="shared" ref="AS4:AU67" si="7">HLOOKUP(12*($AQ4-1)+(AS$1),$B$1:$AK$502,2+$AR4,FALSE)</f>
        <v>9348.15</v>
      </c>
      <c r="AT4" s="34">
        <f t="shared" si="1"/>
        <v>7209.8100000000413</v>
      </c>
      <c r="AU4" s="34">
        <f t="shared" si="1"/>
        <v>6377.1499999999814</v>
      </c>
      <c r="AV4" s="34">
        <f t="shared" ref="AV4:AV67" si="8">SUM(AS4:AU4)</f>
        <v>22935.110000000022</v>
      </c>
      <c r="AW4" s="19"/>
      <c r="BB4" s="33"/>
      <c r="BC4" s="33"/>
      <c r="BD4" s="33"/>
      <c r="BF4" s="33"/>
      <c r="BG4" s="33"/>
      <c r="BH4" s="33"/>
      <c r="BJ4" s="35">
        <f t="shared" ref="BJ4:BJ67" si="9">AV4</f>
        <v>22935.110000000022</v>
      </c>
    </row>
    <row r="5" spans="1:62" x14ac:dyDescent="0.35">
      <c r="A5" s="3" t="str">
        <f>+'7'!A4</f>
        <v>ABENGOA</v>
      </c>
      <c r="B5" s="6">
        <f>+'2'!B4+CompraVenta!D7</f>
        <v>0</v>
      </c>
      <c r="C5" s="6">
        <f>+'2'!C4+CompraVenta!E7</f>
        <v>0</v>
      </c>
      <c r="D5" s="6">
        <f>+'2'!D4+CompraVenta!F7</f>
        <v>0</v>
      </c>
      <c r="E5" s="6">
        <f>+'2'!E4+CompraVenta!G7</f>
        <v>0</v>
      </c>
      <c r="F5" s="6">
        <f>+'2'!F4+CompraVenta!H7</f>
        <v>0</v>
      </c>
      <c r="G5" s="6">
        <f>+'2'!G4+CompraVenta!I7</f>
        <v>0</v>
      </c>
      <c r="H5" s="6">
        <f>+'2'!H4+CompraVenta!J7</f>
        <v>0</v>
      </c>
      <c r="I5" s="6">
        <f>+'2'!I4+CompraVenta!K7</f>
        <v>0</v>
      </c>
      <c r="J5" s="6">
        <f>+'2'!J4+CompraVenta!L7</f>
        <v>0</v>
      </c>
      <c r="K5" s="6">
        <f>+'2'!K4+CompraVenta!M7</f>
        <v>1185.2599999999995</v>
      </c>
      <c r="L5" s="6">
        <f>+'2'!L4+CompraVenta!N7</f>
        <v>1328.4399999999991</v>
      </c>
      <c r="M5" s="6">
        <f>+'2'!M4+CompraVenta!O7</f>
        <v>1598.8499999999985</v>
      </c>
      <c r="N5" s="6">
        <f>+'4'!B4+CompraVenta!P7</f>
        <v>0</v>
      </c>
      <c r="O5" s="6">
        <f>+'4'!C4+CompraVenta!Q7</f>
        <v>0</v>
      </c>
      <c r="P5" s="6">
        <f>+'4'!D4+CompraVenta!R7</f>
        <v>0</v>
      </c>
      <c r="Q5" s="6">
        <f>+'4'!E4+CompraVenta!S7</f>
        <v>0</v>
      </c>
      <c r="R5" s="6">
        <f>+'4'!F4+CompraVenta!T7</f>
        <v>0</v>
      </c>
      <c r="S5" s="6">
        <f>+'4'!G4+CompraVenta!U7</f>
        <v>0</v>
      </c>
      <c r="T5" s="6">
        <f>+'4'!H4+CompraVenta!V7</f>
        <v>0</v>
      </c>
      <c r="U5" s="6">
        <f>+'4'!I4+CompraVenta!W7</f>
        <v>0</v>
      </c>
      <c r="V5" s="6">
        <f>+'4'!J4+CompraVenta!X7</f>
        <v>0</v>
      </c>
      <c r="W5" s="6">
        <f>+'4'!K4+CompraVenta!Y7</f>
        <v>1184.9999999999995</v>
      </c>
      <c r="X5" s="6">
        <f>+'4'!L4+CompraVenta!Z7</f>
        <v>1337.39</v>
      </c>
      <c r="Y5" s="6">
        <f>+'4'!M4+CompraVenta!AA7</f>
        <v>1732.6199999999965</v>
      </c>
      <c r="Z5" s="6">
        <f>+'7'!B4+CompraVenta!AB7</f>
        <v>0</v>
      </c>
      <c r="AA5" s="6">
        <f>+'7'!C4+CompraVenta!AC7</f>
        <v>0</v>
      </c>
      <c r="AB5" s="6">
        <f>+'7'!D4+CompraVenta!AD7</f>
        <v>0</v>
      </c>
      <c r="AC5" s="6">
        <f>+'7'!E4+CompraVenta!AE7</f>
        <v>0</v>
      </c>
      <c r="AD5" s="6">
        <f>+'7'!F4+CompraVenta!AF7</f>
        <v>0</v>
      </c>
      <c r="AE5" s="6">
        <f>+'7'!G4+CompraVenta!AG7</f>
        <v>0</v>
      </c>
      <c r="AF5" s="6">
        <f>+'7'!H4+CompraVenta!AH7</f>
        <v>0</v>
      </c>
      <c r="AG5" s="6">
        <f>+'7'!I4+CompraVenta!AI7</f>
        <v>0</v>
      </c>
      <c r="AH5" s="6">
        <f>+'7'!J4+CompraVenta!AJ7</f>
        <v>0</v>
      </c>
      <c r="AI5" s="6">
        <f>+'7'!K4+CompraVenta!AK7</f>
        <v>1184.9799999999998</v>
      </c>
      <c r="AJ5" s="6">
        <f>+'7'!L4+CompraVenta!AL7</f>
        <v>1345.3799999999994</v>
      </c>
      <c r="AK5" s="6">
        <f>+'7'!M4+CompraVenta!AM7</f>
        <v>1618.9399999999969</v>
      </c>
      <c r="AL5" s="6"/>
      <c r="AM5" s="33">
        <f t="shared" si="2"/>
        <v>4112.5499999999975</v>
      </c>
      <c r="AN5" s="33">
        <f t="shared" si="3"/>
        <v>4255.0099999999957</v>
      </c>
      <c r="AO5" s="33">
        <f t="shared" si="4"/>
        <v>4149.2999999999956</v>
      </c>
      <c r="AP5" s="33">
        <f t="shared" si="5"/>
        <v>4112.5499999999975</v>
      </c>
      <c r="AQ5" s="33">
        <f t="shared" si="6"/>
        <v>1</v>
      </c>
      <c r="AR5" s="6">
        <f t="shared" ref="AR5:AR68" si="10">1+AR4</f>
        <v>3</v>
      </c>
      <c r="AS5" s="34">
        <f t="shared" si="7"/>
        <v>1185.2599999999995</v>
      </c>
      <c r="AT5" s="34">
        <f t="shared" si="1"/>
        <v>1328.4399999999991</v>
      </c>
      <c r="AU5" s="34">
        <f t="shared" si="1"/>
        <v>1598.8499999999985</v>
      </c>
      <c r="AV5" s="34">
        <f t="shared" si="8"/>
        <v>4112.5499999999975</v>
      </c>
      <c r="AW5" s="19"/>
      <c r="BB5" s="33"/>
      <c r="BC5" s="33"/>
      <c r="BD5" s="33"/>
      <c r="BF5" s="33"/>
      <c r="BG5" s="33"/>
      <c r="BH5" s="33"/>
      <c r="BJ5" s="35">
        <f t="shared" si="9"/>
        <v>4112.5499999999975</v>
      </c>
    </row>
    <row r="6" spans="1:62" x14ac:dyDescent="0.35">
      <c r="A6" s="3" t="str">
        <f>+'7'!A5</f>
        <v>ACCIONA_ENERGIA</v>
      </c>
      <c r="B6" s="6">
        <f>+'2'!B5+CompraVenta!D8</f>
        <v>0</v>
      </c>
      <c r="C6" s="6">
        <f>+'2'!C5+CompraVenta!E8</f>
        <v>0</v>
      </c>
      <c r="D6" s="6">
        <f>+'2'!D5+CompraVenta!F8</f>
        <v>0</v>
      </c>
      <c r="E6" s="6">
        <f>+'2'!E5+CompraVenta!G8</f>
        <v>0</v>
      </c>
      <c r="F6" s="6">
        <f>+'2'!F5+CompraVenta!H8</f>
        <v>0</v>
      </c>
      <c r="G6" s="6">
        <f>+'2'!G5+CompraVenta!I8</f>
        <v>0</v>
      </c>
      <c r="H6" s="6">
        <f>+'2'!H5+CompraVenta!J8</f>
        <v>0</v>
      </c>
      <c r="I6" s="6">
        <f>+'2'!I5+CompraVenta!K8</f>
        <v>0</v>
      </c>
      <c r="J6" s="6">
        <f>+'2'!J5+CompraVenta!L8</f>
        <v>0</v>
      </c>
      <c r="K6" s="6">
        <f>+'2'!K5+CompraVenta!M8</f>
        <v>1153170.4800000002</v>
      </c>
      <c r="L6" s="6">
        <f>+'2'!L5+CompraVenta!N8</f>
        <v>2529162.160000002</v>
      </c>
      <c r="M6" s="6">
        <f>+'2'!M5+CompraVenta!O8</f>
        <v>3692937.5099999984</v>
      </c>
      <c r="N6" s="6">
        <f>+'4'!B5+CompraVenta!P8</f>
        <v>0</v>
      </c>
      <c r="O6" s="6">
        <f>+'4'!C5+CompraVenta!Q8</f>
        <v>0</v>
      </c>
      <c r="P6" s="6">
        <f>+'4'!D5+CompraVenta!R8</f>
        <v>0</v>
      </c>
      <c r="Q6" s="6">
        <f>+'4'!E5+CompraVenta!S8</f>
        <v>0</v>
      </c>
      <c r="R6" s="6">
        <f>+'4'!F5+CompraVenta!T8</f>
        <v>0</v>
      </c>
      <c r="S6" s="6">
        <f>+'4'!G5+CompraVenta!U8</f>
        <v>0</v>
      </c>
      <c r="T6" s="6">
        <f>+'4'!H5+CompraVenta!V8</f>
        <v>0</v>
      </c>
      <c r="U6" s="6">
        <f>+'4'!I5+CompraVenta!W8</f>
        <v>0</v>
      </c>
      <c r="V6" s="6">
        <f>+'4'!J5+CompraVenta!X8</f>
        <v>0</v>
      </c>
      <c r="W6" s="6">
        <f>+'4'!K5+CompraVenta!Y8</f>
        <v>1153716.4300000002</v>
      </c>
      <c r="X6" s="6">
        <f>+'4'!L5+CompraVenta!Z8</f>
        <v>2542254.2100000009</v>
      </c>
      <c r="Y6" s="6">
        <f>+'4'!M5+CompraVenta!AA8</f>
        <v>3651673.0000000028</v>
      </c>
      <c r="Z6" s="6">
        <f>+'7'!B5+CompraVenta!AB8</f>
        <v>0</v>
      </c>
      <c r="AA6" s="6">
        <f>+'7'!C5+CompraVenta!AC8</f>
        <v>0</v>
      </c>
      <c r="AB6" s="6">
        <f>+'7'!D5+CompraVenta!AD8</f>
        <v>0</v>
      </c>
      <c r="AC6" s="6">
        <f>+'7'!E5+CompraVenta!AE8</f>
        <v>0</v>
      </c>
      <c r="AD6" s="6">
        <f>+'7'!F5+CompraVenta!AF8</f>
        <v>0</v>
      </c>
      <c r="AE6" s="6">
        <f>+'7'!G5+CompraVenta!AG8</f>
        <v>0</v>
      </c>
      <c r="AF6" s="6">
        <f>+'7'!H5+CompraVenta!AH8</f>
        <v>0</v>
      </c>
      <c r="AG6" s="6">
        <f>+'7'!I5+CompraVenta!AI8</f>
        <v>0</v>
      </c>
      <c r="AH6" s="6">
        <f>+'7'!J5+CompraVenta!AJ8</f>
        <v>0</v>
      </c>
      <c r="AI6" s="6">
        <f>+'7'!K5+CompraVenta!AK8</f>
        <v>1168572.4000000006</v>
      </c>
      <c r="AJ6" s="6">
        <f>+'7'!L5+CompraVenta!AL8</f>
        <v>2529913.3500000006</v>
      </c>
      <c r="AK6" s="6">
        <f>+'7'!M5+CompraVenta!AM8</f>
        <v>3694567.9299999974</v>
      </c>
      <c r="AL6" s="6"/>
      <c r="AM6" s="33">
        <f t="shared" si="2"/>
        <v>7375270.1500000004</v>
      </c>
      <c r="AN6" s="33">
        <f t="shared" si="3"/>
        <v>7347643.6400000043</v>
      </c>
      <c r="AO6" s="33">
        <f t="shared" si="4"/>
        <v>7393053.6799999978</v>
      </c>
      <c r="AP6" s="33">
        <f t="shared" si="5"/>
        <v>7347643.6400000043</v>
      </c>
      <c r="AQ6" s="33">
        <f t="shared" si="6"/>
        <v>2</v>
      </c>
      <c r="AR6" s="6">
        <f t="shared" si="10"/>
        <v>4</v>
      </c>
      <c r="AS6" s="34">
        <f t="shared" si="7"/>
        <v>1153716.4300000002</v>
      </c>
      <c r="AT6" s="34">
        <f t="shared" si="1"/>
        <v>2542254.2100000009</v>
      </c>
      <c r="AU6" s="34">
        <f t="shared" si="1"/>
        <v>3651673.0000000028</v>
      </c>
      <c r="AV6" s="34">
        <f t="shared" si="8"/>
        <v>7347643.6400000043</v>
      </c>
      <c r="AW6" s="19"/>
      <c r="BB6" s="33"/>
      <c r="BC6" s="33"/>
      <c r="BD6" s="33"/>
      <c r="BF6" s="33"/>
      <c r="BG6" s="33"/>
      <c r="BH6" s="33"/>
      <c r="BJ6" s="35">
        <f t="shared" si="9"/>
        <v>7347643.6400000043</v>
      </c>
    </row>
    <row r="7" spans="1:62" x14ac:dyDescent="0.35">
      <c r="A7" s="3" t="str">
        <f>+'7'!A6</f>
        <v>AELA_GENERACION</v>
      </c>
      <c r="B7" s="6">
        <f>+'2'!B6+CompraVenta!D9</f>
        <v>0</v>
      </c>
      <c r="C7" s="6">
        <f>+'2'!C6+CompraVenta!E9</f>
        <v>0</v>
      </c>
      <c r="D7" s="6">
        <f>+'2'!D6+CompraVenta!F9</f>
        <v>0</v>
      </c>
      <c r="E7" s="6">
        <f>+'2'!E6+CompraVenta!G9</f>
        <v>0</v>
      </c>
      <c r="F7" s="6">
        <f>+'2'!F6+CompraVenta!H9</f>
        <v>0</v>
      </c>
      <c r="G7" s="6">
        <f>+'2'!G6+CompraVenta!I9</f>
        <v>0</v>
      </c>
      <c r="H7" s="6">
        <f>+'2'!H6+CompraVenta!J9</f>
        <v>0</v>
      </c>
      <c r="I7" s="6">
        <f>+'2'!I6+CompraVenta!K9</f>
        <v>0</v>
      </c>
      <c r="J7" s="6">
        <f>+'2'!J6+CompraVenta!L9</f>
        <v>0</v>
      </c>
      <c r="K7" s="6">
        <f>+'2'!K6+CompraVenta!M9</f>
        <v>1218962.6899999997</v>
      </c>
      <c r="L7" s="6">
        <f>+'2'!L6+CompraVenta!N9</f>
        <v>628418.67999999924</v>
      </c>
      <c r="M7" s="6">
        <f>+'2'!M6+CompraVenta!O9</f>
        <v>-735185.0000000007</v>
      </c>
      <c r="N7" s="6">
        <f>+'4'!B6+CompraVenta!P9</f>
        <v>0</v>
      </c>
      <c r="O7" s="6">
        <f>+'4'!C6+CompraVenta!Q9</f>
        <v>0</v>
      </c>
      <c r="P7" s="6">
        <f>+'4'!D6+CompraVenta!R9</f>
        <v>0</v>
      </c>
      <c r="Q7" s="6">
        <f>+'4'!E6+CompraVenta!S9</f>
        <v>0</v>
      </c>
      <c r="R7" s="6">
        <f>+'4'!F6+CompraVenta!T9</f>
        <v>0</v>
      </c>
      <c r="S7" s="6">
        <f>+'4'!G6+CompraVenta!U9</f>
        <v>0</v>
      </c>
      <c r="T7" s="6">
        <f>+'4'!H6+CompraVenta!V9</f>
        <v>0</v>
      </c>
      <c r="U7" s="6">
        <f>+'4'!I6+CompraVenta!W9</f>
        <v>0</v>
      </c>
      <c r="V7" s="6">
        <f>+'4'!J6+CompraVenta!X9</f>
        <v>0</v>
      </c>
      <c r="W7" s="6">
        <f>+'4'!K6+CompraVenta!Y9</f>
        <v>1220408.8000000007</v>
      </c>
      <c r="X7" s="6">
        <f>+'4'!L6+CompraVenta!Z9</f>
        <v>646543.64999999991</v>
      </c>
      <c r="Y7" s="6">
        <f>+'4'!M6+CompraVenta!AA9</f>
        <v>-752076.77999999991</v>
      </c>
      <c r="Z7" s="6">
        <f>+'7'!B6+CompraVenta!AB9</f>
        <v>0</v>
      </c>
      <c r="AA7" s="6">
        <f>+'7'!C6+CompraVenta!AC9</f>
        <v>0</v>
      </c>
      <c r="AB7" s="6">
        <f>+'7'!D6+CompraVenta!AD9</f>
        <v>0</v>
      </c>
      <c r="AC7" s="6">
        <f>+'7'!E6+CompraVenta!AE9</f>
        <v>0</v>
      </c>
      <c r="AD7" s="6">
        <f>+'7'!F6+CompraVenta!AF9</f>
        <v>0</v>
      </c>
      <c r="AE7" s="6">
        <f>+'7'!G6+CompraVenta!AG9</f>
        <v>0</v>
      </c>
      <c r="AF7" s="6">
        <f>+'7'!H6+CompraVenta!AH9</f>
        <v>0</v>
      </c>
      <c r="AG7" s="6">
        <f>+'7'!I6+CompraVenta!AI9</f>
        <v>0</v>
      </c>
      <c r="AH7" s="6">
        <f>+'7'!J6+CompraVenta!AJ9</f>
        <v>0</v>
      </c>
      <c r="AI7" s="6">
        <f>+'7'!K6+CompraVenta!AK9</f>
        <v>1243545.8499999992</v>
      </c>
      <c r="AJ7" s="6">
        <f>+'7'!L6+CompraVenta!AL9</f>
        <v>658613.93000000028</v>
      </c>
      <c r="AK7" s="6">
        <f>+'7'!M6+CompraVenta!AM9</f>
        <v>-701170.68000000028</v>
      </c>
      <c r="AL7" s="6"/>
      <c r="AM7" s="33">
        <f t="shared" si="2"/>
        <v>1112196.3699999982</v>
      </c>
      <c r="AN7" s="33">
        <f t="shared" si="3"/>
        <v>1114875.6700000009</v>
      </c>
      <c r="AO7" s="33">
        <f t="shared" si="4"/>
        <v>1200989.0999999992</v>
      </c>
      <c r="AP7" s="33">
        <f t="shared" si="5"/>
        <v>1112196.3699999982</v>
      </c>
      <c r="AQ7" s="33">
        <f t="shared" si="6"/>
        <v>1</v>
      </c>
      <c r="AR7" s="6">
        <f t="shared" si="10"/>
        <v>5</v>
      </c>
      <c r="AS7" s="34">
        <f t="shared" si="7"/>
        <v>1218962.6899999997</v>
      </c>
      <c r="AT7" s="34">
        <f t="shared" si="1"/>
        <v>628418.67999999924</v>
      </c>
      <c r="AU7" s="34">
        <f t="shared" si="1"/>
        <v>-735185.0000000007</v>
      </c>
      <c r="AV7" s="34">
        <f t="shared" si="8"/>
        <v>1112196.3699999982</v>
      </c>
      <c r="AW7" s="19"/>
      <c r="BB7" s="33"/>
      <c r="BC7" s="33"/>
      <c r="BD7" s="33"/>
      <c r="BF7" s="33"/>
      <c r="BG7" s="33"/>
      <c r="BH7" s="33"/>
      <c r="BJ7" s="35">
        <f t="shared" si="9"/>
        <v>1112196.3699999982</v>
      </c>
    </row>
    <row r="8" spans="1:62" x14ac:dyDescent="0.35">
      <c r="A8" s="3" t="str">
        <f>+'7'!A7</f>
        <v>AES_ANDES</v>
      </c>
      <c r="B8" s="6">
        <f>+'2'!B7+CompraVenta!D10</f>
        <v>0</v>
      </c>
      <c r="C8" s="6">
        <f>+'2'!C7+CompraVenta!E10</f>
        <v>0</v>
      </c>
      <c r="D8" s="6">
        <f>+'2'!D7+CompraVenta!F10</f>
        <v>0</v>
      </c>
      <c r="E8" s="6">
        <f>+'2'!E7+CompraVenta!G10</f>
        <v>0</v>
      </c>
      <c r="F8" s="6">
        <f>+'2'!F7+CompraVenta!H10</f>
        <v>0</v>
      </c>
      <c r="G8" s="6">
        <f>+'2'!G7+CompraVenta!I10</f>
        <v>0</v>
      </c>
      <c r="H8" s="6">
        <f>+'2'!H7+CompraVenta!J10</f>
        <v>0</v>
      </c>
      <c r="I8" s="6">
        <f>+'2'!I7+CompraVenta!K10</f>
        <v>0</v>
      </c>
      <c r="J8" s="6">
        <f>+'2'!J7+CompraVenta!L10</f>
        <v>0</v>
      </c>
      <c r="K8" s="6">
        <f>+'2'!K7+CompraVenta!M10</f>
        <v>8167722.4299999792</v>
      </c>
      <c r="L8" s="6">
        <f>+'2'!L7+CompraVenta!N10</f>
        <v>9606710.0299999807</v>
      </c>
      <c r="M8" s="6">
        <f>+'2'!M7+CompraVenta!O10</f>
        <v>2318486.7000000179</v>
      </c>
      <c r="N8" s="6">
        <f>+'4'!B7+CompraVenta!P10</f>
        <v>0</v>
      </c>
      <c r="O8" s="6">
        <f>+'4'!C7+CompraVenta!Q10</f>
        <v>0</v>
      </c>
      <c r="P8" s="6">
        <f>+'4'!D7+CompraVenta!R10</f>
        <v>0</v>
      </c>
      <c r="Q8" s="6">
        <f>+'4'!E7+CompraVenta!S10</f>
        <v>0</v>
      </c>
      <c r="R8" s="6">
        <f>+'4'!F7+CompraVenta!T10</f>
        <v>0</v>
      </c>
      <c r="S8" s="6">
        <f>+'4'!G7+CompraVenta!U10</f>
        <v>0</v>
      </c>
      <c r="T8" s="6">
        <f>+'4'!H7+CompraVenta!V10</f>
        <v>0</v>
      </c>
      <c r="U8" s="6">
        <f>+'4'!I7+CompraVenta!W10</f>
        <v>0</v>
      </c>
      <c r="V8" s="6">
        <f>+'4'!J7+CompraVenta!X10</f>
        <v>0</v>
      </c>
      <c r="W8" s="6">
        <f>+'4'!K7+CompraVenta!Y10</f>
        <v>8128417.4299999867</v>
      </c>
      <c r="X8" s="6">
        <f>+'4'!L7+CompraVenta!Z10</f>
        <v>10373508.869999975</v>
      </c>
      <c r="Y8" s="6">
        <f>+'4'!M7+CompraVenta!AA10</f>
        <v>9013548.1099999808</v>
      </c>
      <c r="Z8" s="6">
        <f>+'7'!B7+CompraVenta!AB10</f>
        <v>0</v>
      </c>
      <c r="AA8" s="6">
        <f>+'7'!C7+CompraVenta!AC10</f>
        <v>0</v>
      </c>
      <c r="AB8" s="6">
        <f>+'7'!D7+CompraVenta!AD10</f>
        <v>0</v>
      </c>
      <c r="AC8" s="6">
        <f>+'7'!E7+CompraVenta!AE10</f>
        <v>0</v>
      </c>
      <c r="AD8" s="6">
        <f>+'7'!F7+CompraVenta!AF10</f>
        <v>0</v>
      </c>
      <c r="AE8" s="6">
        <f>+'7'!G7+CompraVenta!AG10</f>
        <v>0</v>
      </c>
      <c r="AF8" s="6">
        <f>+'7'!H7+CompraVenta!AH10</f>
        <v>0</v>
      </c>
      <c r="AG8" s="6">
        <f>+'7'!I7+CompraVenta!AI10</f>
        <v>0</v>
      </c>
      <c r="AH8" s="6">
        <f>+'7'!J7+CompraVenta!AJ10</f>
        <v>0</v>
      </c>
      <c r="AI8" s="6">
        <f>+'7'!K7+CompraVenta!AK10</f>
        <v>8101783.3599999994</v>
      </c>
      <c r="AJ8" s="6">
        <f>+'7'!L7+CompraVenta!AL10</f>
        <v>10970239.610000044</v>
      </c>
      <c r="AK8" s="6">
        <f>+'7'!M7+CompraVenta!AM10</f>
        <v>2550662.9999999925</v>
      </c>
      <c r="AL8" s="6"/>
      <c r="AM8" s="33">
        <f t="shared" si="2"/>
        <v>20092919.159999978</v>
      </c>
      <c r="AN8" s="33">
        <f t="shared" si="3"/>
        <v>27515474.409999941</v>
      </c>
      <c r="AO8" s="33">
        <f t="shared" si="4"/>
        <v>21622685.970000036</v>
      </c>
      <c r="AP8" s="33">
        <f t="shared" si="5"/>
        <v>20092919.159999978</v>
      </c>
      <c r="AQ8" s="33">
        <f t="shared" si="6"/>
        <v>1</v>
      </c>
      <c r="AR8" s="6">
        <f t="shared" si="10"/>
        <v>6</v>
      </c>
      <c r="AS8" s="34">
        <f t="shared" si="7"/>
        <v>8167722.4299999792</v>
      </c>
      <c r="AT8" s="34">
        <f t="shared" si="1"/>
        <v>9606710.0299999807</v>
      </c>
      <c r="AU8" s="34">
        <f t="shared" si="1"/>
        <v>2318486.7000000179</v>
      </c>
      <c r="AV8" s="34">
        <f t="shared" si="8"/>
        <v>20092919.159999978</v>
      </c>
      <c r="AW8" s="19"/>
      <c r="BB8" s="33"/>
      <c r="BC8" s="33"/>
      <c r="BD8" s="33"/>
      <c r="BF8" s="33"/>
      <c r="BG8" s="33"/>
      <c r="BH8" s="33"/>
      <c r="BJ8" s="35">
        <f t="shared" si="9"/>
        <v>20092919.159999978</v>
      </c>
    </row>
    <row r="9" spans="1:62" x14ac:dyDescent="0.35">
      <c r="A9" s="3" t="str">
        <f>+'7'!A8</f>
        <v>AES_GENER_(ANCALI)</v>
      </c>
      <c r="B9" s="6">
        <f>+'2'!B8+CompraVenta!D11</f>
        <v>0</v>
      </c>
      <c r="C9" s="6">
        <f>+'2'!C8+CompraVenta!E11</f>
        <v>0</v>
      </c>
      <c r="D9" s="6">
        <f>+'2'!D8+CompraVenta!F11</f>
        <v>0</v>
      </c>
      <c r="E9" s="6">
        <f>+'2'!E8+CompraVenta!G11</f>
        <v>0</v>
      </c>
      <c r="F9" s="6">
        <f>+'2'!F8+CompraVenta!H11</f>
        <v>0</v>
      </c>
      <c r="G9" s="6">
        <f>+'2'!G8+CompraVenta!I11</f>
        <v>0</v>
      </c>
      <c r="H9" s="6">
        <f>+'2'!H8+CompraVenta!J11</f>
        <v>0</v>
      </c>
      <c r="I9" s="6">
        <f>+'2'!I8+CompraVenta!K11</f>
        <v>0</v>
      </c>
      <c r="J9" s="6">
        <f>+'2'!J8+CompraVenta!L11</f>
        <v>0</v>
      </c>
      <c r="K9" s="6">
        <f>+'2'!K8+CompraVenta!M11</f>
        <v>0</v>
      </c>
      <c r="L9" s="6">
        <f>+'2'!L8+CompraVenta!N11</f>
        <v>0</v>
      </c>
      <c r="M9" s="6">
        <f>+'2'!M8+CompraVenta!O11</f>
        <v>0</v>
      </c>
      <c r="N9" s="6">
        <f>+'4'!B8+CompraVenta!P11</f>
        <v>0</v>
      </c>
      <c r="O9" s="6">
        <f>+'4'!C8+CompraVenta!Q11</f>
        <v>0</v>
      </c>
      <c r="P9" s="6">
        <f>+'4'!D8+CompraVenta!R11</f>
        <v>0</v>
      </c>
      <c r="Q9" s="6">
        <f>+'4'!E8+CompraVenta!S11</f>
        <v>0</v>
      </c>
      <c r="R9" s="6">
        <f>+'4'!F8+CompraVenta!T11</f>
        <v>0</v>
      </c>
      <c r="S9" s="6">
        <f>+'4'!G8+CompraVenta!U11</f>
        <v>0</v>
      </c>
      <c r="T9" s="6">
        <f>+'4'!H8+CompraVenta!V11</f>
        <v>0</v>
      </c>
      <c r="U9" s="6">
        <f>+'4'!I8+CompraVenta!W11</f>
        <v>0</v>
      </c>
      <c r="V9" s="6">
        <f>+'4'!J8+CompraVenta!X11</f>
        <v>0</v>
      </c>
      <c r="W9" s="6">
        <f>+'4'!K8+CompraVenta!Y11</f>
        <v>0</v>
      </c>
      <c r="X9" s="6">
        <f>+'4'!L8+CompraVenta!Z11</f>
        <v>0</v>
      </c>
      <c r="Y9" s="6">
        <f>+'4'!M8+CompraVenta!AA11</f>
        <v>0</v>
      </c>
      <c r="Z9" s="6">
        <f>+'7'!B8+CompraVenta!AB11</f>
        <v>0</v>
      </c>
      <c r="AA9" s="6">
        <f>+'7'!C8+CompraVenta!AC11</f>
        <v>0</v>
      </c>
      <c r="AB9" s="6">
        <f>+'7'!D8+CompraVenta!AD11</f>
        <v>0</v>
      </c>
      <c r="AC9" s="6">
        <f>+'7'!E8+CompraVenta!AE11</f>
        <v>0</v>
      </c>
      <c r="AD9" s="6">
        <f>+'7'!F8+CompraVenta!AF11</f>
        <v>0</v>
      </c>
      <c r="AE9" s="6">
        <f>+'7'!G8+CompraVenta!AG11</f>
        <v>0</v>
      </c>
      <c r="AF9" s="6">
        <f>+'7'!H8+CompraVenta!AH11</f>
        <v>0</v>
      </c>
      <c r="AG9" s="6">
        <f>+'7'!I8+CompraVenta!AI11</f>
        <v>0</v>
      </c>
      <c r="AH9" s="6">
        <f>+'7'!J8+CompraVenta!AJ11</f>
        <v>0</v>
      </c>
      <c r="AI9" s="6">
        <f>+'7'!K8+CompraVenta!AK11</f>
        <v>0</v>
      </c>
      <c r="AJ9" s="6">
        <f>+'7'!L8+CompraVenta!AL11</f>
        <v>0</v>
      </c>
      <c r="AK9" s="6">
        <f>+'7'!M8+CompraVenta!AM11</f>
        <v>0</v>
      </c>
      <c r="AL9" s="6"/>
      <c r="AM9" s="33">
        <f t="shared" si="2"/>
        <v>0</v>
      </c>
      <c r="AN9" s="33">
        <f t="shared" si="3"/>
        <v>0</v>
      </c>
      <c r="AO9" s="33">
        <f t="shared" si="4"/>
        <v>0</v>
      </c>
      <c r="AP9" s="33">
        <f t="shared" si="5"/>
        <v>0</v>
      </c>
      <c r="AQ9" s="33">
        <f t="shared" si="6"/>
        <v>1</v>
      </c>
      <c r="AR9" s="6">
        <f t="shared" si="10"/>
        <v>7</v>
      </c>
      <c r="AS9" s="34">
        <f t="shared" si="7"/>
        <v>0</v>
      </c>
      <c r="AT9" s="34">
        <f t="shared" si="1"/>
        <v>0</v>
      </c>
      <c r="AU9" s="34">
        <f t="shared" si="1"/>
        <v>0</v>
      </c>
      <c r="AV9" s="34">
        <f t="shared" si="8"/>
        <v>0</v>
      </c>
      <c r="AW9" s="19"/>
      <c r="BB9" s="33"/>
      <c r="BC9" s="33"/>
      <c r="BD9" s="33"/>
      <c r="BF9" s="33"/>
      <c r="BG9" s="33"/>
      <c r="BH9" s="33"/>
      <c r="BJ9" s="35">
        <f t="shared" si="9"/>
        <v>0</v>
      </c>
    </row>
    <row r="10" spans="1:62" x14ac:dyDescent="0.35">
      <c r="A10" s="3" t="str">
        <f>+'7'!A9</f>
        <v>AES_GENER_(KDM)</v>
      </c>
      <c r="B10" s="6">
        <f>+'2'!B9+CompraVenta!D12</f>
        <v>0</v>
      </c>
      <c r="C10" s="6">
        <f>+'2'!C9+CompraVenta!E12</f>
        <v>0</v>
      </c>
      <c r="D10" s="6">
        <f>+'2'!D9+CompraVenta!F12</f>
        <v>0</v>
      </c>
      <c r="E10" s="6">
        <f>+'2'!E9+CompraVenta!G12</f>
        <v>0</v>
      </c>
      <c r="F10" s="6">
        <f>+'2'!F9+CompraVenta!H12</f>
        <v>0</v>
      </c>
      <c r="G10" s="6">
        <f>+'2'!G9+CompraVenta!I12</f>
        <v>0</v>
      </c>
      <c r="H10" s="6">
        <f>+'2'!H9+CompraVenta!J12</f>
        <v>0</v>
      </c>
      <c r="I10" s="6">
        <f>+'2'!I9+CompraVenta!K12</f>
        <v>0</v>
      </c>
      <c r="J10" s="6">
        <f>+'2'!J9+CompraVenta!L12</f>
        <v>0</v>
      </c>
      <c r="K10" s="6">
        <f>+'2'!K9+CompraVenta!M12</f>
        <v>0</v>
      </c>
      <c r="L10" s="6">
        <f>+'2'!L9+CompraVenta!N12</f>
        <v>0</v>
      </c>
      <c r="M10" s="6">
        <f>+'2'!M9+CompraVenta!O12</f>
        <v>0</v>
      </c>
      <c r="N10" s="6">
        <f>+'4'!B9+CompraVenta!P12</f>
        <v>0</v>
      </c>
      <c r="O10" s="6">
        <f>+'4'!C9+CompraVenta!Q12</f>
        <v>0</v>
      </c>
      <c r="P10" s="6">
        <f>+'4'!D9+CompraVenta!R12</f>
        <v>0</v>
      </c>
      <c r="Q10" s="6">
        <f>+'4'!E9+CompraVenta!S12</f>
        <v>0</v>
      </c>
      <c r="R10" s="6">
        <f>+'4'!F9+CompraVenta!T12</f>
        <v>0</v>
      </c>
      <c r="S10" s="6">
        <f>+'4'!G9+CompraVenta!U12</f>
        <v>0</v>
      </c>
      <c r="T10" s="6">
        <f>+'4'!H9+CompraVenta!V12</f>
        <v>0</v>
      </c>
      <c r="U10" s="6">
        <f>+'4'!I9+CompraVenta!W12</f>
        <v>0</v>
      </c>
      <c r="V10" s="6">
        <f>+'4'!J9+CompraVenta!X12</f>
        <v>0</v>
      </c>
      <c r="W10" s="6">
        <f>+'4'!K9+CompraVenta!Y12</f>
        <v>0</v>
      </c>
      <c r="X10" s="6">
        <f>+'4'!L9+CompraVenta!Z12</f>
        <v>0</v>
      </c>
      <c r="Y10" s="6">
        <f>+'4'!M9+CompraVenta!AA12</f>
        <v>0</v>
      </c>
      <c r="Z10" s="6">
        <f>+'7'!B9+CompraVenta!AB12</f>
        <v>0</v>
      </c>
      <c r="AA10" s="6">
        <f>+'7'!C9+CompraVenta!AC12</f>
        <v>0</v>
      </c>
      <c r="AB10" s="6">
        <f>+'7'!D9+CompraVenta!AD12</f>
        <v>0</v>
      </c>
      <c r="AC10" s="6">
        <f>+'7'!E9+CompraVenta!AE12</f>
        <v>0</v>
      </c>
      <c r="AD10" s="6">
        <f>+'7'!F9+CompraVenta!AF12</f>
        <v>0</v>
      </c>
      <c r="AE10" s="6">
        <f>+'7'!G9+CompraVenta!AG12</f>
        <v>0</v>
      </c>
      <c r="AF10" s="6">
        <f>+'7'!H9+CompraVenta!AH12</f>
        <v>0</v>
      </c>
      <c r="AG10" s="6">
        <f>+'7'!I9+CompraVenta!AI12</f>
        <v>0</v>
      </c>
      <c r="AH10" s="6">
        <f>+'7'!J9+CompraVenta!AJ12</f>
        <v>0</v>
      </c>
      <c r="AI10" s="6">
        <f>+'7'!K9+CompraVenta!AK12</f>
        <v>0</v>
      </c>
      <c r="AJ10" s="6">
        <f>+'7'!L9+CompraVenta!AL12</f>
        <v>0</v>
      </c>
      <c r="AK10" s="6">
        <f>+'7'!M9+CompraVenta!AM12</f>
        <v>0</v>
      </c>
      <c r="AL10" s="6"/>
      <c r="AM10" s="33">
        <f t="shared" si="2"/>
        <v>0</v>
      </c>
      <c r="AN10" s="33">
        <f t="shared" si="3"/>
        <v>0</v>
      </c>
      <c r="AO10" s="33">
        <f t="shared" si="4"/>
        <v>0</v>
      </c>
      <c r="AP10" s="33">
        <f t="shared" si="5"/>
        <v>0</v>
      </c>
      <c r="AQ10" s="33">
        <f t="shared" si="6"/>
        <v>1</v>
      </c>
      <c r="AR10" s="6">
        <f t="shared" si="10"/>
        <v>8</v>
      </c>
      <c r="AS10" s="34">
        <f t="shared" si="7"/>
        <v>0</v>
      </c>
      <c r="AT10" s="34">
        <f t="shared" si="1"/>
        <v>0</v>
      </c>
      <c r="AU10" s="34">
        <f t="shared" si="1"/>
        <v>0</v>
      </c>
      <c r="AV10" s="34">
        <f t="shared" si="8"/>
        <v>0</v>
      </c>
      <c r="AW10" s="19"/>
      <c r="BB10" s="33"/>
      <c r="BC10" s="33"/>
      <c r="BD10" s="33"/>
      <c r="BF10" s="33"/>
      <c r="BG10" s="33"/>
      <c r="BH10" s="33"/>
      <c r="BJ10" s="35">
        <f t="shared" si="9"/>
        <v>0</v>
      </c>
    </row>
    <row r="11" spans="1:62" x14ac:dyDescent="0.35">
      <c r="A11" s="3" t="str">
        <f>+'7'!A10</f>
        <v>AES_GENER_(SAN_MIGUEL)</v>
      </c>
      <c r="B11" s="6">
        <f>+'2'!B10+CompraVenta!D13</f>
        <v>0</v>
      </c>
      <c r="C11" s="6">
        <f>+'2'!C10+CompraVenta!E13</f>
        <v>0</v>
      </c>
      <c r="D11" s="6">
        <f>+'2'!D10+CompraVenta!F13</f>
        <v>0</v>
      </c>
      <c r="E11" s="6">
        <f>+'2'!E10+CompraVenta!G13</f>
        <v>0</v>
      </c>
      <c r="F11" s="6">
        <f>+'2'!F10+CompraVenta!H13</f>
        <v>0</v>
      </c>
      <c r="G11" s="6">
        <f>+'2'!G10+CompraVenta!I13</f>
        <v>0</v>
      </c>
      <c r="H11" s="6">
        <f>+'2'!H10+CompraVenta!J13</f>
        <v>0</v>
      </c>
      <c r="I11" s="6">
        <f>+'2'!I10+CompraVenta!K13</f>
        <v>0</v>
      </c>
      <c r="J11" s="6">
        <f>+'2'!J10+CompraVenta!L13</f>
        <v>0</v>
      </c>
      <c r="K11" s="6">
        <f>+'2'!K10+CompraVenta!M13</f>
        <v>0</v>
      </c>
      <c r="L11" s="6">
        <f>+'2'!L10+CompraVenta!N13</f>
        <v>0</v>
      </c>
      <c r="M11" s="6">
        <f>+'2'!M10+CompraVenta!O13</f>
        <v>0</v>
      </c>
      <c r="N11" s="6">
        <f>+'4'!B10+CompraVenta!P13</f>
        <v>0</v>
      </c>
      <c r="O11" s="6">
        <f>+'4'!C10+CompraVenta!Q13</f>
        <v>0</v>
      </c>
      <c r="P11" s="6">
        <f>+'4'!D10+CompraVenta!R13</f>
        <v>0</v>
      </c>
      <c r="Q11" s="6">
        <f>+'4'!E10+CompraVenta!S13</f>
        <v>0</v>
      </c>
      <c r="R11" s="6">
        <f>+'4'!F10+CompraVenta!T13</f>
        <v>0</v>
      </c>
      <c r="S11" s="6">
        <f>+'4'!G10+CompraVenta!U13</f>
        <v>0</v>
      </c>
      <c r="T11" s="6">
        <f>+'4'!H10+CompraVenta!V13</f>
        <v>0</v>
      </c>
      <c r="U11" s="6">
        <f>+'4'!I10+CompraVenta!W13</f>
        <v>0</v>
      </c>
      <c r="V11" s="6">
        <f>+'4'!J10+CompraVenta!X13</f>
        <v>0</v>
      </c>
      <c r="W11" s="6">
        <f>+'4'!K10+CompraVenta!Y13</f>
        <v>0</v>
      </c>
      <c r="X11" s="6">
        <f>+'4'!L10+CompraVenta!Z13</f>
        <v>0</v>
      </c>
      <c r="Y11" s="6">
        <f>+'4'!M10+CompraVenta!AA13</f>
        <v>0</v>
      </c>
      <c r="Z11" s="6">
        <f>+'7'!B10+CompraVenta!AB13</f>
        <v>0</v>
      </c>
      <c r="AA11" s="6">
        <f>+'7'!C10+CompraVenta!AC13</f>
        <v>0</v>
      </c>
      <c r="AB11" s="6">
        <f>+'7'!D10+CompraVenta!AD13</f>
        <v>0</v>
      </c>
      <c r="AC11" s="6">
        <f>+'7'!E10+CompraVenta!AE13</f>
        <v>0</v>
      </c>
      <c r="AD11" s="6">
        <f>+'7'!F10+CompraVenta!AF13</f>
        <v>0</v>
      </c>
      <c r="AE11" s="6">
        <f>+'7'!G10+CompraVenta!AG13</f>
        <v>0</v>
      </c>
      <c r="AF11" s="6">
        <f>+'7'!H10+CompraVenta!AH13</f>
        <v>0</v>
      </c>
      <c r="AG11" s="6">
        <f>+'7'!I10+CompraVenta!AI13</f>
        <v>0</v>
      </c>
      <c r="AH11" s="6">
        <f>+'7'!J10+CompraVenta!AJ13</f>
        <v>0</v>
      </c>
      <c r="AI11" s="6">
        <f>+'7'!K10+CompraVenta!AK13</f>
        <v>0</v>
      </c>
      <c r="AJ11" s="6">
        <f>+'7'!L10+CompraVenta!AL13</f>
        <v>0</v>
      </c>
      <c r="AK11" s="6">
        <f>+'7'!M10+CompraVenta!AM13</f>
        <v>0</v>
      </c>
      <c r="AL11" s="6"/>
      <c r="AM11" s="33">
        <f t="shared" si="2"/>
        <v>0</v>
      </c>
      <c r="AN11" s="33">
        <f t="shared" si="3"/>
        <v>0</v>
      </c>
      <c r="AO11" s="33">
        <f t="shared" si="4"/>
        <v>0</v>
      </c>
      <c r="AP11" s="33">
        <f t="shared" si="5"/>
        <v>0</v>
      </c>
      <c r="AQ11" s="33">
        <f t="shared" si="6"/>
        <v>1</v>
      </c>
      <c r="AR11" s="6">
        <f t="shared" si="10"/>
        <v>9</v>
      </c>
      <c r="AS11" s="34">
        <f t="shared" si="7"/>
        <v>0</v>
      </c>
      <c r="AT11" s="34">
        <f t="shared" si="1"/>
        <v>0</v>
      </c>
      <c r="AU11" s="34">
        <f t="shared" si="1"/>
        <v>0</v>
      </c>
      <c r="AV11" s="34">
        <f t="shared" si="8"/>
        <v>0</v>
      </c>
      <c r="AW11" s="19"/>
      <c r="BB11" s="33"/>
      <c r="BC11" s="33"/>
      <c r="BD11" s="33"/>
      <c r="BF11" s="33"/>
      <c r="BG11" s="33"/>
      <c r="BH11" s="33"/>
      <c r="BJ11" s="35">
        <f t="shared" si="9"/>
        <v>0</v>
      </c>
    </row>
    <row r="12" spans="1:62" x14ac:dyDescent="0.35">
      <c r="A12" s="3" t="str">
        <f>+'7'!A11</f>
        <v>AGROSOLAR_IV</v>
      </c>
      <c r="B12" s="6">
        <f>+'2'!B11+CompraVenta!D14</f>
        <v>0</v>
      </c>
      <c r="C12" s="6">
        <f>+'2'!C11+CompraVenta!E14</f>
        <v>0</v>
      </c>
      <c r="D12" s="6">
        <f>+'2'!D11+CompraVenta!F14</f>
        <v>0</v>
      </c>
      <c r="E12" s="6">
        <f>+'2'!E11+CompraVenta!G14</f>
        <v>0</v>
      </c>
      <c r="F12" s="6">
        <f>+'2'!F11+CompraVenta!H14</f>
        <v>0</v>
      </c>
      <c r="G12" s="6">
        <f>+'2'!G11+CompraVenta!I14</f>
        <v>0</v>
      </c>
      <c r="H12" s="6">
        <f>+'2'!H11+CompraVenta!J14</f>
        <v>0</v>
      </c>
      <c r="I12" s="6">
        <f>+'2'!I11+CompraVenta!K14</f>
        <v>0</v>
      </c>
      <c r="J12" s="6">
        <f>+'2'!J11+CompraVenta!L14</f>
        <v>0</v>
      </c>
      <c r="K12" s="6">
        <f>+'2'!K11+CompraVenta!M14</f>
        <v>40418.909999999945</v>
      </c>
      <c r="L12" s="6">
        <f>+'2'!L11+CompraVenta!N14</f>
        <v>40731.580000000009</v>
      </c>
      <c r="M12" s="6">
        <f>+'2'!M11+CompraVenta!O14</f>
        <v>35131.390000000014</v>
      </c>
      <c r="N12" s="6">
        <f>+'4'!B11+CompraVenta!P14</f>
        <v>0</v>
      </c>
      <c r="O12" s="6">
        <f>+'4'!C11+CompraVenta!Q14</f>
        <v>0</v>
      </c>
      <c r="P12" s="6">
        <f>+'4'!D11+CompraVenta!R14</f>
        <v>0</v>
      </c>
      <c r="Q12" s="6">
        <f>+'4'!E11+CompraVenta!S14</f>
        <v>0</v>
      </c>
      <c r="R12" s="6">
        <f>+'4'!F11+CompraVenta!T14</f>
        <v>0</v>
      </c>
      <c r="S12" s="6">
        <f>+'4'!G11+CompraVenta!U14</f>
        <v>0</v>
      </c>
      <c r="T12" s="6">
        <f>+'4'!H11+CompraVenta!V14</f>
        <v>0</v>
      </c>
      <c r="U12" s="6">
        <f>+'4'!I11+CompraVenta!W14</f>
        <v>0</v>
      </c>
      <c r="V12" s="6">
        <f>+'4'!J11+CompraVenta!X14</f>
        <v>0</v>
      </c>
      <c r="W12" s="6">
        <f>+'4'!K11+CompraVenta!Y14</f>
        <v>40404.539999999943</v>
      </c>
      <c r="X12" s="6">
        <f>+'4'!L11+CompraVenta!Z14</f>
        <v>41058.050000000054</v>
      </c>
      <c r="Y12" s="6">
        <f>+'4'!M11+CompraVenta!AA14</f>
        <v>39248.530000000013</v>
      </c>
      <c r="Z12" s="6">
        <f>+'7'!B11+CompraVenta!AB14</f>
        <v>0</v>
      </c>
      <c r="AA12" s="6">
        <f>+'7'!C11+CompraVenta!AC14</f>
        <v>0</v>
      </c>
      <c r="AB12" s="6">
        <f>+'7'!D11+CompraVenta!AD14</f>
        <v>0</v>
      </c>
      <c r="AC12" s="6">
        <f>+'7'!E11+CompraVenta!AE14</f>
        <v>0</v>
      </c>
      <c r="AD12" s="6">
        <f>+'7'!F11+CompraVenta!AF14</f>
        <v>0</v>
      </c>
      <c r="AE12" s="6">
        <f>+'7'!G11+CompraVenta!AG14</f>
        <v>0</v>
      </c>
      <c r="AF12" s="6">
        <f>+'7'!H11+CompraVenta!AH14</f>
        <v>0</v>
      </c>
      <c r="AG12" s="6">
        <f>+'7'!I11+CompraVenta!AI14</f>
        <v>0</v>
      </c>
      <c r="AH12" s="6">
        <f>+'7'!J11+CompraVenta!AJ14</f>
        <v>0</v>
      </c>
      <c r="AI12" s="6">
        <f>+'7'!K11+CompraVenta!AK14</f>
        <v>40399.619999999981</v>
      </c>
      <c r="AJ12" s="6">
        <f>+'7'!L11+CompraVenta!AL14</f>
        <v>41388.880000000005</v>
      </c>
      <c r="AK12" s="6">
        <f>+'7'!M11+CompraVenta!AM14</f>
        <v>35739.160000000003</v>
      </c>
      <c r="AL12" s="6"/>
      <c r="AM12" s="33">
        <f t="shared" si="2"/>
        <v>116281.87999999998</v>
      </c>
      <c r="AN12" s="33">
        <f t="shared" si="3"/>
        <v>120711.12000000001</v>
      </c>
      <c r="AO12" s="33">
        <f t="shared" si="4"/>
        <v>117527.65999999999</v>
      </c>
      <c r="AP12" s="33">
        <f t="shared" si="5"/>
        <v>116281.87999999998</v>
      </c>
      <c r="AQ12" s="33">
        <f t="shared" si="6"/>
        <v>1</v>
      </c>
      <c r="AR12" s="6">
        <f t="shared" si="10"/>
        <v>10</v>
      </c>
      <c r="AS12" s="34">
        <f t="shared" si="7"/>
        <v>40418.909999999945</v>
      </c>
      <c r="AT12" s="34">
        <f t="shared" si="1"/>
        <v>40731.580000000009</v>
      </c>
      <c r="AU12" s="34">
        <f t="shared" si="1"/>
        <v>35131.390000000014</v>
      </c>
      <c r="AV12" s="34">
        <f t="shared" si="8"/>
        <v>116281.87999999998</v>
      </c>
      <c r="AW12" s="19"/>
      <c r="BB12" s="33"/>
      <c r="BC12" s="33"/>
      <c r="BD12" s="33"/>
      <c r="BF12" s="33"/>
      <c r="BG12" s="33"/>
      <c r="BH12" s="33"/>
      <c r="BJ12" s="35">
        <f t="shared" si="9"/>
        <v>116281.87999999998</v>
      </c>
    </row>
    <row r="13" spans="1:62" x14ac:dyDescent="0.35">
      <c r="A13" s="3" t="str">
        <f>+'7'!A12</f>
        <v>AGROSOLAR_V</v>
      </c>
      <c r="B13" s="6">
        <f>+'2'!B12+CompraVenta!D15</f>
        <v>0</v>
      </c>
      <c r="C13" s="6">
        <f>+'2'!C12+CompraVenta!E15</f>
        <v>0</v>
      </c>
      <c r="D13" s="6">
        <f>+'2'!D12+CompraVenta!F15</f>
        <v>0</v>
      </c>
      <c r="E13" s="6">
        <f>+'2'!E12+CompraVenta!G15</f>
        <v>0</v>
      </c>
      <c r="F13" s="6">
        <f>+'2'!F12+CompraVenta!H15</f>
        <v>0</v>
      </c>
      <c r="G13" s="6">
        <f>+'2'!G12+CompraVenta!I15</f>
        <v>0</v>
      </c>
      <c r="H13" s="6">
        <f>+'2'!H12+CompraVenta!J15</f>
        <v>0</v>
      </c>
      <c r="I13" s="6">
        <f>+'2'!I12+CompraVenta!K15</f>
        <v>0</v>
      </c>
      <c r="J13" s="6">
        <f>+'2'!J12+CompraVenta!L15</f>
        <v>0</v>
      </c>
      <c r="K13" s="6">
        <f>+'2'!K12+CompraVenta!M15</f>
        <v>40418.909999999945</v>
      </c>
      <c r="L13" s="6">
        <f>+'2'!L12+CompraVenta!N15</f>
        <v>40731.580000000009</v>
      </c>
      <c r="M13" s="6">
        <f>+'2'!M12+CompraVenta!O15</f>
        <v>35131.390000000014</v>
      </c>
      <c r="N13" s="6">
        <f>+'4'!B12+CompraVenta!P15</f>
        <v>0</v>
      </c>
      <c r="O13" s="6">
        <f>+'4'!C12+CompraVenta!Q15</f>
        <v>0</v>
      </c>
      <c r="P13" s="6">
        <f>+'4'!D12+CompraVenta!R15</f>
        <v>0</v>
      </c>
      <c r="Q13" s="6">
        <f>+'4'!E12+CompraVenta!S15</f>
        <v>0</v>
      </c>
      <c r="R13" s="6">
        <f>+'4'!F12+CompraVenta!T15</f>
        <v>0</v>
      </c>
      <c r="S13" s="6">
        <f>+'4'!G12+CompraVenta!U15</f>
        <v>0</v>
      </c>
      <c r="T13" s="6">
        <f>+'4'!H12+CompraVenta!V15</f>
        <v>0</v>
      </c>
      <c r="U13" s="6">
        <f>+'4'!I12+CompraVenta!W15</f>
        <v>0</v>
      </c>
      <c r="V13" s="6">
        <f>+'4'!J12+CompraVenta!X15</f>
        <v>0</v>
      </c>
      <c r="W13" s="6">
        <f>+'4'!K12+CompraVenta!Y15</f>
        <v>40404.539999999943</v>
      </c>
      <c r="X13" s="6">
        <f>+'4'!L12+CompraVenta!Z15</f>
        <v>41058.050000000054</v>
      </c>
      <c r="Y13" s="6">
        <f>+'4'!M12+CompraVenta!AA15</f>
        <v>39248.530000000013</v>
      </c>
      <c r="Z13" s="6">
        <f>+'7'!B12+CompraVenta!AB15</f>
        <v>0</v>
      </c>
      <c r="AA13" s="6">
        <f>+'7'!C12+CompraVenta!AC15</f>
        <v>0</v>
      </c>
      <c r="AB13" s="6">
        <f>+'7'!D12+CompraVenta!AD15</f>
        <v>0</v>
      </c>
      <c r="AC13" s="6">
        <f>+'7'!E12+CompraVenta!AE15</f>
        <v>0</v>
      </c>
      <c r="AD13" s="6">
        <f>+'7'!F12+CompraVenta!AF15</f>
        <v>0</v>
      </c>
      <c r="AE13" s="6">
        <f>+'7'!G12+CompraVenta!AG15</f>
        <v>0</v>
      </c>
      <c r="AF13" s="6">
        <f>+'7'!H12+CompraVenta!AH15</f>
        <v>0</v>
      </c>
      <c r="AG13" s="6">
        <f>+'7'!I12+CompraVenta!AI15</f>
        <v>0</v>
      </c>
      <c r="AH13" s="6">
        <f>+'7'!J12+CompraVenta!AJ15</f>
        <v>0</v>
      </c>
      <c r="AI13" s="6">
        <f>+'7'!K12+CompraVenta!AK15</f>
        <v>40399.619999999981</v>
      </c>
      <c r="AJ13" s="6">
        <f>+'7'!L12+CompraVenta!AL15</f>
        <v>41388.880000000005</v>
      </c>
      <c r="AK13" s="6">
        <f>+'7'!M12+CompraVenta!AM15</f>
        <v>35739.160000000003</v>
      </c>
      <c r="AL13" s="6"/>
      <c r="AM13" s="33">
        <f t="shared" si="2"/>
        <v>116281.87999999998</v>
      </c>
      <c r="AN13" s="33">
        <f t="shared" si="3"/>
        <v>120711.12000000001</v>
      </c>
      <c r="AO13" s="33">
        <f t="shared" si="4"/>
        <v>117527.65999999999</v>
      </c>
      <c r="AP13" s="33">
        <f t="shared" si="5"/>
        <v>116281.87999999998</v>
      </c>
      <c r="AQ13" s="33">
        <f t="shared" si="6"/>
        <v>1</v>
      </c>
      <c r="AR13" s="6">
        <f t="shared" si="10"/>
        <v>11</v>
      </c>
      <c r="AS13" s="34">
        <f t="shared" si="7"/>
        <v>40418.909999999945</v>
      </c>
      <c r="AT13" s="34">
        <f t="shared" si="1"/>
        <v>40731.580000000009</v>
      </c>
      <c r="AU13" s="34">
        <f t="shared" si="1"/>
        <v>35131.390000000014</v>
      </c>
      <c r="AV13" s="34">
        <f t="shared" si="8"/>
        <v>116281.87999999998</v>
      </c>
      <c r="AW13" s="19"/>
      <c r="BB13" s="33"/>
      <c r="BC13" s="33"/>
      <c r="BD13" s="33"/>
      <c r="BF13" s="33"/>
      <c r="BG13" s="33"/>
      <c r="BH13" s="33"/>
      <c r="BJ13" s="35">
        <f t="shared" si="9"/>
        <v>116281.87999999998</v>
      </c>
    </row>
    <row r="14" spans="1:62" x14ac:dyDescent="0.35">
      <c r="A14" s="3" t="str">
        <f>+'7'!A13</f>
        <v>AGSA</v>
      </c>
      <c r="B14" s="6">
        <f>+'2'!B13+CompraVenta!D16</f>
        <v>0</v>
      </c>
      <c r="C14" s="6">
        <f>+'2'!C13+CompraVenta!E16</f>
        <v>0</v>
      </c>
      <c r="D14" s="6">
        <f>+'2'!D13+CompraVenta!F16</f>
        <v>0</v>
      </c>
      <c r="E14" s="6">
        <f>+'2'!E13+CompraVenta!G16</f>
        <v>0</v>
      </c>
      <c r="F14" s="6">
        <f>+'2'!F13+CompraVenta!H16</f>
        <v>0</v>
      </c>
      <c r="G14" s="6">
        <f>+'2'!G13+CompraVenta!I16</f>
        <v>0</v>
      </c>
      <c r="H14" s="6">
        <f>+'2'!H13+CompraVenta!J16</f>
        <v>0</v>
      </c>
      <c r="I14" s="6">
        <f>+'2'!I13+CompraVenta!K16</f>
        <v>0</v>
      </c>
      <c r="J14" s="6">
        <f>+'2'!J13+CompraVenta!L16</f>
        <v>0</v>
      </c>
      <c r="K14" s="6">
        <f>+'2'!K13+CompraVenta!M16</f>
        <v>13975.280000000008</v>
      </c>
      <c r="L14" s="6">
        <f>+'2'!L13+CompraVenta!N16</f>
        <v>-3448.1300000000024</v>
      </c>
      <c r="M14" s="6">
        <f>+'2'!M13+CompraVenta!O16</f>
        <v>11292.029999999995</v>
      </c>
      <c r="N14" s="6">
        <f>+'4'!B13+CompraVenta!P16</f>
        <v>0</v>
      </c>
      <c r="O14" s="6">
        <f>+'4'!C13+CompraVenta!Q16</f>
        <v>0</v>
      </c>
      <c r="P14" s="6">
        <f>+'4'!D13+CompraVenta!R16</f>
        <v>0</v>
      </c>
      <c r="Q14" s="6">
        <f>+'4'!E13+CompraVenta!S16</f>
        <v>0</v>
      </c>
      <c r="R14" s="6">
        <f>+'4'!F13+CompraVenta!T16</f>
        <v>0</v>
      </c>
      <c r="S14" s="6">
        <f>+'4'!G13+CompraVenta!U16</f>
        <v>0</v>
      </c>
      <c r="T14" s="6">
        <f>+'4'!H13+CompraVenta!V16</f>
        <v>0</v>
      </c>
      <c r="U14" s="6">
        <f>+'4'!I13+CompraVenta!W16</f>
        <v>0</v>
      </c>
      <c r="V14" s="6">
        <f>+'4'!J13+CompraVenta!X16</f>
        <v>0</v>
      </c>
      <c r="W14" s="6">
        <f>+'4'!K13+CompraVenta!Y16</f>
        <v>12651.480000000005</v>
      </c>
      <c r="X14" s="6">
        <f>+'4'!L13+CompraVenta!Z16</f>
        <v>-16945.580000000005</v>
      </c>
      <c r="Y14" s="6">
        <f>+'4'!M13+CompraVenta!AA16</f>
        <v>-14459.48000000001</v>
      </c>
      <c r="Z14" s="6">
        <f>+'7'!B13+CompraVenta!AB16</f>
        <v>0</v>
      </c>
      <c r="AA14" s="6">
        <f>+'7'!C13+CompraVenta!AC16</f>
        <v>0</v>
      </c>
      <c r="AB14" s="6">
        <f>+'7'!D13+CompraVenta!AD16</f>
        <v>0</v>
      </c>
      <c r="AC14" s="6">
        <f>+'7'!E13+CompraVenta!AE16</f>
        <v>0</v>
      </c>
      <c r="AD14" s="6">
        <f>+'7'!F13+CompraVenta!AF16</f>
        <v>0</v>
      </c>
      <c r="AE14" s="6">
        <f>+'7'!G13+CompraVenta!AG16</f>
        <v>0</v>
      </c>
      <c r="AF14" s="6">
        <f>+'7'!H13+CompraVenta!AH16</f>
        <v>0</v>
      </c>
      <c r="AG14" s="6">
        <f>+'7'!I13+CompraVenta!AI16</f>
        <v>0</v>
      </c>
      <c r="AH14" s="6">
        <f>+'7'!J13+CompraVenta!AJ16</f>
        <v>0</v>
      </c>
      <c r="AI14" s="6">
        <f>+'7'!K13+CompraVenta!AK16</f>
        <v>14628.280000000008</v>
      </c>
      <c r="AJ14" s="6">
        <f>+'7'!L13+CompraVenta!AL16</f>
        <v>5281.5199999999923</v>
      </c>
      <c r="AK14" s="6">
        <f>+'7'!M13+CompraVenta!AM16</f>
        <v>-5844.2399999999989</v>
      </c>
      <c r="AL14" s="6"/>
      <c r="AM14" s="33">
        <f t="shared" si="2"/>
        <v>21819.18</v>
      </c>
      <c r="AN14" s="33">
        <f t="shared" si="3"/>
        <v>-18753.580000000009</v>
      </c>
      <c r="AO14" s="33">
        <f t="shared" si="4"/>
        <v>14065.560000000001</v>
      </c>
      <c r="AP14" s="33">
        <f t="shared" si="5"/>
        <v>-18753.580000000009</v>
      </c>
      <c r="AQ14" s="33">
        <f t="shared" si="6"/>
        <v>2</v>
      </c>
      <c r="AR14" s="6">
        <f t="shared" si="10"/>
        <v>12</v>
      </c>
      <c r="AS14" s="34">
        <f t="shared" si="7"/>
        <v>12651.480000000005</v>
      </c>
      <c r="AT14" s="34">
        <f t="shared" si="1"/>
        <v>-16945.580000000005</v>
      </c>
      <c r="AU14" s="34">
        <f t="shared" si="1"/>
        <v>-14459.48000000001</v>
      </c>
      <c r="AV14" s="34">
        <f t="shared" si="8"/>
        <v>-18753.580000000009</v>
      </c>
      <c r="AW14" s="19"/>
      <c r="BB14" s="33"/>
      <c r="BC14" s="33"/>
      <c r="BD14" s="33"/>
      <c r="BF14" s="33"/>
      <c r="BG14" s="33"/>
      <c r="BH14" s="33"/>
      <c r="BJ14" s="35">
        <f t="shared" si="9"/>
        <v>-18753.580000000009</v>
      </c>
    </row>
    <row r="15" spans="1:62" x14ac:dyDescent="0.35">
      <c r="A15" s="3" t="str">
        <f>+'7'!A14</f>
        <v>AGUAS DEL MELADO</v>
      </c>
      <c r="B15" s="6">
        <f>+'2'!B14+CompraVenta!D17</f>
        <v>0</v>
      </c>
      <c r="C15" s="6">
        <f>+'2'!C14+CompraVenta!E17</f>
        <v>0</v>
      </c>
      <c r="D15" s="6">
        <f>+'2'!D14+CompraVenta!F17</f>
        <v>0</v>
      </c>
      <c r="E15" s="6">
        <f>+'2'!E14+CompraVenta!G17</f>
        <v>0</v>
      </c>
      <c r="F15" s="6">
        <f>+'2'!F14+CompraVenta!H17</f>
        <v>0</v>
      </c>
      <c r="G15" s="6">
        <f>+'2'!G14+CompraVenta!I17</f>
        <v>0</v>
      </c>
      <c r="H15" s="6">
        <f>+'2'!H14+CompraVenta!J17</f>
        <v>0</v>
      </c>
      <c r="I15" s="6">
        <f>+'2'!I14+CompraVenta!K17</f>
        <v>0</v>
      </c>
      <c r="J15" s="6">
        <f>+'2'!J14+CompraVenta!L17</f>
        <v>0</v>
      </c>
      <c r="K15" s="6">
        <f>+'2'!K14+CompraVenta!M17</f>
        <v>170515.66000000038</v>
      </c>
      <c r="L15" s="6">
        <f>+'2'!L14+CompraVenta!N17</f>
        <v>157055.53999999806</v>
      </c>
      <c r="M15" s="6">
        <f>+'2'!M14+CompraVenta!O17</f>
        <v>-150944.25999999989</v>
      </c>
      <c r="N15" s="6">
        <f>+'4'!B14+CompraVenta!P17</f>
        <v>0</v>
      </c>
      <c r="O15" s="6">
        <f>+'4'!C14+CompraVenta!Q17</f>
        <v>0</v>
      </c>
      <c r="P15" s="6">
        <f>+'4'!D14+CompraVenta!R17</f>
        <v>0</v>
      </c>
      <c r="Q15" s="6">
        <f>+'4'!E14+CompraVenta!S17</f>
        <v>0</v>
      </c>
      <c r="R15" s="6">
        <f>+'4'!F14+CompraVenta!T17</f>
        <v>0</v>
      </c>
      <c r="S15" s="6">
        <f>+'4'!G14+CompraVenta!U17</f>
        <v>0</v>
      </c>
      <c r="T15" s="6">
        <f>+'4'!H14+CompraVenta!V17</f>
        <v>0</v>
      </c>
      <c r="U15" s="6">
        <f>+'4'!I14+CompraVenta!W17</f>
        <v>0</v>
      </c>
      <c r="V15" s="6">
        <f>+'4'!J14+CompraVenta!X17</f>
        <v>0</v>
      </c>
      <c r="W15" s="6">
        <f>+'4'!K14+CompraVenta!Y17</f>
        <v>170506.07000000228</v>
      </c>
      <c r="X15" s="6">
        <f>+'4'!L14+CompraVenta!Z17</f>
        <v>159529.37000000116</v>
      </c>
      <c r="Y15" s="6">
        <f>+'4'!M14+CompraVenta!AA17</f>
        <v>-168202.96999999939</v>
      </c>
      <c r="Z15" s="6">
        <f>+'7'!B14+CompraVenta!AB17</f>
        <v>0</v>
      </c>
      <c r="AA15" s="6">
        <f>+'7'!C14+CompraVenta!AC17</f>
        <v>0</v>
      </c>
      <c r="AB15" s="6">
        <f>+'7'!D14+CompraVenta!AD17</f>
        <v>0</v>
      </c>
      <c r="AC15" s="6">
        <f>+'7'!E14+CompraVenta!AE17</f>
        <v>0</v>
      </c>
      <c r="AD15" s="6">
        <f>+'7'!F14+CompraVenta!AF17</f>
        <v>0</v>
      </c>
      <c r="AE15" s="6">
        <f>+'7'!G14+CompraVenta!AG17</f>
        <v>0</v>
      </c>
      <c r="AF15" s="6">
        <f>+'7'!H14+CompraVenta!AH17</f>
        <v>0</v>
      </c>
      <c r="AG15" s="6">
        <f>+'7'!I14+CompraVenta!AI17</f>
        <v>0</v>
      </c>
      <c r="AH15" s="6">
        <f>+'7'!J14+CompraVenta!AJ17</f>
        <v>0</v>
      </c>
      <c r="AI15" s="6">
        <f>+'7'!K14+CompraVenta!AK17</f>
        <v>170508.79000000202</v>
      </c>
      <c r="AJ15" s="6">
        <f>+'7'!L14+CompraVenta!AL17</f>
        <v>160568.64000000001</v>
      </c>
      <c r="AK15" s="6">
        <f>+'7'!M14+CompraVenta!AM17</f>
        <v>-147749.13999999908</v>
      </c>
      <c r="AL15" s="6"/>
      <c r="AM15" s="33">
        <f t="shared" si="2"/>
        <v>176626.93999999855</v>
      </c>
      <c r="AN15" s="33">
        <f t="shared" si="3"/>
        <v>161832.47000000405</v>
      </c>
      <c r="AO15" s="33">
        <f t="shared" si="4"/>
        <v>183328.29000000295</v>
      </c>
      <c r="AP15" s="33">
        <f t="shared" si="5"/>
        <v>161832.47000000405</v>
      </c>
      <c r="AQ15" s="33">
        <f t="shared" si="6"/>
        <v>2</v>
      </c>
      <c r="AR15" s="6">
        <f t="shared" si="10"/>
        <v>13</v>
      </c>
      <c r="AS15" s="34">
        <f t="shared" si="7"/>
        <v>170506.07000000228</v>
      </c>
      <c r="AT15" s="34">
        <f t="shared" si="1"/>
        <v>159529.37000000116</v>
      </c>
      <c r="AU15" s="34">
        <f t="shared" si="1"/>
        <v>-168202.96999999939</v>
      </c>
      <c r="AV15" s="34">
        <f t="shared" si="8"/>
        <v>161832.47000000405</v>
      </c>
      <c r="AW15" s="19"/>
      <c r="BB15" s="33"/>
      <c r="BC15" s="33"/>
      <c r="BD15" s="33"/>
      <c r="BF15" s="33"/>
      <c r="BG15" s="33"/>
      <c r="BH15" s="33"/>
      <c r="BJ15" s="35">
        <f t="shared" si="9"/>
        <v>161832.47000000405</v>
      </c>
    </row>
    <row r="16" spans="1:62" x14ac:dyDescent="0.35">
      <c r="A16" s="3" t="str">
        <f>+'7'!A15</f>
        <v>ALBA</v>
      </c>
      <c r="B16" s="6">
        <f>+'2'!B15+CompraVenta!D18</f>
        <v>0</v>
      </c>
      <c r="C16" s="6">
        <f>+'2'!C15+CompraVenta!E18</f>
        <v>0</v>
      </c>
      <c r="D16" s="6">
        <f>+'2'!D15+CompraVenta!F18</f>
        <v>0</v>
      </c>
      <c r="E16" s="6">
        <f>+'2'!E15+CompraVenta!G18</f>
        <v>0</v>
      </c>
      <c r="F16" s="6">
        <f>+'2'!F15+CompraVenta!H18</f>
        <v>0</v>
      </c>
      <c r="G16" s="6">
        <f>+'2'!G15+CompraVenta!I18</f>
        <v>0</v>
      </c>
      <c r="H16" s="6">
        <f>+'2'!H15+CompraVenta!J18</f>
        <v>0</v>
      </c>
      <c r="I16" s="6">
        <f>+'2'!I15+CompraVenta!K18</f>
        <v>0</v>
      </c>
      <c r="J16" s="6">
        <f>+'2'!J15+CompraVenta!L18</f>
        <v>0</v>
      </c>
      <c r="K16" s="6">
        <f>+'2'!K15+CompraVenta!M18</f>
        <v>679365.26000000047</v>
      </c>
      <c r="L16" s="6">
        <f>+'2'!L15+CompraVenta!N18</f>
        <v>448886.81999999989</v>
      </c>
      <c r="M16" s="6">
        <f>+'2'!M15+CompraVenta!O18</f>
        <v>220166.54999999996</v>
      </c>
      <c r="N16" s="6">
        <f>+'4'!B15+CompraVenta!P18</f>
        <v>0</v>
      </c>
      <c r="O16" s="6">
        <f>+'4'!C15+CompraVenta!Q18</f>
        <v>0</v>
      </c>
      <c r="P16" s="6">
        <f>+'4'!D15+CompraVenta!R18</f>
        <v>0</v>
      </c>
      <c r="Q16" s="6">
        <f>+'4'!E15+CompraVenta!S18</f>
        <v>0</v>
      </c>
      <c r="R16" s="6">
        <f>+'4'!F15+CompraVenta!T18</f>
        <v>0</v>
      </c>
      <c r="S16" s="6">
        <f>+'4'!G15+CompraVenta!U18</f>
        <v>0</v>
      </c>
      <c r="T16" s="6">
        <f>+'4'!H15+CompraVenta!V18</f>
        <v>0</v>
      </c>
      <c r="U16" s="6">
        <f>+'4'!I15+CompraVenta!W18</f>
        <v>0</v>
      </c>
      <c r="V16" s="6">
        <f>+'4'!J15+CompraVenta!X18</f>
        <v>0</v>
      </c>
      <c r="W16" s="6">
        <f>+'4'!K15+CompraVenta!Y18</f>
        <v>678824.42000000016</v>
      </c>
      <c r="X16" s="6">
        <f>+'4'!L15+CompraVenta!Z18</f>
        <v>444775.82999999938</v>
      </c>
      <c r="Y16" s="6">
        <f>+'4'!M15+CompraVenta!AA18</f>
        <v>259724.15999999995</v>
      </c>
      <c r="Z16" s="6">
        <f>+'7'!B15+CompraVenta!AB18</f>
        <v>0</v>
      </c>
      <c r="AA16" s="6">
        <f>+'7'!C15+CompraVenta!AC18</f>
        <v>0</v>
      </c>
      <c r="AB16" s="6">
        <f>+'7'!D15+CompraVenta!AD18</f>
        <v>0</v>
      </c>
      <c r="AC16" s="6">
        <f>+'7'!E15+CompraVenta!AE18</f>
        <v>0</v>
      </c>
      <c r="AD16" s="6">
        <f>+'7'!F15+CompraVenta!AF18</f>
        <v>0</v>
      </c>
      <c r="AE16" s="6">
        <f>+'7'!G15+CompraVenta!AG18</f>
        <v>0</v>
      </c>
      <c r="AF16" s="6">
        <f>+'7'!H15+CompraVenta!AH18</f>
        <v>0</v>
      </c>
      <c r="AG16" s="6">
        <f>+'7'!I15+CompraVenta!AI18</f>
        <v>0</v>
      </c>
      <c r="AH16" s="6">
        <f>+'7'!J15+CompraVenta!AJ18</f>
        <v>0</v>
      </c>
      <c r="AI16" s="6">
        <f>+'7'!K15+CompraVenta!AK18</f>
        <v>649837.18000000005</v>
      </c>
      <c r="AJ16" s="6">
        <f>+'7'!L15+CompraVenta!AL18</f>
        <v>428431.88999999972</v>
      </c>
      <c r="AK16" s="6">
        <f>+'7'!M15+CompraVenta!AM18</f>
        <v>246435.89000000028</v>
      </c>
      <c r="AL16" s="6"/>
      <c r="AM16" s="33">
        <f t="shared" si="2"/>
        <v>1348418.6300000004</v>
      </c>
      <c r="AN16" s="33">
        <f t="shared" si="3"/>
        <v>1383324.4099999995</v>
      </c>
      <c r="AO16" s="33">
        <f t="shared" si="4"/>
        <v>1324704.9600000002</v>
      </c>
      <c r="AP16" s="33">
        <f t="shared" si="5"/>
        <v>1324704.9600000002</v>
      </c>
      <c r="AQ16" s="33">
        <f t="shared" si="6"/>
        <v>3</v>
      </c>
      <c r="AR16" s="6">
        <f t="shared" si="10"/>
        <v>14</v>
      </c>
      <c r="AS16" s="34">
        <f t="shared" si="7"/>
        <v>649837.18000000005</v>
      </c>
      <c r="AT16" s="34">
        <f t="shared" si="1"/>
        <v>428431.88999999972</v>
      </c>
      <c r="AU16" s="34">
        <f t="shared" si="1"/>
        <v>246435.89000000028</v>
      </c>
      <c r="AV16" s="34">
        <f t="shared" si="8"/>
        <v>1324704.9600000002</v>
      </c>
      <c r="AW16" s="19"/>
      <c r="BB16" s="33"/>
      <c r="BC16" s="33"/>
      <c r="BD16" s="33"/>
      <c r="BF16" s="33"/>
      <c r="BG16" s="33"/>
      <c r="BH16" s="33"/>
      <c r="BJ16" s="35">
        <f t="shared" si="9"/>
        <v>1324704.9600000002</v>
      </c>
    </row>
    <row r="17" spans="1:62" x14ac:dyDescent="0.35">
      <c r="A17" s="3" t="str">
        <f>+'7'!A16</f>
        <v>ALLIPEN</v>
      </c>
      <c r="B17" s="6">
        <f>+'2'!B16+CompraVenta!D19</f>
        <v>0</v>
      </c>
      <c r="C17" s="6">
        <f>+'2'!C16+CompraVenta!E19</f>
        <v>0</v>
      </c>
      <c r="D17" s="6">
        <f>+'2'!D16+CompraVenta!F19</f>
        <v>0</v>
      </c>
      <c r="E17" s="6">
        <f>+'2'!E16+CompraVenta!G19</f>
        <v>0</v>
      </c>
      <c r="F17" s="6">
        <f>+'2'!F16+CompraVenta!H19</f>
        <v>0</v>
      </c>
      <c r="G17" s="6">
        <f>+'2'!G16+CompraVenta!I19</f>
        <v>0</v>
      </c>
      <c r="H17" s="6">
        <f>+'2'!H16+CompraVenta!J19</f>
        <v>0</v>
      </c>
      <c r="I17" s="6">
        <f>+'2'!I16+CompraVenta!K19</f>
        <v>0</v>
      </c>
      <c r="J17" s="6">
        <f>+'2'!J16+CompraVenta!L19</f>
        <v>0</v>
      </c>
      <c r="K17" s="6">
        <f>+'2'!K16+CompraVenta!M19</f>
        <v>29780.179999999891</v>
      </c>
      <c r="L17" s="6">
        <f>+'2'!L16+CompraVenta!N19</f>
        <v>45242.220000000278</v>
      </c>
      <c r="M17" s="6">
        <f>+'2'!M16+CompraVenta!O19</f>
        <v>35620.189999999988</v>
      </c>
      <c r="N17" s="6">
        <f>+'4'!B16+CompraVenta!P19</f>
        <v>0</v>
      </c>
      <c r="O17" s="6">
        <f>+'4'!C16+CompraVenta!Q19</f>
        <v>0</v>
      </c>
      <c r="P17" s="6">
        <f>+'4'!D16+CompraVenta!R19</f>
        <v>0</v>
      </c>
      <c r="Q17" s="6">
        <f>+'4'!E16+CompraVenta!S19</f>
        <v>0</v>
      </c>
      <c r="R17" s="6">
        <f>+'4'!F16+CompraVenta!T19</f>
        <v>0</v>
      </c>
      <c r="S17" s="6">
        <f>+'4'!G16+CompraVenta!U19</f>
        <v>0</v>
      </c>
      <c r="T17" s="6">
        <f>+'4'!H16+CompraVenta!V19</f>
        <v>0</v>
      </c>
      <c r="U17" s="6">
        <f>+'4'!I16+CompraVenta!W19</f>
        <v>0</v>
      </c>
      <c r="V17" s="6">
        <f>+'4'!J16+CompraVenta!X19</f>
        <v>0</v>
      </c>
      <c r="W17" s="6">
        <f>+'4'!K16+CompraVenta!Y19</f>
        <v>29804.53999999995</v>
      </c>
      <c r="X17" s="6">
        <f>+'4'!L16+CompraVenta!Z19</f>
        <v>46366.059999999954</v>
      </c>
      <c r="Y17" s="6">
        <f>+'4'!M16+CompraVenta!AA19</f>
        <v>40935.169999999955</v>
      </c>
      <c r="Z17" s="6">
        <f>+'7'!B16+CompraVenta!AB19</f>
        <v>0</v>
      </c>
      <c r="AA17" s="6">
        <f>+'7'!C16+CompraVenta!AC19</f>
        <v>0</v>
      </c>
      <c r="AB17" s="6">
        <f>+'7'!D16+CompraVenta!AD19</f>
        <v>0</v>
      </c>
      <c r="AC17" s="6">
        <f>+'7'!E16+CompraVenta!AE19</f>
        <v>0</v>
      </c>
      <c r="AD17" s="6">
        <f>+'7'!F16+CompraVenta!AF19</f>
        <v>0</v>
      </c>
      <c r="AE17" s="6">
        <f>+'7'!G16+CompraVenta!AG19</f>
        <v>0</v>
      </c>
      <c r="AF17" s="6">
        <f>+'7'!H16+CompraVenta!AH19</f>
        <v>0</v>
      </c>
      <c r="AG17" s="6">
        <f>+'7'!I16+CompraVenta!AI19</f>
        <v>0</v>
      </c>
      <c r="AH17" s="6">
        <f>+'7'!J16+CompraVenta!AJ19</f>
        <v>0</v>
      </c>
      <c r="AI17" s="6">
        <f>+'7'!K16+CompraVenta!AK19</f>
        <v>29774.359999999811</v>
      </c>
      <c r="AJ17" s="6">
        <f>+'7'!L16+CompraVenta!AL19</f>
        <v>46503.729999999836</v>
      </c>
      <c r="AK17" s="6">
        <f>+'7'!M16+CompraVenta!AM19</f>
        <v>37591.929999999877</v>
      </c>
      <c r="AL17" s="6"/>
      <c r="AM17" s="33">
        <f t="shared" si="2"/>
        <v>110642.59000000016</v>
      </c>
      <c r="AN17" s="33">
        <f t="shared" si="3"/>
        <v>117105.76999999986</v>
      </c>
      <c r="AO17" s="33">
        <f t="shared" si="4"/>
        <v>113870.01999999952</v>
      </c>
      <c r="AP17" s="33">
        <f t="shared" si="5"/>
        <v>110642.59000000016</v>
      </c>
      <c r="AQ17" s="33">
        <f t="shared" si="6"/>
        <v>1</v>
      </c>
      <c r="AR17" s="6">
        <f t="shared" si="10"/>
        <v>15</v>
      </c>
      <c r="AS17" s="34">
        <f t="shared" si="7"/>
        <v>29780.179999999891</v>
      </c>
      <c r="AT17" s="34">
        <f t="shared" si="1"/>
        <v>45242.220000000278</v>
      </c>
      <c r="AU17" s="34">
        <f t="shared" si="1"/>
        <v>35620.189999999988</v>
      </c>
      <c r="AV17" s="34">
        <f t="shared" si="8"/>
        <v>110642.59000000016</v>
      </c>
      <c r="AW17" s="19"/>
      <c r="BB17" s="33"/>
      <c r="BC17" s="33"/>
      <c r="BD17" s="33"/>
      <c r="BF17" s="33"/>
      <c r="BG17" s="33"/>
      <c r="BH17" s="33"/>
      <c r="BJ17" s="35">
        <f t="shared" si="9"/>
        <v>110642.59000000016</v>
      </c>
    </row>
    <row r="18" spans="1:62" x14ac:dyDescent="0.35">
      <c r="A18" s="3" t="str">
        <f>+'7'!A17</f>
        <v>ALTO CAUTIN</v>
      </c>
      <c r="B18" s="6">
        <f>+'2'!B17+CompraVenta!D20</f>
        <v>0</v>
      </c>
      <c r="C18" s="6">
        <f>+'2'!C17+CompraVenta!E20</f>
        <v>0</v>
      </c>
      <c r="D18" s="6">
        <f>+'2'!D17+CompraVenta!F20</f>
        <v>0</v>
      </c>
      <c r="E18" s="6">
        <f>+'2'!E17+CompraVenta!G20</f>
        <v>0</v>
      </c>
      <c r="F18" s="6">
        <f>+'2'!F17+CompraVenta!H20</f>
        <v>0</v>
      </c>
      <c r="G18" s="6">
        <f>+'2'!G17+CompraVenta!I20</f>
        <v>0</v>
      </c>
      <c r="H18" s="6">
        <f>+'2'!H17+CompraVenta!J20</f>
        <v>0</v>
      </c>
      <c r="I18" s="6">
        <f>+'2'!I17+CompraVenta!K20</f>
        <v>0</v>
      </c>
      <c r="J18" s="6">
        <f>+'2'!J17+CompraVenta!L20</f>
        <v>0</v>
      </c>
      <c r="K18" s="6">
        <f>+'2'!K17+CompraVenta!M20</f>
        <v>0</v>
      </c>
      <c r="L18" s="6">
        <f>+'2'!L17+CompraVenta!N20</f>
        <v>0</v>
      </c>
      <c r="M18" s="6">
        <f>+'2'!M17+CompraVenta!O20</f>
        <v>0</v>
      </c>
      <c r="N18" s="6">
        <f>+'4'!B17+CompraVenta!P20</f>
        <v>0</v>
      </c>
      <c r="O18" s="6">
        <f>+'4'!C17+CompraVenta!Q20</f>
        <v>0</v>
      </c>
      <c r="P18" s="6">
        <f>+'4'!D17+CompraVenta!R20</f>
        <v>0</v>
      </c>
      <c r="Q18" s="6">
        <f>+'4'!E17+CompraVenta!S20</f>
        <v>0</v>
      </c>
      <c r="R18" s="6">
        <f>+'4'!F17+CompraVenta!T20</f>
        <v>0</v>
      </c>
      <c r="S18" s="6">
        <f>+'4'!G17+CompraVenta!U20</f>
        <v>0</v>
      </c>
      <c r="T18" s="6">
        <f>+'4'!H17+CompraVenta!V20</f>
        <v>0</v>
      </c>
      <c r="U18" s="6">
        <f>+'4'!I17+CompraVenta!W20</f>
        <v>0</v>
      </c>
      <c r="V18" s="6">
        <f>+'4'!J17+CompraVenta!X20</f>
        <v>0</v>
      </c>
      <c r="W18" s="6">
        <f>+'4'!K17+CompraVenta!Y20</f>
        <v>0</v>
      </c>
      <c r="X18" s="6">
        <f>+'4'!L17+CompraVenta!Z20</f>
        <v>0</v>
      </c>
      <c r="Y18" s="6">
        <f>+'4'!M17+CompraVenta!AA20</f>
        <v>0</v>
      </c>
      <c r="Z18" s="6">
        <f>+'7'!B17+CompraVenta!AB20</f>
        <v>0</v>
      </c>
      <c r="AA18" s="6">
        <f>+'7'!C17+CompraVenta!AC20</f>
        <v>0</v>
      </c>
      <c r="AB18" s="6">
        <f>+'7'!D17+CompraVenta!AD20</f>
        <v>0</v>
      </c>
      <c r="AC18" s="6">
        <f>+'7'!E17+CompraVenta!AE20</f>
        <v>0</v>
      </c>
      <c r="AD18" s="6">
        <f>+'7'!F17+CompraVenta!AF20</f>
        <v>0</v>
      </c>
      <c r="AE18" s="6">
        <f>+'7'!G17+CompraVenta!AG20</f>
        <v>0</v>
      </c>
      <c r="AF18" s="6">
        <f>+'7'!H17+CompraVenta!AH20</f>
        <v>0</v>
      </c>
      <c r="AG18" s="6">
        <f>+'7'!I17+CompraVenta!AI20</f>
        <v>0</v>
      </c>
      <c r="AH18" s="6">
        <f>+'7'!J17+CompraVenta!AJ20</f>
        <v>0</v>
      </c>
      <c r="AI18" s="6">
        <f>+'7'!K17+CompraVenta!AK20</f>
        <v>0</v>
      </c>
      <c r="AJ18" s="6">
        <f>+'7'!L17+CompraVenta!AL20</f>
        <v>0</v>
      </c>
      <c r="AK18" s="6">
        <f>+'7'!M17+CompraVenta!AM20</f>
        <v>0</v>
      </c>
      <c r="AL18" s="6"/>
      <c r="AM18" s="33">
        <f t="shared" si="2"/>
        <v>0</v>
      </c>
      <c r="AN18" s="33">
        <f t="shared" si="3"/>
        <v>0</v>
      </c>
      <c r="AO18" s="33">
        <f t="shared" si="4"/>
        <v>0</v>
      </c>
      <c r="AP18" s="33">
        <f t="shared" si="5"/>
        <v>0</v>
      </c>
      <c r="AQ18" s="33">
        <f t="shared" si="6"/>
        <v>1</v>
      </c>
      <c r="AR18" s="6">
        <f t="shared" si="10"/>
        <v>16</v>
      </c>
      <c r="AS18" s="34">
        <f t="shared" si="7"/>
        <v>0</v>
      </c>
      <c r="AT18" s="34">
        <f t="shared" si="1"/>
        <v>0</v>
      </c>
      <c r="AU18" s="34">
        <f t="shared" si="1"/>
        <v>0</v>
      </c>
      <c r="AV18" s="34">
        <f t="shared" si="8"/>
        <v>0</v>
      </c>
      <c r="AW18" s="19"/>
      <c r="BB18" s="33"/>
      <c r="BC18" s="33"/>
      <c r="BD18" s="33"/>
      <c r="BF18" s="33"/>
      <c r="BG18" s="33"/>
      <c r="BH18" s="33"/>
      <c r="BJ18" s="35">
        <f t="shared" si="9"/>
        <v>0</v>
      </c>
    </row>
    <row r="19" spans="1:62" x14ac:dyDescent="0.35">
      <c r="A19" s="3" t="str">
        <f>+'7'!A18</f>
        <v>ALTO_MANGA_ENERGY</v>
      </c>
      <c r="B19" s="6">
        <f>+'2'!B18+CompraVenta!D21</f>
        <v>0</v>
      </c>
      <c r="C19" s="6">
        <f>+'2'!C18+CompraVenta!E21</f>
        <v>0</v>
      </c>
      <c r="D19" s="6">
        <f>+'2'!D18+CompraVenta!F21</f>
        <v>0</v>
      </c>
      <c r="E19" s="6">
        <f>+'2'!E18+CompraVenta!G21</f>
        <v>0</v>
      </c>
      <c r="F19" s="6">
        <f>+'2'!F18+CompraVenta!H21</f>
        <v>0</v>
      </c>
      <c r="G19" s="6">
        <f>+'2'!G18+CompraVenta!I21</f>
        <v>0</v>
      </c>
      <c r="H19" s="6">
        <f>+'2'!H18+CompraVenta!J21</f>
        <v>0</v>
      </c>
      <c r="I19" s="6">
        <f>+'2'!I18+CompraVenta!K21</f>
        <v>0</v>
      </c>
      <c r="J19" s="6">
        <f>+'2'!J18+CompraVenta!L21</f>
        <v>0</v>
      </c>
      <c r="K19" s="6">
        <f>+'2'!K18+CompraVenta!M21</f>
        <v>0</v>
      </c>
      <c r="L19" s="6">
        <f>+'2'!L18+CompraVenta!N21</f>
        <v>0</v>
      </c>
      <c r="M19" s="6">
        <f>+'2'!M18+CompraVenta!O21</f>
        <v>0</v>
      </c>
      <c r="N19" s="6">
        <f>+'4'!B18+CompraVenta!P21</f>
        <v>0</v>
      </c>
      <c r="O19" s="6">
        <f>+'4'!C18+CompraVenta!Q21</f>
        <v>0</v>
      </c>
      <c r="P19" s="6">
        <f>+'4'!D18+CompraVenta!R21</f>
        <v>0</v>
      </c>
      <c r="Q19" s="6">
        <f>+'4'!E18+CompraVenta!S21</f>
        <v>0</v>
      </c>
      <c r="R19" s="6">
        <f>+'4'!F18+CompraVenta!T21</f>
        <v>0</v>
      </c>
      <c r="S19" s="6">
        <f>+'4'!G18+CompraVenta!U21</f>
        <v>0</v>
      </c>
      <c r="T19" s="6">
        <f>+'4'!H18+CompraVenta!V21</f>
        <v>0</v>
      </c>
      <c r="U19" s="6">
        <f>+'4'!I18+CompraVenta!W21</f>
        <v>0</v>
      </c>
      <c r="V19" s="6">
        <f>+'4'!J18+CompraVenta!X21</f>
        <v>0</v>
      </c>
      <c r="W19" s="6">
        <f>+'4'!K18+CompraVenta!Y21</f>
        <v>0</v>
      </c>
      <c r="X19" s="6">
        <f>+'4'!L18+CompraVenta!Z21</f>
        <v>0</v>
      </c>
      <c r="Y19" s="6">
        <f>+'4'!M18+CompraVenta!AA21</f>
        <v>0</v>
      </c>
      <c r="Z19" s="6">
        <f>+'7'!B18+CompraVenta!AB21</f>
        <v>0</v>
      </c>
      <c r="AA19" s="6">
        <f>+'7'!C18+CompraVenta!AC21</f>
        <v>0</v>
      </c>
      <c r="AB19" s="6">
        <f>+'7'!D18+CompraVenta!AD21</f>
        <v>0</v>
      </c>
      <c r="AC19" s="6">
        <f>+'7'!E18+CompraVenta!AE21</f>
        <v>0</v>
      </c>
      <c r="AD19" s="6">
        <f>+'7'!F18+CompraVenta!AF21</f>
        <v>0</v>
      </c>
      <c r="AE19" s="6">
        <f>+'7'!G18+CompraVenta!AG21</f>
        <v>0</v>
      </c>
      <c r="AF19" s="6">
        <f>+'7'!H18+CompraVenta!AH21</f>
        <v>0</v>
      </c>
      <c r="AG19" s="6">
        <f>+'7'!I18+CompraVenta!AI21</f>
        <v>0</v>
      </c>
      <c r="AH19" s="6">
        <f>+'7'!J18+CompraVenta!AJ21</f>
        <v>0</v>
      </c>
      <c r="AI19" s="6">
        <f>+'7'!K18+CompraVenta!AK21</f>
        <v>0</v>
      </c>
      <c r="AJ19" s="6">
        <f>+'7'!L18+CompraVenta!AL21</f>
        <v>0</v>
      </c>
      <c r="AK19" s="6">
        <f>+'7'!M18+CompraVenta!AM21</f>
        <v>0</v>
      </c>
      <c r="AL19" s="6"/>
      <c r="AM19" s="33">
        <f t="shared" si="2"/>
        <v>0</v>
      </c>
      <c r="AN19" s="33">
        <f t="shared" si="3"/>
        <v>0</v>
      </c>
      <c r="AO19" s="33">
        <f t="shared" si="4"/>
        <v>0</v>
      </c>
      <c r="AP19" s="33">
        <f t="shared" si="5"/>
        <v>0</v>
      </c>
      <c r="AQ19" s="33">
        <f t="shared" si="6"/>
        <v>1</v>
      </c>
      <c r="AR19" s="6">
        <f t="shared" si="10"/>
        <v>17</v>
      </c>
      <c r="AS19" s="34">
        <f t="shared" si="7"/>
        <v>0</v>
      </c>
      <c r="AT19" s="34">
        <f t="shared" si="7"/>
        <v>0</v>
      </c>
      <c r="AU19" s="34">
        <f t="shared" si="7"/>
        <v>0</v>
      </c>
      <c r="AV19" s="34">
        <f t="shared" si="8"/>
        <v>0</v>
      </c>
      <c r="AW19" s="19"/>
      <c r="BB19" s="33"/>
      <c r="BC19" s="33"/>
      <c r="BD19" s="33"/>
      <c r="BF19" s="33"/>
      <c r="BG19" s="33"/>
      <c r="BH19" s="33"/>
      <c r="BJ19" s="35">
        <f t="shared" si="9"/>
        <v>0</v>
      </c>
    </row>
    <row r="20" spans="1:62" x14ac:dyDescent="0.35">
      <c r="A20" s="3" t="str">
        <f>+'7'!A19</f>
        <v>ALTOS_DEL_PAICO</v>
      </c>
      <c r="B20" s="6">
        <f>+'2'!B19+CompraVenta!D22</f>
        <v>0</v>
      </c>
      <c r="C20" s="6">
        <f>+'2'!C19+CompraVenta!E22</f>
        <v>0</v>
      </c>
      <c r="D20" s="6">
        <f>+'2'!D19+CompraVenta!F22</f>
        <v>0</v>
      </c>
      <c r="E20" s="6">
        <f>+'2'!E19+CompraVenta!G22</f>
        <v>0</v>
      </c>
      <c r="F20" s="6">
        <f>+'2'!F19+CompraVenta!H22</f>
        <v>0</v>
      </c>
      <c r="G20" s="6">
        <f>+'2'!G19+CompraVenta!I22</f>
        <v>0</v>
      </c>
      <c r="H20" s="6">
        <f>+'2'!H19+CompraVenta!J22</f>
        <v>0</v>
      </c>
      <c r="I20" s="6">
        <f>+'2'!I19+CompraVenta!K22</f>
        <v>0</v>
      </c>
      <c r="J20" s="6">
        <f>+'2'!J19+CompraVenta!L22</f>
        <v>0</v>
      </c>
      <c r="K20" s="6">
        <f>+'2'!K19+CompraVenta!M22</f>
        <v>23520.030000000032</v>
      </c>
      <c r="L20" s="6">
        <f>+'2'!L19+CompraVenta!N22</f>
        <v>21279.089999999993</v>
      </c>
      <c r="M20" s="6">
        <f>+'2'!M19+CompraVenta!O22</f>
        <v>22986.620000000024</v>
      </c>
      <c r="N20" s="6">
        <f>+'4'!B19+CompraVenta!P22</f>
        <v>0</v>
      </c>
      <c r="O20" s="6">
        <f>+'4'!C19+CompraVenta!Q22</f>
        <v>0</v>
      </c>
      <c r="P20" s="6">
        <f>+'4'!D19+CompraVenta!R22</f>
        <v>0</v>
      </c>
      <c r="Q20" s="6">
        <f>+'4'!E19+CompraVenta!S22</f>
        <v>0</v>
      </c>
      <c r="R20" s="6">
        <f>+'4'!F19+CompraVenta!T22</f>
        <v>0</v>
      </c>
      <c r="S20" s="6">
        <f>+'4'!G19+CompraVenta!U22</f>
        <v>0</v>
      </c>
      <c r="T20" s="6">
        <f>+'4'!H19+CompraVenta!V22</f>
        <v>0</v>
      </c>
      <c r="U20" s="6">
        <f>+'4'!I19+CompraVenta!W22</f>
        <v>0</v>
      </c>
      <c r="V20" s="6">
        <f>+'4'!J19+CompraVenta!X22</f>
        <v>0</v>
      </c>
      <c r="W20" s="6">
        <f>+'4'!K19+CompraVenta!Y22</f>
        <v>23514.380000000045</v>
      </c>
      <c r="X20" s="6">
        <f>+'4'!L19+CompraVenta!Z22</f>
        <v>21441.830000000027</v>
      </c>
      <c r="Y20" s="6">
        <f>+'4'!M19+CompraVenta!AA22</f>
        <v>24907.150000000012</v>
      </c>
      <c r="Z20" s="6">
        <f>+'7'!B19+CompraVenta!AB22</f>
        <v>0</v>
      </c>
      <c r="AA20" s="6">
        <f>+'7'!C19+CompraVenta!AC22</f>
        <v>0</v>
      </c>
      <c r="AB20" s="6">
        <f>+'7'!D19+CompraVenta!AD22</f>
        <v>0</v>
      </c>
      <c r="AC20" s="6">
        <f>+'7'!E19+CompraVenta!AE22</f>
        <v>0</v>
      </c>
      <c r="AD20" s="6">
        <f>+'7'!F19+CompraVenta!AF22</f>
        <v>0</v>
      </c>
      <c r="AE20" s="6">
        <f>+'7'!G19+CompraVenta!AG22</f>
        <v>0</v>
      </c>
      <c r="AF20" s="6">
        <f>+'7'!H19+CompraVenta!AH22</f>
        <v>0</v>
      </c>
      <c r="AG20" s="6">
        <f>+'7'!I19+CompraVenta!AI22</f>
        <v>0</v>
      </c>
      <c r="AH20" s="6">
        <f>+'7'!J19+CompraVenta!AJ22</f>
        <v>0</v>
      </c>
      <c r="AI20" s="6">
        <f>+'7'!K19+CompraVenta!AK22</f>
        <v>23511.590000000029</v>
      </c>
      <c r="AJ20" s="6">
        <f>+'7'!L19+CompraVenta!AL22</f>
        <v>21554.179999999997</v>
      </c>
      <c r="AK20" s="6">
        <f>+'7'!M19+CompraVenta!AM22</f>
        <v>23285.459999999966</v>
      </c>
      <c r="AL20" s="6"/>
      <c r="AM20" s="33">
        <f t="shared" si="2"/>
        <v>67785.740000000049</v>
      </c>
      <c r="AN20" s="33">
        <f t="shared" si="3"/>
        <v>69863.360000000088</v>
      </c>
      <c r="AO20" s="33">
        <f t="shared" si="4"/>
        <v>68351.23</v>
      </c>
      <c r="AP20" s="33">
        <f t="shared" si="5"/>
        <v>67785.740000000049</v>
      </c>
      <c r="AQ20" s="33">
        <f t="shared" si="6"/>
        <v>1</v>
      </c>
      <c r="AR20" s="6">
        <f t="shared" si="10"/>
        <v>18</v>
      </c>
      <c r="AS20" s="34">
        <f t="shared" si="7"/>
        <v>23520.030000000032</v>
      </c>
      <c r="AT20" s="34">
        <f t="shared" si="7"/>
        <v>21279.089999999993</v>
      </c>
      <c r="AU20" s="34">
        <f t="shared" si="7"/>
        <v>22986.620000000024</v>
      </c>
      <c r="AV20" s="34">
        <f t="shared" si="8"/>
        <v>67785.740000000049</v>
      </c>
      <c r="AW20" s="19"/>
      <c r="BB20" s="33"/>
      <c r="BC20" s="33"/>
      <c r="BD20" s="33"/>
      <c r="BF20" s="33"/>
      <c r="BG20" s="33"/>
      <c r="BH20" s="33"/>
      <c r="BJ20" s="35">
        <f t="shared" si="9"/>
        <v>67785.740000000049</v>
      </c>
    </row>
    <row r="21" spans="1:62" x14ac:dyDescent="0.35">
      <c r="A21" s="3" t="str">
        <f>+'7'!A20</f>
        <v>AMANECER SOLAR</v>
      </c>
      <c r="B21" s="6">
        <f>+'2'!B20+CompraVenta!D23</f>
        <v>0</v>
      </c>
      <c r="C21" s="6">
        <f>+'2'!C20+CompraVenta!E23</f>
        <v>0</v>
      </c>
      <c r="D21" s="6">
        <f>+'2'!D20+CompraVenta!F23</f>
        <v>0</v>
      </c>
      <c r="E21" s="6">
        <f>+'2'!E20+CompraVenta!G23</f>
        <v>0</v>
      </c>
      <c r="F21" s="6">
        <f>+'2'!F20+CompraVenta!H23</f>
        <v>0</v>
      </c>
      <c r="G21" s="6">
        <f>+'2'!G20+CompraVenta!I23</f>
        <v>0</v>
      </c>
      <c r="H21" s="6">
        <f>+'2'!H20+CompraVenta!J23</f>
        <v>0</v>
      </c>
      <c r="I21" s="6">
        <f>+'2'!I20+CompraVenta!K23</f>
        <v>0</v>
      </c>
      <c r="J21" s="6">
        <f>+'2'!J20+CompraVenta!L23</f>
        <v>0</v>
      </c>
      <c r="K21" s="6">
        <f>+'2'!K20+CompraVenta!M23</f>
        <v>1012850.9800000011</v>
      </c>
      <c r="L21" s="6">
        <f>+'2'!L20+CompraVenta!N23</f>
        <v>1096841.5099999988</v>
      </c>
      <c r="M21" s="6">
        <f>+'2'!M20+CompraVenta!O23</f>
        <v>1202799.5300000012</v>
      </c>
      <c r="N21" s="6">
        <f>+'4'!B20+CompraVenta!P23</f>
        <v>0</v>
      </c>
      <c r="O21" s="6">
        <f>+'4'!C20+CompraVenta!Q23</f>
        <v>0</v>
      </c>
      <c r="P21" s="6">
        <f>+'4'!D20+CompraVenta!R23</f>
        <v>0</v>
      </c>
      <c r="Q21" s="6">
        <f>+'4'!E20+CompraVenta!S23</f>
        <v>0</v>
      </c>
      <c r="R21" s="6">
        <f>+'4'!F20+CompraVenta!T23</f>
        <v>0</v>
      </c>
      <c r="S21" s="6">
        <f>+'4'!G20+CompraVenta!U23</f>
        <v>0</v>
      </c>
      <c r="T21" s="6">
        <f>+'4'!H20+CompraVenta!V23</f>
        <v>0</v>
      </c>
      <c r="U21" s="6">
        <f>+'4'!I20+CompraVenta!W23</f>
        <v>0</v>
      </c>
      <c r="V21" s="6">
        <f>+'4'!J20+CompraVenta!X23</f>
        <v>0</v>
      </c>
      <c r="W21" s="6">
        <f>+'4'!K20+CompraVenta!Y23</f>
        <v>1012879.2800000006</v>
      </c>
      <c r="X21" s="6">
        <f>+'4'!L20+CompraVenta!Z23</f>
        <v>1097794.9299999971</v>
      </c>
      <c r="Y21" s="6">
        <f>+'4'!M20+CompraVenta!AA23</f>
        <v>1200084.8400000012</v>
      </c>
      <c r="Z21" s="6">
        <f>+'7'!B20+CompraVenta!AB23</f>
        <v>0</v>
      </c>
      <c r="AA21" s="6">
        <f>+'7'!C20+CompraVenta!AC23</f>
        <v>0</v>
      </c>
      <c r="AB21" s="6">
        <f>+'7'!D20+CompraVenta!AD23</f>
        <v>0</v>
      </c>
      <c r="AC21" s="6">
        <f>+'7'!E20+CompraVenta!AE23</f>
        <v>0</v>
      </c>
      <c r="AD21" s="6">
        <f>+'7'!F20+CompraVenta!AF23</f>
        <v>0</v>
      </c>
      <c r="AE21" s="6">
        <f>+'7'!G20+CompraVenta!AG23</f>
        <v>0</v>
      </c>
      <c r="AF21" s="6">
        <f>+'7'!H20+CompraVenta!AH23</f>
        <v>0</v>
      </c>
      <c r="AG21" s="6">
        <f>+'7'!I20+CompraVenta!AI23</f>
        <v>0</v>
      </c>
      <c r="AH21" s="6">
        <f>+'7'!J20+CompraVenta!AJ23</f>
        <v>0</v>
      </c>
      <c r="AI21" s="6">
        <f>+'7'!K20+CompraVenta!AK23</f>
        <v>1012908.8600000005</v>
      </c>
      <c r="AJ21" s="6">
        <f>+'7'!L20+CompraVenta!AL23</f>
        <v>1095980.0599999968</v>
      </c>
      <c r="AK21" s="6">
        <f>+'7'!M20+CompraVenta!AM23</f>
        <v>1204536.1400000027</v>
      </c>
      <c r="AL21" s="6"/>
      <c r="AM21" s="33">
        <f t="shared" si="2"/>
        <v>3312492.0200000014</v>
      </c>
      <c r="AN21" s="33">
        <f t="shared" si="3"/>
        <v>3310759.0499999989</v>
      </c>
      <c r="AO21" s="33">
        <f t="shared" si="4"/>
        <v>3313425.0599999996</v>
      </c>
      <c r="AP21" s="33">
        <f t="shared" si="5"/>
        <v>3310759.0499999989</v>
      </c>
      <c r="AQ21" s="33">
        <f t="shared" si="6"/>
        <v>2</v>
      </c>
      <c r="AR21" s="6">
        <f t="shared" si="10"/>
        <v>19</v>
      </c>
      <c r="AS21" s="34">
        <f t="shared" si="7"/>
        <v>1012879.2800000006</v>
      </c>
      <c r="AT21" s="34">
        <f t="shared" si="7"/>
        <v>1097794.9299999971</v>
      </c>
      <c r="AU21" s="34">
        <f t="shared" si="7"/>
        <v>1200084.8400000012</v>
      </c>
      <c r="AV21" s="34">
        <f t="shared" si="8"/>
        <v>3310759.0499999989</v>
      </c>
      <c r="AW21" s="19"/>
      <c r="BB21" s="33"/>
      <c r="BC21" s="33"/>
      <c r="BD21" s="33"/>
      <c r="BF21" s="33"/>
      <c r="BG21" s="33"/>
      <c r="BH21" s="33"/>
      <c r="BJ21" s="35">
        <f t="shared" si="9"/>
        <v>3310759.0499999989</v>
      </c>
    </row>
    <row r="22" spans="1:62" x14ac:dyDescent="0.35">
      <c r="A22" s="3" t="str">
        <f>+'7'!A21</f>
        <v>AMPARO</v>
      </c>
      <c r="B22" s="6">
        <f>+'2'!B21+CompraVenta!D24</f>
        <v>0</v>
      </c>
      <c r="C22" s="6">
        <f>+'2'!C21+CompraVenta!E24</f>
        <v>0</v>
      </c>
      <c r="D22" s="6">
        <f>+'2'!D21+CompraVenta!F24</f>
        <v>0</v>
      </c>
      <c r="E22" s="6">
        <f>+'2'!E21+CompraVenta!G24</f>
        <v>0</v>
      </c>
      <c r="F22" s="6">
        <f>+'2'!F21+CompraVenta!H24</f>
        <v>0</v>
      </c>
      <c r="G22" s="6">
        <f>+'2'!G21+CompraVenta!I24</f>
        <v>0</v>
      </c>
      <c r="H22" s="6">
        <f>+'2'!H21+CompraVenta!J24</f>
        <v>0</v>
      </c>
      <c r="I22" s="6">
        <f>+'2'!I21+CompraVenta!K24</f>
        <v>0</v>
      </c>
      <c r="J22" s="6">
        <f>+'2'!J21+CompraVenta!L24</f>
        <v>0</v>
      </c>
      <c r="K22" s="6">
        <f>+'2'!K21+CompraVenta!M24</f>
        <v>44634.670000000064</v>
      </c>
      <c r="L22" s="6">
        <f>+'2'!L21+CompraVenta!N24</f>
        <v>48722.310000000027</v>
      </c>
      <c r="M22" s="6">
        <f>+'2'!M21+CompraVenta!O24</f>
        <v>42923.379999999946</v>
      </c>
      <c r="N22" s="6">
        <f>+'4'!B21+CompraVenta!P24</f>
        <v>0</v>
      </c>
      <c r="O22" s="6">
        <f>+'4'!C21+CompraVenta!Q24</f>
        <v>0</v>
      </c>
      <c r="P22" s="6">
        <f>+'4'!D21+CompraVenta!R24</f>
        <v>0</v>
      </c>
      <c r="Q22" s="6">
        <f>+'4'!E21+CompraVenta!S24</f>
        <v>0</v>
      </c>
      <c r="R22" s="6">
        <f>+'4'!F21+CompraVenta!T24</f>
        <v>0</v>
      </c>
      <c r="S22" s="6">
        <f>+'4'!G21+CompraVenta!U24</f>
        <v>0</v>
      </c>
      <c r="T22" s="6">
        <f>+'4'!H21+CompraVenta!V24</f>
        <v>0</v>
      </c>
      <c r="U22" s="6">
        <f>+'4'!I21+CompraVenta!W24</f>
        <v>0</v>
      </c>
      <c r="V22" s="6">
        <f>+'4'!J21+CompraVenta!X24</f>
        <v>0</v>
      </c>
      <c r="W22" s="6">
        <f>+'4'!K21+CompraVenta!Y24</f>
        <v>44620.820000000043</v>
      </c>
      <c r="X22" s="6">
        <f>+'4'!L21+CompraVenta!Z24</f>
        <v>49102.979999999981</v>
      </c>
      <c r="Y22" s="6">
        <f>+'4'!M21+CompraVenta!AA24</f>
        <v>47903.72</v>
      </c>
      <c r="Z22" s="6">
        <f>+'7'!B21+CompraVenta!AB24</f>
        <v>0</v>
      </c>
      <c r="AA22" s="6">
        <f>+'7'!C21+CompraVenta!AC24</f>
        <v>0</v>
      </c>
      <c r="AB22" s="6">
        <f>+'7'!D21+CompraVenta!AD24</f>
        <v>0</v>
      </c>
      <c r="AC22" s="6">
        <f>+'7'!E21+CompraVenta!AE24</f>
        <v>0</v>
      </c>
      <c r="AD22" s="6">
        <f>+'7'!F21+CompraVenta!AF24</f>
        <v>0</v>
      </c>
      <c r="AE22" s="6">
        <f>+'7'!G21+CompraVenta!AG24</f>
        <v>0</v>
      </c>
      <c r="AF22" s="6">
        <f>+'7'!H21+CompraVenta!AH24</f>
        <v>0</v>
      </c>
      <c r="AG22" s="6">
        <f>+'7'!I21+CompraVenta!AI24</f>
        <v>0</v>
      </c>
      <c r="AH22" s="6">
        <f>+'7'!J21+CompraVenta!AJ24</f>
        <v>0</v>
      </c>
      <c r="AI22" s="6">
        <f>+'7'!K21+CompraVenta!AK24</f>
        <v>44614.770000000048</v>
      </c>
      <c r="AJ22" s="6">
        <f>+'7'!L21+CompraVenta!AL24</f>
        <v>49502.39999999998</v>
      </c>
      <c r="AK22" s="6">
        <f>+'7'!M21+CompraVenta!AM24</f>
        <v>43642.220000000023</v>
      </c>
      <c r="AL22" s="6"/>
      <c r="AM22" s="33">
        <f t="shared" si="2"/>
        <v>136280.36000000004</v>
      </c>
      <c r="AN22" s="33">
        <f t="shared" si="3"/>
        <v>141627.52000000002</v>
      </c>
      <c r="AO22" s="33">
        <f t="shared" si="4"/>
        <v>137759.39000000004</v>
      </c>
      <c r="AP22" s="33">
        <f t="shared" si="5"/>
        <v>136280.36000000004</v>
      </c>
      <c r="AQ22" s="33">
        <f t="shared" si="6"/>
        <v>1</v>
      </c>
      <c r="AR22" s="6">
        <f t="shared" si="10"/>
        <v>20</v>
      </c>
      <c r="AS22" s="34">
        <f t="shared" si="7"/>
        <v>44634.670000000064</v>
      </c>
      <c r="AT22" s="34">
        <f t="shared" si="7"/>
        <v>48722.310000000027</v>
      </c>
      <c r="AU22" s="34">
        <f t="shared" si="7"/>
        <v>42923.379999999946</v>
      </c>
      <c r="AV22" s="34">
        <f t="shared" si="8"/>
        <v>136280.36000000004</v>
      </c>
      <c r="AW22" s="19"/>
      <c r="BB22" s="33"/>
      <c r="BC22" s="33"/>
      <c r="BD22" s="33"/>
      <c r="BF22" s="33"/>
      <c r="BG22" s="33"/>
      <c r="BH22" s="33"/>
      <c r="BJ22" s="35">
        <f t="shared" si="9"/>
        <v>136280.36000000004</v>
      </c>
    </row>
    <row r="23" spans="1:62" x14ac:dyDescent="0.35">
      <c r="A23" s="3" t="str">
        <f>+'7'!A22</f>
        <v>ANDES_GENERACION</v>
      </c>
      <c r="B23" s="6">
        <f>+'2'!B22+CompraVenta!D25</f>
        <v>0</v>
      </c>
      <c r="C23" s="6">
        <f>+'2'!C22+CompraVenta!E25</f>
        <v>0</v>
      </c>
      <c r="D23" s="6">
        <f>+'2'!D22+CompraVenta!F25</f>
        <v>0</v>
      </c>
      <c r="E23" s="6">
        <f>+'2'!E22+CompraVenta!G25</f>
        <v>0</v>
      </c>
      <c r="F23" s="6">
        <f>+'2'!F22+CompraVenta!H25</f>
        <v>0</v>
      </c>
      <c r="G23" s="6">
        <f>+'2'!G22+CompraVenta!I25</f>
        <v>0</v>
      </c>
      <c r="H23" s="6">
        <f>+'2'!H22+CompraVenta!J25</f>
        <v>0</v>
      </c>
      <c r="I23" s="6">
        <f>+'2'!I22+CompraVenta!K25</f>
        <v>0</v>
      </c>
      <c r="J23" s="6">
        <f>+'2'!J22+CompraVenta!L25</f>
        <v>0</v>
      </c>
      <c r="K23" s="6">
        <f>+'2'!K22+CompraVenta!M25</f>
        <v>0</v>
      </c>
      <c r="L23" s="6">
        <f>+'2'!L22+CompraVenta!N25</f>
        <v>0</v>
      </c>
      <c r="M23" s="6">
        <f>+'2'!M22+CompraVenta!O25</f>
        <v>0</v>
      </c>
      <c r="N23" s="6">
        <f>+'4'!B22+CompraVenta!P25</f>
        <v>0</v>
      </c>
      <c r="O23" s="6">
        <f>+'4'!C22+CompraVenta!Q25</f>
        <v>0</v>
      </c>
      <c r="P23" s="6">
        <f>+'4'!D22+CompraVenta!R25</f>
        <v>0</v>
      </c>
      <c r="Q23" s="6">
        <f>+'4'!E22+CompraVenta!S25</f>
        <v>0</v>
      </c>
      <c r="R23" s="6">
        <f>+'4'!F22+CompraVenta!T25</f>
        <v>0</v>
      </c>
      <c r="S23" s="6">
        <f>+'4'!G22+CompraVenta!U25</f>
        <v>0</v>
      </c>
      <c r="T23" s="6">
        <f>+'4'!H22+CompraVenta!V25</f>
        <v>0</v>
      </c>
      <c r="U23" s="6">
        <f>+'4'!I22+CompraVenta!W25</f>
        <v>0</v>
      </c>
      <c r="V23" s="6">
        <f>+'4'!J22+CompraVenta!X25</f>
        <v>0</v>
      </c>
      <c r="W23" s="6">
        <f>+'4'!K22+CompraVenta!Y25</f>
        <v>0</v>
      </c>
      <c r="X23" s="6">
        <f>+'4'!L22+CompraVenta!Z25</f>
        <v>0</v>
      </c>
      <c r="Y23" s="6">
        <f>+'4'!M22+CompraVenta!AA25</f>
        <v>0</v>
      </c>
      <c r="Z23" s="6">
        <f>+'7'!B22+CompraVenta!AB25</f>
        <v>0</v>
      </c>
      <c r="AA23" s="6">
        <f>+'7'!C22+CompraVenta!AC25</f>
        <v>0</v>
      </c>
      <c r="AB23" s="6">
        <f>+'7'!D22+CompraVenta!AD25</f>
        <v>0</v>
      </c>
      <c r="AC23" s="6">
        <f>+'7'!E22+CompraVenta!AE25</f>
        <v>0</v>
      </c>
      <c r="AD23" s="6">
        <f>+'7'!F22+CompraVenta!AF25</f>
        <v>0</v>
      </c>
      <c r="AE23" s="6">
        <f>+'7'!G22+CompraVenta!AG25</f>
        <v>0</v>
      </c>
      <c r="AF23" s="6">
        <f>+'7'!H22+CompraVenta!AH25</f>
        <v>0</v>
      </c>
      <c r="AG23" s="6">
        <f>+'7'!I22+CompraVenta!AI25</f>
        <v>0</v>
      </c>
      <c r="AH23" s="6">
        <f>+'7'!J22+CompraVenta!AJ25</f>
        <v>0</v>
      </c>
      <c r="AI23" s="6">
        <f>+'7'!K22+CompraVenta!AK25</f>
        <v>0</v>
      </c>
      <c r="AJ23" s="6">
        <f>+'7'!L22+CompraVenta!AL25</f>
        <v>0</v>
      </c>
      <c r="AK23" s="6">
        <f>+'7'!M22+CompraVenta!AM25</f>
        <v>0</v>
      </c>
      <c r="AL23" s="6"/>
      <c r="AM23" s="33">
        <f t="shared" si="2"/>
        <v>0</v>
      </c>
      <c r="AN23" s="33">
        <f t="shared" si="3"/>
        <v>0</v>
      </c>
      <c r="AO23" s="33">
        <f t="shared" si="4"/>
        <v>0</v>
      </c>
      <c r="AP23" s="33">
        <f t="shared" si="5"/>
        <v>0</v>
      </c>
      <c r="AQ23" s="33">
        <f t="shared" si="6"/>
        <v>1</v>
      </c>
      <c r="AR23" s="6">
        <f t="shared" si="10"/>
        <v>21</v>
      </c>
      <c r="AS23" s="34">
        <f t="shared" si="7"/>
        <v>0</v>
      </c>
      <c r="AT23" s="34">
        <f t="shared" si="7"/>
        <v>0</v>
      </c>
      <c r="AU23" s="34">
        <f t="shared" si="7"/>
        <v>0</v>
      </c>
      <c r="AV23" s="34">
        <f t="shared" si="8"/>
        <v>0</v>
      </c>
      <c r="AW23" s="19"/>
      <c r="BB23" s="33"/>
      <c r="BC23" s="33"/>
      <c r="BD23" s="33"/>
      <c r="BF23" s="33"/>
      <c r="BG23" s="33"/>
      <c r="BH23" s="33"/>
      <c r="BJ23" s="35">
        <f t="shared" si="9"/>
        <v>0</v>
      </c>
    </row>
    <row r="24" spans="1:62" x14ac:dyDescent="0.35">
      <c r="A24" s="3" t="str">
        <f>+'7'!A23</f>
        <v>ANDINA</v>
      </c>
      <c r="B24" s="6">
        <f>+'2'!B23+CompraVenta!D26</f>
        <v>0</v>
      </c>
      <c r="C24" s="6">
        <f>+'2'!C23+CompraVenta!E26</f>
        <v>0</v>
      </c>
      <c r="D24" s="6">
        <f>+'2'!D23+CompraVenta!F26</f>
        <v>0</v>
      </c>
      <c r="E24" s="6">
        <f>+'2'!E23+CompraVenta!G26</f>
        <v>0</v>
      </c>
      <c r="F24" s="6">
        <f>+'2'!F23+CompraVenta!H26</f>
        <v>0</v>
      </c>
      <c r="G24" s="6">
        <f>+'2'!G23+CompraVenta!I26</f>
        <v>0</v>
      </c>
      <c r="H24" s="6">
        <f>+'2'!H23+CompraVenta!J26</f>
        <v>0</v>
      </c>
      <c r="I24" s="6">
        <f>+'2'!I23+CompraVenta!K26</f>
        <v>0</v>
      </c>
      <c r="J24" s="6">
        <f>+'2'!J23+CompraVenta!L26</f>
        <v>0</v>
      </c>
      <c r="K24" s="6">
        <f>+'2'!K23+CompraVenta!M26</f>
        <v>632119.77000000037</v>
      </c>
      <c r="L24" s="6">
        <f>+'2'!L23+CompraVenta!N26</f>
        <v>77959.869999999835</v>
      </c>
      <c r="M24" s="6">
        <f>+'2'!M23+CompraVenta!O26</f>
        <v>-1885285.1700000006</v>
      </c>
      <c r="N24" s="6">
        <f>+'4'!B23+CompraVenta!P26</f>
        <v>0</v>
      </c>
      <c r="O24" s="6">
        <f>+'4'!C23+CompraVenta!Q26</f>
        <v>0</v>
      </c>
      <c r="P24" s="6">
        <f>+'4'!D23+CompraVenta!R26</f>
        <v>0</v>
      </c>
      <c r="Q24" s="6">
        <f>+'4'!E23+CompraVenta!S26</f>
        <v>0</v>
      </c>
      <c r="R24" s="6">
        <f>+'4'!F23+CompraVenta!T26</f>
        <v>0</v>
      </c>
      <c r="S24" s="6">
        <f>+'4'!G23+CompraVenta!U26</f>
        <v>0</v>
      </c>
      <c r="T24" s="6">
        <f>+'4'!H23+CompraVenta!V26</f>
        <v>0</v>
      </c>
      <c r="U24" s="6">
        <f>+'4'!I23+CompraVenta!W26</f>
        <v>0</v>
      </c>
      <c r="V24" s="6">
        <f>+'4'!J23+CompraVenta!X26</f>
        <v>0</v>
      </c>
      <c r="W24" s="6">
        <f>+'4'!K23+CompraVenta!Y26</f>
        <v>629534.49000000057</v>
      </c>
      <c r="X24" s="6">
        <f>+'4'!L23+CompraVenta!Z26</f>
        <v>83281.62999999999</v>
      </c>
      <c r="Y24" s="6">
        <f>+'4'!M23+CompraVenta!AA26</f>
        <v>-1760934.6899999997</v>
      </c>
      <c r="Z24" s="6">
        <f>+'7'!B23+CompraVenta!AB26</f>
        <v>0</v>
      </c>
      <c r="AA24" s="6">
        <f>+'7'!C23+CompraVenta!AC26</f>
        <v>0</v>
      </c>
      <c r="AB24" s="6">
        <f>+'7'!D23+CompraVenta!AD26</f>
        <v>0</v>
      </c>
      <c r="AC24" s="6">
        <f>+'7'!E23+CompraVenta!AE26</f>
        <v>0</v>
      </c>
      <c r="AD24" s="6">
        <f>+'7'!F23+CompraVenta!AF26</f>
        <v>0</v>
      </c>
      <c r="AE24" s="6">
        <f>+'7'!G23+CompraVenta!AG26</f>
        <v>0</v>
      </c>
      <c r="AF24" s="6">
        <f>+'7'!H23+CompraVenta!AH26</f>
        <v>0</v>
      </c>
      <c r="AG24" s="6">
        <f>+'7'!I23+CompraVenta!AI26</f>
        <v>0</v>
      </c>
      <c r="AH24" s="6">
        <f>+'7'!J23+CompraVenta!AJ26</f>
        <v>0</v>
      </c>
      <c r="AI24" s="6">
        <f>+'7'!K23+CompraVenta!AK26</f>
        <v>629649.02</v>
      </c>
      <c r="AJ24" s="6">
        <f>+'7'!L23+CompraVenta!AL26</f>
        <v>83512.990000000049</v>
      </c>
      <c r="AK24" s="6">
        <f>+'7'!M23+CompraVenta!AM26</f>
        <v>-1860855.9000000015</v>
      </c>
      <c r="AL24" s="6"/>
      <c r="AM24" s="33">
        <f t="shared" si="2"/>
        <v>-1175205.5300000003</v>
      </c>
      <c r="AN24" s="33">
        <f t="shared" si="3"/>
        <v>-1048118.5699999991</v>
      </c>
      <c r="AO24" s="33">
        <f t="shared" si="4"/>
        <v>-1147693.8900000015</v>
      </c>
      <c r="AP24" s="33">
        <f t="shared" si="5"/>
        <v>-1175205.5300000003</v>
      </c>
      <c r="AQ24" s="33">
        <f t="shared" si="6"/>
        <v>1</v>
      </c>
      <c r="AR24" s="6">
        <f t="shared" si="10"/>
        <v>22</v>
      </c>
      <c r="AS24" s="34">
        <f t="shared" si="7"/>
        <v>632119.77000000037</v>
      </c>
      <c r="AT24" s="34">
        <f t="shared" si="7"/>
        <v>77959.869999999835</v>
      </c>
      <c r="AU24" s="34">
        <f t="shared" si="7"/>
        <v>-1885285.1700000006</v>
      </c>
      <c r="AV24" s="34">
        <f t="shared" si="8"/>
        <v>-1175205.5300000003</v>
      </c>
      <c r="AW24" s="19"/>
      <c r="BB24" s="33"/>
      <c r="BC24" s="33"/>
      <c r="BD24" s="33"/>
      <c r="BF24" s="33"/>
      <c r="BG24" s="33"/>
      <c r="BH24" s="33"/>
      <c r="BJ24" s="35">
        <f t="shared" si="9"/>
        <v>-1175205.5300000003</v>
      </c>
    </row>
    <row r="25" spans="1:62" x14ac:dyDescent="0.35">
      <c r="A25" s="3" t="str">
        <f>+'7'!A24</f>
        <v>ANGAMOS</v>
      </c>
      <c r="B25" s="6">
        <f>+'2'!B24+CompraVenta!D27</f>
        <v>0</v>
      </c>
      <c r="C25" s="6">
        <f>+'2'!C24+CompraVenta!E27</f>
        <v>0</v>
      </c>
      <c r="D25" s="6">
        <f>+'2'!D24+CompraVenta!F27</f>
        <v>0</v>
      </c>
      <c r="E25" s="6">
        <f>+'2'!E24+CompraVenta!G27</f>
        <v>0</v>
      </c>
      <c r="F25" s="6">
        <f>+'2'!F24+CompraVenta!H27</f>
        <v>0</v>
      </c>
      <c r="G25" s="6">
        <f>+'2'!G24+CompraVenta!I27</f>
        <v>0</v>
      </c>
      <c r="H25" s="6">
        <f>+'2'!H24+CompraVenta!J27</f>
        <v>0</v>
      </c>
      <c r="I25" s="6">
        <f>+'2'!I24+CompraVenta!K27</f>
        <v>0</v>
      </c>
      <c r="J25" s="6">
        <f>+'2'!J24+CompraVenta!L27</f>
        <v>0</v>
      </c>
      <c r="K25" s="6">
        <f>+'2'!K24+CompraVenta!M27</f>
        <v>-8.0000001937150955E-2</v>
      </c>
      <c r="L25" s="6">
        <f>+'2'!L24+CompraVenta!N27</f>
        <v>-2.0000003278255463E-2</v>
      </c>
      <c r="M25" s="6">
        <f>+'2'!M24+CompraVenta!O27</f>
        <v>0</v>
      </c>
      <c r="N25" s="6">
        <f>+'4'!B24+CompraVenta!P27</f>
        <v>0</v>
      </c>
      <c r="O25" s="6">
        <f>+'4'!C24+CompraVenta!Q27</f>
        <v>0</v>
      </c>
      <c r="P25" s="6">
        <f>+'4'!D24+CompraVenta!R27</f>
        <v>0</v>
      </c>
      <c r="Q25" s="6">
        <f>+'4'!E24+CompraVenta!S27</f>
        <v>0</v>
      </c>
      <c r="R25" s="6">
        <f>+'4'!F24+CompraVenta!T27</f>
        <v>0</v>
      </c>
      <c r="S25" s="6">
        <f>+'4'!G24+CompraVenta!U27</f>
        <v>0</v>
      </c>
      <c r="T25" s="6">
        <f>+'4'!H24+CompraVenta!V27</f>
        <v>0</v>
      </c>
      <c r="U25" s="6">
        <f>+'4'!I24+CompraVenta!W27</f>
        <v>0</v>
      </c>
      <c r="V25" s="6">
        <f>+'4'!J24+CompraVenta!X27</f>
        <v>0</v>
      </c>
      <c r="W25" s="6">
        <f>+'4'!K24+CompraVenta!Y27</f>
        <v>-0.11999999359250069</v>
      </c>
      <c r="X25" s="6">
        <f>+'4'!L24+CompraVenta!Z27</f>
        <v>0</v>
      </c>
      <c r="Y25" s="6">
        <f>+'4'!M24+CompraVenta!AA27</f>
        <v>-3.0000004917383194E-2</v>
      </c>
      <c r="Z25" s="6">
        <f>+'7'!B24+CompraVenta!AB27</f>
        <v>0</v>
      </c>
      <c r="AA25" s="6">
        <f>+'7'!C24+CompraVenta!AC27</f>
        <v>0</v>
      </c>
      <c r="AB25" s="6">
        <f>+'7'!D24+CompraVenta!AD27</f>
        <v>0</v>
      </c>
      <c r="AC25" s="6">
        <f>+'7'!E24+CompraVenta!AE27</f>
        <v>0</v>
      </c>
      <c r="AD25" s="6">
        <f>+'7'!F24+CompraVenta!AF27</f>
        <v>0</v>
      </c>
      <c r="AE25" s="6">
        <f>+'7'!G24+CompraVenta!AG27</f>
        <v>0</v>
      </c>
      <c r="AF25" s="6">
        <f>+'7'!H24+CompraVenta!AH27</f>
        <v>0</v>
      </c>
      <c r="AG25" s="6">
        <f>+'7'!I24+CompraVenta!AI27</f>
        <v>0</v>
      </c>
      <c r="AH25" s="6">
        <f>+'7'!J24+CompraVenta!AJ27</f>
        <v>0</v>
      </c>
      <c r="AI25" s="6">
        <f>+'7'!K24+CompraVenta!AK27</f>
        <v>-8.0000001937150955E-2</v>
      </c>
      <c r="AJ25" s="6">
        <f>+'7'!L24+CompraVenta!AL27</f>
        <v>0</v>
      </c>
      <c r="AK25" s="6">
        <f>+'7'!M24+CompraVenta!AM27</f>
        <v>0</v>
      </c>
      <c r="AL25" s="6"/>
      <c r="AM25" s="33">
        <f t="shared" si="2"/>
        <v>-0.10000000521540642</v>
      </c>
      <c r="AN25" s="33">
        <f t="shared" si="3"/>
        <v>-0.14999999850988388</v>
      </c>
      <c r="AO25" s="33">
        <f t="shared" si="4"/>
        <v>-8.0000001937150955E-2</v>
      </c>
      <c r="AP25" s="33">
        <f t="shared" si="5"/>
        <v>-0.14999999850988388</v>
      </c>
      <c r="AQ25" s="33">
        <f t="shared" si="6"/>
        <v>2</v>
      </c>
      <c r="AR25" s="6">
        <f t="shared" si="10"/>
        <v>23</v>
      </c>
      <c r="AS25" s="34">
        <f t="shared" si="7"/>
        <v>-0.11999999359250069</v>
      </c>
      <c r="AT25" s="34">
        <f t="shared" si="7"/>
        <v>0</v>
      </c>
      <c r="AU25" s="34">
        <f t="shared" si="7"/>
        <v>-3.0000004917383194E-2</v>
      </c>
      <c r="AV25" s="34">
        <f t="shared" si="8"/>
        <v>-0.14999999850988388</v>
      </c>
      <c r="AW25" s="19"/>
      <c r="BB25" s="33"/>
      <c r="BC25" s="33"/>
      <c r="BD25" s="33"/>
      <c r="BF25" s="33"/>
      <c r="BG25" s="33"/>
      <c r="BH25" s="33"/>
      <c r="BJ25" s="35">
        <f t="shared" si="9"/>
        <v>-0.14999999850988388</v>
      </c>
    </row>
    <row r="26" spans="1:62" x14ac:dyDescent="0.35">
      <c r="A26" s="3" t="str">
        <f>+'7'!A25</f>
        <v>ANGELA_SOLAR_SPA</v>
      </c>
      <c r="B26" s="6">
        <f>+'2'!B25+CompraVenta!D28</f>
        <v>0</v>
      </c>
      <c r="C26" s="6">
        <f>+'2'!C25+CompraVenta!E28</f>
        <v>0</v>
      </c>
      <c r="D26" s="6">
        <f>+'2'!D25+CompraVenta!F28</f>
        <v>0</v>
      </c>
      <c r="E26" s="6">
        <f>+'2'!E25+CompraVenta!G28</f>
        <v>0</v>
      </c>
      <c r="F26" s="6">
        <f>+'2'!F25+CompraVenta!H28</f>
        <v>0</v>
      </c>
      <c r="G26" s="6">
        <f>+'2'!G25+CompraVenta!I28</f>
        <v>0</v>
      </c>
      <c r="H26" s="6">
        <f>+'2'!H25+CompraVenta!J28</f>
        <v>0</v>
      </c>
      <c r="I26" s="6">
        <f>+'2'!I25+CompraVenta!K28</f>
        <v>0</v>
      </c>
      <c r="J26" s="6">
        <f>+'2'!J25+CompraVenta!L28</f>
        <v>0</v>
      </c>
      <c r="K26" s="6">
        <f>+'2'!K25+CompraVenta!M28</f>
        <v>50396.139999999948</v>
      </c>
      <c r="L26" s="6">
        <f>+'2'!L25+CompraVenta!N28</f>
        <v>54147.020000000011</v>
      </c>
      <c r="M26" s="6">
        <f>+'2'!M25+CompraVenta!O28</f>
        <v>38300.619999999966</v>
      </c>
      <c r="N26" s="6">
        <f>+'4'!B25+CompraVenta!P28</f>
        <v>0</v>
      </c>
      <c r="O26" s="6">
        <f>+'4'!C25+CompraVenta!Q28</f>
        <v>0</v>
      </c>
      <c r="P26" s="6">
        <f>+'4'!D25+CompraVenta!R28</f>
        <v>0</v>
      </c>
      <c r="Q26" s="6">
        <f>+'4'!E25+CompraVenta!S28</f>
        <v>0</v>
      </c>
      <c r="R26" s="6">
        <f>+'4'!F25+CompraVenta!T28</f>
        <v>0</v>
      </c>
      <c r="S26" s="6">
        <f>+'4'!G25+CompraVenta!U28</f>
        <v>0</v>
      </c>
      <c r="T26" s="6">
        <f>+'4'!H25+CompraVenta!V28</f>
        <v>0</v>
      </c>
      <c r="U26" s="6">
        <f>+'4'!I25+CompraVenta!W28</f>
        <v>0</v>
      </c>
      <c r="V26" s="6">
        <f>+'4'!J25+CompraVenta!X28</f>
        <v>0</v>
      </c>
      <c r="W26" s="6">
        <f>+'4'!K25+CompraVenta!Y28</f>
        <v>50379.949999999939</v>
      </c>
      <c r="X26" s="6">
        <f>+'4'!L25+CompraVenta!Z28</f>
        <v>54573.520000000062</v>
      </c>
      <c r="Y26" s="6">
        <f>+'4'!M25+CompraVenta!AA28</f>
        <v>42763.12000000001</v>
      </c>
      <c r="Z26" s="6">
        <f>+'7'!B25+CompraVenta!AB28</f>
        <v>0</v>
      </c>
      <c r="AA26" s="6">
        <f>+'7'!C25+CompraVenta!AC28</f>
        <v>0</v>
      </c>
      <c r="AB26" s="6">
        <f>+'7'!D25+CompraVenta!AD28</f>
        <v>0</v>
      </c>
      <c r="AC26" s="6">
        <f>+'7'!E25+CompraVenta!AE28</f>
        <v>0</v>
      </c>
      <c r="AD26" s="6">
        <f>+'7'!F25+CompraVenta!AF28</f>
        <v>0</v>
      </c>
      <c r="AE26" s="6">
        <f>+'7'!G25+CompraVenta!AG28</f>
        <v>0</v>
      </c>
      <c r="AF26" s="6">
        <f>+'7'!H25+CompraVenta!AH28</f>
        <v>0</v>
      </c>
      <c r="AG26" s="6">
        <f>+'7'!I25+CompraVenta!AI28</f>
        <v>0</v>
      </c>
      <c r="AH26" s="6">
        <f>+'7'!J25+CompraVenta!AJ28</f>
        <v>0</v>
      </c>
      <c r="AI26" s="6">
        <f>+'7'!K25+CompraVenta!AK28</f>
        <v>50373.329999999944</v>
      </c>
      <c r="AJ26" s="6">
        <f>+'7'!L25+CompraVenta!AL28</f>
        <v>55022.940000000031</v>
      </c>
      <c r="AK26" s="6">
        <f>+'7'!M25+CompraVenta!AM28</f>
        <v>38947.309999999939</v>
      </c>
      <c r="AL26" s="6"/>
      <c r="AM26" s="33">
        <f t="shared" si="2"/>
        <v>142843.77999999991</v>
      </c>
      <c r="AN26" s="33">
        <f t="shared" si="3"/>
        <v>147716.59000000003</v>
      </c>
      <c r="AO26" s="33">
        <f t="shared" si="4"/>
        <v>144343.5799999999</v>
      </c>
      <c r="AP26" s="33">
        <f t="shared" si="5"/>
        <v>142843.77999999991</v>
      </c>
      <c r="AQ26" s="33">
        <f t="shared" si="6"/>
        <v>1</v>
      </c>
      <c r="AR26" s="6">
        <f t="shared" si="10"/>
        <v>24</v>
      </c>
      <c r="AS26" s="34">
        <f t="shared" si="7"/>
        <v>50396.139999999948</v>
      </c>
      <c r="AT26" s="34">
        <f t="shared" si="7"/>
        <v>54147.020000000011</v>
      </c>
      <c r="AU26" s="34">
        <f t="shared" si="7"/>
        <v>38300.619999999966</v>
      </c>
      <c r="AV26" s="34">
        <f t="shared" si="8"/>
        <v>142843.77999999991</v>
      </c>
      <c r="AW26" s="19"/>
      <c r="BB26" s="33"/>
      <c r="BC26" s="33"/>
      <c r="BD26" s="33"/>
      <c r="BF26" s="33"/>
      <c r="BG26" s="33"/>
      <c r="BH26" s="33"/>
      <c r="BJ26" s="35">
        <f t="shared" si="9"/>
        <v>142843.77999999991</v>
      </c>
    </row>
    <row r="27" spans="1:62" x14ac:dyDescent="0.35">
      <c r="A27" s="3" t="str">
        <f>+'7'!A26</f>
        <v>ANTILHUE</v>
      </c>
      <c r="B27" s="6">
        <f>+'2'!B26+CompraVenta!D29</f>
        <v>0</v>
      </c>
      <c r="C27" s="6">
        <f>+'2'!C26+CompraVenta!E29</f>
        <v>0</v>
      </c>
      <c r="D27" s="6">
        <f>+'2'!D26+CompraVenta!F29</f>
        <v>0</v>
      </c>
      <c r="E27" s="6">
        <f>+'2'!E26+CompraVenta!G29</f>
        <v>0</v>
      </c>
      <c r="F27" s="6">
        <f>+'2'!F26+CompraVenta!H29</f>
        <v>0</v>
      </c>
      <c r="G27" s="6">
        <f>+'2'!G26+CompraVenta!I29</f>
        <v>0</v>
      </c>
      <c r="H27" s="6">
        <f>+'2'!H26+CompraVenta!J29</f>
        <v>0</v>
      </c>
      <c r="I27" s="6">
        <f>+'2'!I26+CompraVenta!K29</f>
        <v>0</v>
      </c>
      <c r="J27" s="6">
        <f>+'2'!J26+CompraVenta!L29</f>
        <v>0</v>
      </c>
      <c r="K27" s="6">
        <f>+'2'!K26+CompraVenta!M29</f>
        <v>0</v>
      </c>
      <c r="L27" s="6">
        <f>+'2'!L26+CompraVenta!N29</f>
        <v>0</v>
      </c>
      <c r="M27" s="6">
        <f>+'2'!M26+CompraVenta!O29</f>
        <v>0</v>
      </c>
      <c r="N27" s="6">
        <f>+'4'!B26+CompraVenta!P29</f>
        <v>0</v>
      </c>
      <c r="O27" s="6">
        <f>+'4'!C26+CompraVenta!Q29</f>
        <v>0</v>
      </c>
      <c r="P27" s="6">
        <f>+'4'!D26+CompraVenta!R29</f>
        <v>0</v>
      </c>
      <c r="Q27" s="6">
        <f>+'4'!E26+CompraVenta!S29</f>
        <v>0</v>
      </c>
      <c r="R27" s="6">
        <f>+'4'!F26+CompraVenta!T29</f>
        <v>0</v>
      </c>
      <c r="S27" s="6">
        <f>+'4'!G26+CompraVenta!U29</f>
        <v>0</v>
      </c>
      <c r="T27" s="6">
        <f>+'4'!H26+CompraVenta!V29</f>
        <v>0</v>
      </c>
      <c r="U27" s="6">
        <f>+'4'!I26+CompraVenta!W29</f>
        <v>0</v>
      </c>
      <c r="V27" s="6">
        <f>+'4'!J26+CompraVenta!X29</f>
        <v>0</v>
      </c>
      <c r="W27" s="6">
        <f>+'4'!K26+CompraVenta!Y29</f>
        <v>0</v>
      </c>
      <c r="X27" s="6">
        <f>+'4'!L26+CompraVenta!Z29</f>
        <v>0</v>
      </c>
      <c r="Y27" s="6">
        <f>+'4'!M26+CompraVenta!AA29</f>
        <v>0</v>
      </c>
      <c r="Z27" s="6">
        <f>+'7'!B26+CompraVenta!AB29</f>
        <v>0</v>
      </c>
      <c r="AA27" s="6">
        <f>+'7'!C26+CompraVenta!AC29</f>
        <v>0</v>
      </c>
      <c r="AB27" s="6">
        <f>+'7'!D26+CompraVenta!AD29</f>
        <v>0</v>
      </c>
      <c r="AC27" s="6">
        <f>+'7'!E26+CompraVenta!AE29</f>
        <v>0</v>
      </c>
      <c r="AD27" s="6">
        <f>+'7'!F26+CompraVenta!AF29</f>
        <v>0</v>
      </c>
      <c r="AE27" s="6">
        <f>+'7'!G26+CompraVenta!AG29</f>
        <v>0</v>
      </c>
      <c r="AF27" s="6">
        <f>+'7'!H26+CompraVenta!AH29</f>
        <v>0</v>
      </c>
      <c r="AG27" s="6">
        <f>+'7'!I26+CompraVenta!AI29</f>
        <v>0</v>
      </c>
      <c r="AH27" s="6">
        <f>+'7'!J26+CompraVenta!AJ29</f>
        <v>0</v>
      </c>
      <c r="AI27" s="6">
        <f>+'7'!K26+CompraVenta!AK29</f>
        <v>0</v>
      </c>
      <c r="AJ27" s="6">
        <f>+'7'!L26+CompraVenta!AL29</f>
        <v>0</v>
      </c>
      <c r="AK27" s="6">
        <f>+'7'!M26+CompraVenta!AM29</f>
        <v>0</v>
      </c>
      <c r="AL27" s="6"/>
      <c r="AM27" s="33">
        <f t="shared" si="2"/>
        <v>0</v>
      </c>
      <c r="AN27" s="33">
        <f t="shared" si="3"/>
        <v>0</v>
      </c>
      <c r="AO27" s="33">
        <f t="shared" si="4"/>
        <v>0</v>
      </c>
      <c r="AP27" s="33">
        <f t="shared" si="5"/>
        <v>0</v>
      </c>
      <c r="AQ27" s="33">
        <f t="shared" si="6"/>
        <v>1</v>
      </c>
      <c r="AR27" s="6">
        <f t="shared" si="10"/>
        <v>25</v>
      </c>
      <c r="AS27" s="34">
        <f t="shared" si="7"/>
        <v>0</v>
      </c>
      <c r="AT27" s="34">
        <f t="shared" si="7"/>
        <v>0</v>
      </c>
      <c r="AU27" s="34">
        <f t="shared" si="7"/>
        <v>0</v>
      </c>
      <c r="AV27" s="34">
        <f t="shared" si="8"/>
        <v>0</v>
      </c>
      <c r="AW27" s="19"/>
      <c r="BB27" s="33"/>
      <c r="BC27" s="33"/>
      <c r="BD27" s="33"/>
      <c r="BF27" s="33"/>
      <c r="BG27" s="33"/>
      <c r="BH27" s="33"/>
      <c r="BJ27" s="35">
        <f t="shared" si="9"/>
        <v>0</v>
      </c>
    </row>
    <row r="28" spans="1:62" x14ac:dyDescent="0.35">
      <c r="A28" s="3" t="str">
        <f>+'7'!A27</f>
        <v>APOLO_DEL_NORTE_SPA</v>
      </c>
      <c r="B28" s="6">
        <f>+'2'!B27+CompraVenta!D30</f>
        <v>0</v>
      </c>
      <c r="C28" s="6">
        <f>+'2'!C27+CompraVenta!E30</f>
        <v>0</v>
      </c>
      <c r="D28" s="6">
        <f>+'2'!D27+CompraVenta!F30</f>
        <v>0</v>
      </c>
      <c r="E28" s="6">
        <f>+'2'!E27+CompraVenta!G30</f>
        <v>0</v>
      </c>
      <c r="F28" s="6">
        <f>+'2'!F27+CompraVenta!H30</f>
        <v>0</v>
      </c>
      <c r="G28" s="6">
        <f>+'2'!G27+CompraVenta!I30</f>
        <v>0</v>
      </c>
      <c r="H28" s="6">
        <f>+'2'!H27+CompraVenta!J30</f>
        <v>0</v>
      </c>
      <c r="I28" s="6">
        <f>+'2'!I27+CompraVenta!K30</f>
        <v>0</v>
      </c>
      <c r="J28" s="6">
        <f>+'2'!J27+CompraVenta!L30</f>
        <v>0</v>
      </c>
      <c r="K28" s="6">
        <f>+'2'!K27+CompraVenta!M30</f>
        <v>111426.35999999994</v>
      </c>
      <c r="L28" s="6">
        <f>+'2'!L27+CompraVenta!N30</f>
        <v>115462.72000000002</v>
      </c>
      <c r="M28" s="6">
        <f>+'2'!M27+CompraVenta!O30</f>
        <v>126537.11999999994</v>
      </c>
      <c r="N28" s="6">
        <f>+'4'!B27+CompraVenta!P30</f>
        <v>0</v>
      </c>
      <c r="O28" s="6">
        <f>+'4'!C27+CompraVenta!Q30</f>
        <v>0</v>
      </c>
      <c r="P28" s="6">
        <f>+'4'!D27+CompraVenta!R30</f>
        <v>0</v>
      </c>
      <c r="Q28" s="6">
        <f>+'4'!E27+CompraVenta!S30</f>
        <v>0</v>
      </c>
      <c r="R28" s="6">
        <f>+'4'!F27+CompraVenta!T30</f>
        <v>0</v>
      </c>
      <c r="S28" s="6">
        <f>+'4'!G27+CompraVenta!U30</f>
        <v>0</v>
      </c>
      <c r="T28" s="6">
        <f>+'4'!H27+CompraVenta!V30</f>
        <v>0</v>
      </c>
      <c r="U28" s="6">
        <f>+'4'!I27+CompraVenta!W30</f>
        <v>0</v>
      </c>
      <c r="V28" s="6">
        <f>+'4'!J27+CompraVenta!X30</f>
        <v>0</v>
      </c>
      <c r="W28" s="6">
        <f>+'4'!K27+CompraVenta!Y30</f>
        <v>111450.58999999998</v>
      </c>
      <c r="X28" s="6">
        <f>+'4'!L27+CompraVenta!Z30</f>
        <v>115484.49000000017</v>
      </c>
      <c r="Y28" s="6">
        <f>+'4'!M27+CompraVenta!AA30</f>
        <v>124413.23999999967</v>
      </c>
      <c r="Z28" s="6">
        <f>+'7'!B27+CompraVenta!AB30</f>
        <v>0</v>
      </c>
      <c r="AA28" s="6">
        <f>+'7'!C27+CompraVenta!AC30</f>
        <v>0</v>
      </c>
      <c r="AB28" s="6">
        <f>+'7'!D27+CompraVenta!AD30</f>
        <v>0</v>
      </c>
      <c r="AC28" s="6">
        <f>+'7'!E27+CompraVenta!AE30</f>
        <v>0</v>
      </c>
      <c r="AD28" s="6">
        <f>+'7'!F27+CompraVenta!AF30</f>
        <v>0</v>
      </c>
      <c r="AE28" s="6">
        <f>+'7'!G27+CompraVenta!AG30</f>
        <v>0</v>
      </c>
      <c r="AF28" s="6">
        <f>+'7'!H27+CompraVenta!AH30</f>
        <v>0</v>
      </c>
      <c r="AG28" s="6">
        <f>+'7'!I27+CompraVenta!AI30</f>
        <v>0</v>
      </c>
      <c r="AH28" s="6">
        <f>+'7'!J27+CompraVenta!AJ30</f>
        <v>0</v>
      </c>
      <c r="AI28" s="6">
        <f>+'7'!K27+CompraVenta!AK30</f>
        <v>111447.96999999999</v>
      </c>
      <c r="AJ28" s="6">
        <f>+'7'!L27+CompraVenta!AL30</f>
        <v>115093.85000000005</v>
      </c>
      <c r="AK28" s="6">
        <f>+'7'!M27+CompraVenta!AM30</f>
        <v>126305.03999999998</v>
      </c>
      <c r="AL28" s="6"/>
      <c r="AM28" s="33">
        <f t="shared" si="2"/>
        <v>353426.1999999999</v>
      </c>
      <c r="AN28" s="33">
        <f t="shared" si="3"/>
        <v>351348.31999999983</v>
      </c>
      <c r="AO28" s="33">
        <f t="shared" si="4"/>
        <v>352846.86</v>
      </c>
      <c r="AP28" s="33">
        <f t="shared" si="5"/>
        <v>351348.31999999983</v>
      </c>
      <c r="AQ28" s="33">
        <f t="shared" si="6"/>
        <v>2</v>
      </c>
      <c r="AR28" s="6">
        <f t="shared" si="10"/>
        <v>26</v>
      </c>
      <c r="AS28" s="34">
        <f t="shared" si="7"/>
        <v>111450.58999999998</v>
      </c>
      <c r="AT28" s="34">
        <f t="shared" si="7"/>
        <v>115484.49000000017</v>
      </c>
      <c r="AU28" s="34">
        <f t="shared" si="7"/>
        <v>124413.23999999967</v>
      </c>
      <c r="AV28" s="34">
        <f t="shared" si="8"/>
        <v>351348.31999999983</v>
      </c>
      <c r="AW28" s="19"/>
      <c r="BB28" s="33"/>
      <c r="BC28" s="33"/>
      <c r="BD28" s="33"/>
      <c r="BF28" s="33"/>
      <c r="BG28" s="33"/>
      <c r="BH28" s="33"/>
      <c r="BJ28" s="35">
        <f t="shared" si="9"/>
        <v>351348.31999999983</v>
      </c>
    </row>
    <row r="29" spans="1:62" x14ac:dyDescent="0.35">
      <c r="A29" s="3" t="str">
        <f>+'7'!A28</f>
        <v>ARAUCO BIO</v>
      </c>
      <c r="B29" s="6">
        <f>+'2'!B28+CompraVenta!D31</f>
        <v>0</v>
      </c>
      <c r="C29" s="6">
        <f>+'2'!C28+CompraVenta!E31</f>
        <v>0</v>
      </c>
      <c r="D29" s="6">
        <f>+'2'!D28+CompraVenta!F31</f>
        <v>0</v>
      </c>
      <c r="E29" s="6">
        <f>+'2'!E28+CompraVenta!G31</f>
        <v>0</v>
      </c>
      <c r="F29" s="6">
        <f>+'2'!F28+CompraVenta!H31</f>
        <v>0</v>
      </c>
      <c r="G29" s="6">
        <f>+'2'!G28+CompraVenta!I31</f>
        <v>0</v>
      </c>
      <c r="H29" s="6">
        <f>+'2'!H28+CompraVenta!J31</f>
        <v>0</v>
      </c>
      <c r="I29" s="6">
        <f>+'2'!I28+CompraVenta!K31</f>
        <v>0</v>
      </c>
      <c r="J29" s="6">
        <f>+'2'!J28+CompraVenta!L31</f>
        <v>0</v>
      </c>
      <c r="K29" s="6">
        <f>+'2'!K28+CompraVenta!M31</f>
        <v>871402.37000000046</v>
      </c>
      <c r="L29" s="6">
        <f>+'2'!L28+CompraVenta!N31</f>
        <v>983163.75000000012</v>
      </c>
      <c r="M29" s="6">
        <f>+'2'!M28+CompraVenta!O31</f>
        <v>1943826.3199999987</v>
      </c>
      <c r="N29" s="6">
        <f>+'4'!B28+CompraVenta!P31</f>
        <v>0</v>
      </c>
      <c r="O29" s="6">
        <f>+'4'!C28+CompraVenta!Q31</f>
        <v>0</v>
      </c>
      <c r="P29" s="6">
        <f>+'4'!D28+CompraVenta!R31</f>
        <v>0</v>
      </c>
      <c r="Q29" s="6">
        <f>+'4'!E28+CompraVenta!S31</f>
        <v>0</v>
      </c>
      <c r="R29" s="6">
        <f>+'4'!F28+CompraVenta!T31</f>
        <v>0</v>
      </c>
      <c r="S29" s="6">
        <f>+'4'!G28+CompraVenta!U31</f>
        <v>0</v>
      </c>
      <c r="T29" s="6">
        <f>+'4'!H28+CompraVenta!V31</f>
        <v>0</v>
      </c>
      <c r="U29" s="6">
        <f>+'4'!I28+CompraVenta!W31</f>
        <v>0</v>
      </c>
      <c r="V29" s="6">
        <f>+'4'!J28+CompraVenta!X31</f>
        <v>0</v>
      </c>
      <c r="W29" s="6">
        <f>+'4'!K28+CompraVenta!Y31</f>
        <v>870537.37000000023</v>
      </c>
      <c r="X29" s="6">
        <f>+'4'!L28+CompraVenta!Z31</f>
        <v>993452.84000000043</v>
      </c>
      <c r="Y29" s="6">
        <f>+'4'!M28+CompraVenta!AA31</f>
        <v>2217277.7300000028</v>
      </c>
      <c r="Z29" s="6">
        <f>+'7'!B28+CompraVenta!AB31</f>
        <v>0</v>
      </c>
      <c r="AA29" s="6">
        <f>+'7'!C28+CompraVenta!AC31</f>
        <v>0</v>
      </c>
      <c r="AB29" s="6">
        <f>+'7'!D28+CompraVenta!AD31</f>
        <v>0</v>
      </c>
      <c r="AC29" s="6">
        <f>+'7'!E28+CompraVenta!AE31</f>
        <v>0</v>
      </c>
      <c r="AD29" s="6">
        <f>+'7'!F28+CompraVenta!AF31</f>
        <v>0</v>
      </c>
      <c r="AE29" s="6">
        <f>+'7'!G28+CompraVenta!AG31</f>
        <v>0</v>
      </c>
      <c r="AF29" s="6">
        <f>+'7'!H28+CompraVenta!AH31</f>
        <v>0</v>
      </c>
      <c r="AG29" s="6">
        <f>+'7'!I28+CompraVenta!AI31</f>
        <v>0</v>
      </c>
      <c r="AH29" s="6">
        <f>+'7'!J28+CompraVenta!AJ31</f>
        <v>0</v>
      </c>
      <c r="AI29" s="6">
        <f>+'7'!K28+CompraVenta!AK31</f>
        <v>870665.59000000055</v>
      </c>
      <c r="AJ29" s="6">
        <f>+'7'!L28+CompraVenta!AL31</f>
        <v>1001729.5199999999</v>
      </c>
      <c r="AK29" s="6">
        <f>+'7'!M28+CompraVenta!AM31</f>
        <v>2029852.6900000006</v>
      </c>
      <c r="AL29" s="6"/>
      <c r="AM29" s="33">
        <f t="shared" si="2"/>
        <v>3798392.4399999995</v>
      </c>
      <c r="AN29" s="33">
        <f t="shared" si="3"/>
        <v>4081267.9400000032</v>
      </c>
      <c r="AO29" s="33">
        <f t="shared" si="4"/>
        <v>3902247.8000000007</v>
      </c>
      <c r="AP29" s="33">
        <f t="shared" si="5"/>
        <v>3798392.4399999995</v>
      </c>
      <c r="AQ29" s="33">
        <f t="shared" si="6"/>
        <v>1</v>
      </c>
      <c r="AR29" s="6">
        <f t="shared" si="10"/>
        <v>27</v>
      </c>
      <c r="AS29" s="34">
        <f t="shared" si="7"/>
        <v>871402.37000000046</v>
      </c>
      <c r="AT29" s="34">
        <f t="shared" si="7"/>
        <v>983163.75000000012</v>
      </c>
      <c r="AU29" s="34">
        <f t="shared" si="7"/>
        <v>1943826.3199999987</v>
      </c>
      <c r="AV29" s="34">
        <f t="shared" si="8"/>
        <v>3798392.4399999995</v>
      </c>
      <c r="AW29" s="19"/>
      <c r="BB29" s="33"/>
      <c r="BC29" s="33"/>
      <c r="BD29" s="33"/>
      <c r="BF29" s="33"/>
      <c r="BG29" s="33"/>
      <c r="BH29" s="33"/>
      <c r="BJ29" s="35">
        <f t="shared" si="9"/>
        <v>3798392.4399999995</v>
      </c>
    </row>
    <row r="30" spans="1:62" x14ac:dyDescent="0.35">
      <c r="A30" s="3" t="str">
        <f>+'7'!A29</f>
        <v>ARRAYAN_EOLICO</v>
      </c>
      <c r="B30" s="6">
        <f>+'2'!B29+CompraVenta!D32</f>
        <v>0</v>
      </c>
      <c r="C30" s="6">
        <f>+'2'!C29+CompraVenta!E32</f>
        <v>0</v>
      </c>
      <c r="D30" s="6">
        <f>+'2'!D29+CompraVenta!F32</f>
        <v>0</v>
      </c>
      <c r="E30" s="6">
        <f>+'2'!E29+CompraVenta!G32</f>
        <v>0</v>
      </c>
      <c r="F30" s="6">
        <f>+'2'!F29+CompraVenta!H32</f>
        <v>0</v>
      </c>
      <c r="G30" s="6">
        <f>+'2'!G29+CompraVenta!I32</f>
        <v>0</v>
      </c>
      <c r="H30" s="6">
        <f>+'2'!H29+CompraVenta!J32</f>
        <v>0</v>
      </c>
      <c r="I30" s="6">
        <f>+'2'!I29+CompraVenta!K32</f>
        <v>0</v>
      </c>
      <c r="J30" s="6">
        <f>+'2'!J29+CompraVenta!L32</f>
        <v>0</v>
      </c>
      <c r="K30" s="6">
        <f>+'2'!K29+CompraVenta!M32</f>
        <v>2175015.1100000003</v>
      </c>
      <c r="L30" s="6">
        <f>+'2'!L29+CompraVenta!N32</f>
        <v>1700197.8100000052</v>
      </c>
      <c r="M30" s="6">
        <f>+'2'!M29+CompraVenta!O32</f>
        <v>1465410.8200000008</v>
      </c>
      <c r="N30" s="6">
        <f>+'4'!B29+CompraVenta!P32</f>
        <v>0</v>
      </c>
      <c r="O30" s="6">
        <f>+'4'!C29+CompraVenta!Q32</f>
        <v>0</v>
      </c>
      <c r="P30" s="6">
        <f>+'4'!D29+CompraVenta!R32</f>
        <v>0</v>
      </c>
      <c r="Q30" s="6">
        <f>+'4'!E29+CompraVenta!S32</f>
        <v>0</v>
      </c>
      <c r="R30" s="6">
        <f>+'4'!F29+CompraVenta!T32</f>
        <v>0</v>
      </c>
      <c r="S30" s="6">
        <f>+'4'!G29+CompraVenta!U32</f>
        <v>0</v>
      </c>
      <c r="T30" s="6">
        <f>+'4'!H29+CompraVenta!V32</f>
        <v>0</v>
      </c>
      <c r="U30" s="6">
        <f>+'4'!I29+CompraVenta!W32</f>
        <v>0</v>
      </c>
      <c r="V30" s="6">
        <f>+'4'!J29+CompraVenta!X32</f>
        <v>0</v>
      </c>
      <c r="W30" s="6">
        <f>+'4'!K29+CompraVenta!Y32</f>
        <v>2175105.2200000016</v>
      </c>
      <c r="X30" s="6">
        <f>+'4'!L29+CompraVenta!Z32</f>
        <v>1712915.4599999962</v>
      </c>
      <c r="Y30" s="6">
        <f>+'4'!M29+CompraVenta!AA32</f>
        <v>1608266.6300000045</v>
      </c>
      <c r="Z30" s="6">
        <f>+'7'!B29+CompraVenta!AB32</f>
        <v>0</v>
      </c>
      <c r="AA30" s="6">
        <f>+'7'!C29+CompraVenta!AC32</f>
        <v>0</v>
      </c>
      <c r="AB30" s="6">
        <f>+'7'!D29+CompraVenta!AD32</f>
        <v>0</v>
      </c>
      <c r="AC30" s="6">
        <f>+'7'!E29+CompraVenta!AE32</f>
        <v>0</v>
      </c>
      <c r="AD30" s="6">
        <f>+'7'!F29+CompraVenta!AF32</f>
        <v>0</v>
      </c>
      <c r="AE30" s="6">
        <f>+'7'!G29+CompraVenta!AG32</f>
        <v>0</v>
      </c>
      <c r="AF30" s="6">
        <f>+'7'!H29+CompraVenta!AH32</f>
        <v>0</v>
      </c>
      <c r="AG30" s="6">
        <f>+'7'!I29+CompraVenta!AI32</f>
        <v>0</v>
      </c>
      <c r="AH30" s="6">
        <f>+'7'!J29+CompraVenta!AJ32</f>
        <v>0</v>
      </c>
      <c r="AI30" s="6">
        <f>+'7'!K29+CompraVenta!AK32</f>
        <v>2174275.59</v>
      </c>
      <c r="AJ30" s="6">
        <f>+'7'!L29+CompraVenta!AL32</f>
        <v>1724728.4599999995</v>
      </c>
      <c r="AK30" s="6">
        <f>+'7'!M29+CompraVenta!AM32</f>
        <v>1484106.1400000015</v>
      </c>
      <c r="AL30" s="6"/>
      <c r="AM30" s="33">
        <f t="shared" si="2"/>
        <v>5340623.7400000058</v>
      </c>
      <c r="AN30" s="33">
        <f t="shared" si="3"/>
        <v>5496287.3100000024</v>
      </c>
      <c r="AO30" s="33">
        <f t="shared" si="4"/>
        <v>5383110.1900000013</v>
      </c>
      <c r="AP30" s="33">
        <f t="shared" si="5"/>
        <v>5340623.7400000058</v>
      </c>
      <c r="AQ30" s="33">
        <f t="shared" si="6"/>
        <v>1</v>
      </c>
      <c r="AR30" s="6">
        <f t="shared" si="10"/>
        <v>28</v>
      </c>
      <c r="AS30" s="34">
        <f t="shared" si="7"/>
        <v>2175015.1100000003</v>
      </c>
      <c r="AT30" s="34">
        <f t="shared" si="7"/>
        <v>1700197.8100000052</v>
      </c>
      <c r="AU30" s="34">
        <f t="shared" si="7"/>
        <v>1465410.8200000008</v>
      </c>
      <c r="AV30" s="34">
        <f t="shared" si="8"/>
        <v>5340623.7400000058</v>
      </c>
      <c r="AW30" s="19"/>
      <c r="BB30" s="33"/>
      <c r="BC30" s="33"/>
      <c r="BD30" s="33"/>
      <c r="BF30" s="33"/>
      <c r="BG30" s="33"/>
      <c r="BH30" s="33"/>
      <c r="BJ30" s="35">
        <f t="shared" si="9"/>
        <v>5340623.7400000058</v>
      </c>
    </row>
    <row r="31" spans="1:62" x14ac:dyDescent="0.35">
      <c r="A31" s="3" t="str">
        <f>+'7'!A30</f>
        <v>ATRIA_ENERGIA</v>
      </c>
      <c r="B31" s="6">
        <f>+'2'!B30+CompraVenta!D33</f>
        <v>0</v>
      </c>
      <c r="C31" s="6">
        <f>+'2'!C30+CompraVenta!E33</f>
        <v>0</v>
      </c>
      <c r="D31" s="6">
        <f>+'2'!D30+CompraVenta!F33</f>
        <v>0</v>
      </c>
      <c r="E31" s="6">
        <f>+'2'!E30+CompraVenta!G33</f>
        <v>0</v>
      </c>
      <c r="F31" s="6">
        <f>+'2'!F30+CompraVenta!H33</f>
        <v>0</v>
      </c>
      <c r="G31" s="6">
        <f>+'2'!G30+CompraVenta!I33</f>
        <v>0</v>
      </c>
      <c r="H31" s="6">
        <f>+'2'!H30+CompraVenta!J33</f>
        <v>0</v>
      </c>
      <c r="I31" s="6">
        <f>+'2'!I30+CompraVenta!K33</f>
        <v>0</v>
      </c>
      <c r="J31" s="6">
        <f>+'2'!J30+CompraVenta!L33</f>
        <v>0</v>
      </c>
      <c r="K31" s="6">
        <f>+'2'!K30+CompraVenta!M33</f>
        <v>-447589.09999999864</v>
      </c>
      <c r="L31" s="6">
        <f>+'2'!L30+CompraVenta!N33</f>
        <v>-485381.08000000007</v>
      </c>
      <c r="M31" s="6">
        <f>+'2'!M30+CompraVenta!O33</f>
        <v>-449459.03999999957</v>
      </c>
      <c r="N31" s="6">
        <f>+'4'!B30+CompraVenta!P33</f>
        <v>0</v>
      </c>
      <c r="O31" s="6">
        <f>+'4'!C30+CompraVenta!Q33</f>
        <v>0</v>
      </c>
      <c r="P31" s="6">
        <f>+'4'!D30+CompraVenta!R33</f>
        <v>0</v>
      </c>
      <c r="Q31" s="6">
        <f>+'4'!E30+CompraVenta!S33</f>
        <v>0</v>
      </c>
      <c r="R31" s="6">
        <f>+'4'!F30+CompraVenta!T33</f>
        <v>0</v>
      </c>
      <c r="S31" s="6">
        <f>+'4'!G30+CompraVenta!U33</f>
        <v>0</v>
      </c>
      <c r="T31" s="6">
        <f>+'4'!H30+CompraVenta!V33</f>
        <v>0</v>
      </c>
      <c r="U31" s="6">
        <f>+'4'!I30+CompraVenta!W33</f>
        <v>0</v>
      </c>
      <c r="V31" s="6">
        <f>+'4'!J30+CompraVenta!X33</f>
        <v>0</v>
      </c>
      <c r="W31" s="6">
        <f>+'4'!K30+CompraVenta!Y33</f>
        <v>-447406.07999999943</v>
      </c>
      <c r="X31" s="6">
        <f>+'4'!L30+CompraVenta!Z33</f>
        <v>-476308.6800000004</v>
      </c>
      <c r="Y31" s="6">
        <f>+'4'!M30+CompraVenta!AA33</f>
        <v>-502766.54000000039</v>
      </c>
      <c r="Z31" s="6">
        <f>+'7'!B30+CompraVenta!AB33</f>
        <v>0</v>
      </c>
      <c r="AA31" s="6">
        <f>+'7'!C30+CompraVenta!AC33</f>
        <v>0</v>
      </c>
      <c r="AB31" s="6">
        <f>+'7'!D30+CompraVenta!AD33</f>
        <v>0</v>
      </c>
      <c r="AC31" s="6">
        <f>+'7'!E30+CompraVenta!AE33</f>
        <v>0</v>
      </c>
      <c r="AD31" s="6">
        <f>+'7'!F30+CompraVenta!AF33</f>
        <v>0</v>
      </c>
      <c r="AE31" s="6">
        <f>+'7'!G30+CompraVenta!AG33</f>
        <v>0</v>
      </c>
      <c r="AF31" s="6">
        <f>+'7'!H30+CompraVenta!AH33</f>
        <v>0</v>
      </c>
      <c r="AG31" s="6">
        <f>+'7'!I30+CompraVenta!AI33</f>
        <v>0</v>
      </c>
      <c r="AH31" s="6">
        <f>+'7'!J30+CompraVenta!AJ33</f>
        <v>0</v>
      </c>
      <c r="AI31" s="6">
        <f>+'7'!K30+CompraVenta!AK33</f>
        <v>-443794.04999999871</v>
      </c>
      <c r="AJ31" s="6">
        <f>+'7'!L30+CompraVenta!AL33</f>
        <v>-476861.1100000001</v>
      </c>
      <c r="AK31" s="6">
        <f>+'7'!M30+CompraVenta!AM33</f>
        <v>-460456.96000000078</v>
      </c>
      <c r="AL31" s="6"/>
      <c r="AM31" s="33">
        <f t="shared" si="2"/>
        <v>-1382429.2199999983</v>
      </c>
      <c r="AN31" s="33">
        <f t="shared" si="3"/>
        <v>-1426481.3000000003</v>
      </c>
      <c r="AO31" s="33">
        <f t="shared" si="4"/>
        <v>-1381112.1199999996</v>
      </c>
      <c r="AP31" s="33">
        <f t="shared" si="5"/>
        <v>-1426481.3000000003</v>
      </c>
      <c r="AQ31" s="33">
        <f t="shared" si="6"/>
        <v>2</v>
      </c>
      <c r="AR31" s="6">
        <f t="shared" si="10"/>
        <v>29</v>
      </c>
      <c r="AS31" s="34">
        <f t="shared" si="7"/>
        <v>-447406.07999999943</v>
      </c>
      <c r="AT31" s="34">
        <f t="shared" si="7"/>
        <v>-476308.6800000004</v>
      </c>
      <c r="AU31" s="34">
        <f t="shared" si="7"/>
        <v>-502766.54000000039</v>
      </c>
      <c r="AV31" s="34">
        <f t="shared" si="8"/>
        <v>-1426481.3000000003</v>
      </c>
      <c r="AW31" s="19"/>
      <c r="BB31" s="33"/>
      <c r="BC31" s="33"/>
      <c r="BD31" s="33"/>
      <c r="BF31" s="33"/>
      <c r="BG31" s="33"/>
      <c r="BH31" s="33"/>
      <c r="BJ31" s="35">
        <f t="shared" si="9"/>
        <v>-1426481.3000000003</v>
      </c>
    </row>
    <row r="32" spans="1:62" x14ac:dyDescent="0.35">
      <c r="A32" s="3" t="str">
        <f>+'7'!A31</f>
        <v>AUSTRIAN_SOLAR</v>
      </c>
      <c r="B32" s="6">
        <f>+'2'!B31+CompraVenta!D34</f>
        <v>0</v>
      </c>
      <c r="C32" s="6">
        <f>+'2'!C31+CompraVenta!E34</f>
        <v>0</v>
      </c>
      <c r="D32" s="6">
        <f>+'2'!D31+CompraVenta!F34</f>
        <v>0</v>
      </c>
      <c r="E32" s="6">
        <f>+'2'!E31+CompraVenta!G34</f>
        <v>0</v>
      </c>
      <c r="F32" s="6">
        <f>+'2'!F31+CompraVenta!H34</f>
        <v>0</v>
      </c>
      <c r="G32" s="6">
        <f>+'2'!G31+CompraVenta!I34</f>
        <v>0</v>
      </c>
      <c r="H32" s="6">
        <f>+'2'!H31+CompraVenta!J34</f>
        <v>0</v>
      </c>
      <c r="I32" s="6">
        <f>+'2'!I31+CompraVenta!K34</f>
        <v>0</v>
      </c>
      <c r="J32" s="6">
        <f>+'2'!J31+CompraVenta!L34</f>
        <v>0</v>
      </c>
      <c r="K32" s="6">
        <f>+'2'!K31+CompraVenta!M34</f>
        <v>742148.77000000072</v>
      </c>
      <c r="L32" s="6">
        <f>+'2'!L31+CompraVenta!N34</f>
        <v>502467.37999999989</v>
      </c>
      <c r="M32" s="6">
        <f>+'2'!M31+CompraVenta!O34</f>
        <v>742080.08000000007</v>
      </c>
      <c r="N32" s="6">
        <f>+'4'!B31+CompraVenta!P34</f>
        <v>0</v>
      </c>
      <c r="O32" s="6">
        <f>+'4'!C31+CompraVenta!Q34</f>
        <v>0</v>
      </c>
      <c r="P32" s="6">
        <f>+'4'!D31+CompraVenta!R34</f>
        <v>0</v>
      </c>
      <c r="Q32" s="6">
        <f>+'4'!E31+CompraVenta!S34</f>
        <v>0</v>
      </c>
      <c r="R32" s="6">
        <f>+'4'!F31+CompraVenta!T34</f>
        <v>0</v>
      </c>
      <c r="S32" s="6">
        <f>+'4'!G31+CompraVenta!U34</f>
        <v>0</v>
      </c>
      <c r="T32" s="6">
        <f>+'4'!H31+CompraVenta!V34</f>
        <v>0</v>
      </c>
      <c r="U32" s="6">
        <f>+'4'!I31+CompraVenta!W34</f>
        <v>0</v>
      </c>
      <c r="V32" s="6">
        <f>+'4'!J31+CompraVenta!X34</f>
        <v>0</v>
      </c>
      <c r="W32" s="6">
        <f>+'4'!K31+CompraVenta!Y34</f>
        <v>742199.00000000035</v>
      </c>
      <c r="X32" s="6">
        <f>+'4'!L31+CompraVenta!Z34</f>
        <v>553268.48999999906</v>
      </c>
      <c r="Y32" s="6">
        <f>+'4'!M31+CompraVenta!AA34</f>
        <v>748504.46999999986</v>
      </c>
      <c r="Z32" s="6">
        <f>+'7'!B31+CompraVenta!AB34</f>
        <v>0</v>
      </c>
      <c r="AA32" s="6">
        <f>+'7'!C31+CompraVenta!AC34</f>
        <v>0</v>
      </c>
      <c r="AB32" s="6">
        <f>+'7'!D31+CompraVenta!AD34</f>
        <v>0</v>
      </c>
      <c r="AC32" s="6">
        <f>+'7'!E31+CompraVenta!AE34</f>
        <v>0</v>
      </c>
      <c r="AD32" s="6">
        <f>+'7'!F31+CompraVenta!AF34</f>
        <v>0</v>
      </c>
      <c r="AE32" s="6">
        <f>+'7'!G31+CompraVenta!AG34</f>
        <v>0</v>
      </c>
      <c r="AF32" s="6">
        <f>+'7'!H31+CompraVenta!AH34</f>
        <v>0</v>
      </c>
      <c r="AG32" s="6">
        <f>+'7'!I31+CompraVenta!AI34</f>
        <v>0</v>
      </c>
      <c r="AH32" s="6">
        <f>+'7'!J31+CompraVenta!AJ34</f>
        <v>0</v>
      </c>
      <c r="AI32" s="6">
        <f>+'7'!K31+CompraVenta!AK34</f>
        <v>742216.93999999971</v>
      </c>
      <c r="AJ32" s="6">
        <f>+'7'!L31+CompraVenta!AL34</f>
        <v>552471.09999999963</v>
      </c>
      <c r="AK32" s="6">
        <f>+'7'!M31+CompraVenta!AM34</f>
        <v>748329.9100000005</v>
      </c>
      <c r="AL32" s="6"/>
      <c r="AM32" s="33">
        <f t="shared" si="2"/>
        <v>1986696.2300000007</v>
      </c>
      <c r="AN32" s="33">
        <f t="shared" si="3"/>
        <v>2043971.959999999</v>
      </c>
      <c r="AO32" s="33">
        <f t="shared" si="4"/>
        <v>2043017.9499999997</v>
      </c>
      <c r="AP32" s="33">
        <f t="shared" si="5"/>
        <v>1986696.2300000007</v>
      </c>
      <c r="AQ32" s="33">
        <f t="shared" si="6"/>
        <v>1</v>
      </c>
      <c r="AR32" s="6">
        <f t="shared" si="10"/>
        <v>30</v>
      </c>
      <c r="AS32" s="34">
        <f t="shared" si="7"/>
        <v>742148.77000000072</v>
      </c>
      <c r="AT32" s="34">
        <f t="shared" si="7"/>
        <v>502467.37999999989</v>
      </c>
      <c r="AU32" s="34">
        <f t="shared" si="7"/>
        <v>742080.08000000007</v>
      </c>
      <c r="AV32" s="34">
        <f t="shared" si="8"/>
        <v>1986696.2300000007</v>
      </c>
      <c r="AW32" s="19"/>
      <c r="BB32" s="33"/>
      <c r="BC32" s="33"/>
      <c r="BD32" s="33"/>
      <c r="BF32" s="33"/>
      <c r="BG32" s="33"/>
      <c r="BH32" s="33"/>
      <c r="BJ32" s="35">
        <f t="shared" si="9"/>
        <v>1986696.2300000007</v>
      </c>
    </row>
    <row r="33" spans="1:62" x14ac:dyDescent="0.35">
      <c r="A33" s="3" t="str">
        <f>+'7'!A32</f>
        <v>BARRICK</v>
      </c>
      <c r="B33" s="6">
        <f>+'2'!B32+CompraVenta!D35</f>
        <v>0</v>
      </c>
      <c r="C33" s="6">
        <f>+'2'!C32+CompraVenta!E35</f>
        <v>0</v>
      </c>
      <c r="D33" s="6">
        <f>+'2'!D32+CompraVenta!F35</f>
        <v>0</v>
      </c>
      <c r="E33" s="6">
        <f>+'2'!E32+CompraVenta!G35</f>
        <v>0</v>
      </c>
      <c r="F33" s="6">
        <f>+'2'!F32+CompraVenta!H35</f>
        <v>0</v>
      </c>
      <c r="G33" s="6">
        <f>+'2'!G32+CompraVenta!I35</f>
        <v>0</v>
      </c>
      <c r="H33" s="6">
        <f>+'2'!H32+CompraVenta!J35</f>
        <v>0</v>
      </c>
      <c r="I33" s="6">
        <f>+'2'!I32+CompraVenta!K35</f>
        <v>0</v>
      </c>
      <c r="J33" s="6">
        <f>+'2'!J32+CompraVenta!L35</f>
        <v>0</v>
      </c>
      <c r="K33" s="6">
        <f>+'2'!K32+CompraVenta!M35</f>
        <v>30751.060000000027</v>
      </c>
      <c r="L33" s="6">
        <f>+'2'!L32+CompraVenta!N35</f>
        <v>47366.540000000052</v>
      </c>
      <c r="M33" s="6">
        <f>+'2'!M32+CompraVenta!O35</f>
        <v>74491.019999999917</v>
      </c>
      <c r="N33" s="6">
        <f>+'4'!B32+CompraVenta!P35</f>
        <v>0</v>
      </c>
      <c r="O33" s="6">
        <f>+'4'!C32+CompraVenta!Q35</f>
        <v>0</v>
      </c>
      <c r="P33" s="6">
        <f>+'4'!D32+CompraVenta!R35</f>
        <v>0</v>
      </c>
      <c r="Q33" s="6">
        <f>+'4'!E32+CompraVenta!S35</f>
        <v>0</v>
      </c>
      <c r="R33" s="6">
        <f>+'4'!F32+CompraVenta!T35</f>
        <v>0</v>
      </c>
      <c r="S33" s="6">
        <f>+'4'!G32+CompraVenta!U35</f>
        <v>0</v>
      </c>
      <c r="T33" s="6">
        <f>+'4'!H32+CompraVenta!V35</f>
        <v>0</v>
      </c>
      <c r="U33" s="6">
        <f>+'4'!I32+CompraVenta!W35</f>
        <v>0</v>
      </c>
      <c r="V33" s="6">
        <f>+'4'!J32+CompraVenta!X35</f>
        <v>0</v>
      </c>
      <c r="W33" s="6">
        <f>+'4'!K32+CompraVenta!Y35</f>
        <v>30772.160000000033</v>
      </c>
      <c r="X33" s="6">
        <f>+'4'!L32+CompraVenta!Z35</f>
        <v>46709.530000000042</v>
      </c>
      <c r="Y33" s="6">
        <f>+'4'!M32+CompraVenta!AA35</f>
        <v>64713.479999999974</v>
      </c>
      <c r="Z33" s="6">
        <f>+'7'!B32+CompraVenta!AB35</f>
        <v>0</v>
      </c>
      <c r="AA33" s="6">
        <f>+'7'!C32+CompraVenta!AC35</f>
        <v>0</v>
      </c>
      <c r="AB33" s="6">
        <f>+'7'!D32+CompraVenta!AD35</f>
        <v>0</v>
      </c>
      <c r="AC33" s="6">
        <f>+'7'!E32+CompraVenta!AE35</f>
        <v>0</v>
      </c>
      <c r="AD33" s="6">
        <f>+'7'!F32+CompraVenta!AF35</f>
        <v>0</v>
      </c>
      <c r="AE33" s="6">
        <f>+'7'!G32+CompraVenta!AG35</f>
        <v>0</v>
      </c>
      <c r="AF33" s="6">
        <f>+'7'!H32+CompraVenta!AH35</f>
        <v>0</v>
      </c>
      <c r="AG33" s="6">
        <f>+'7'!I32+CompraVenta!AI35</f>
        <v>0</v>
      </c>
      <c r="AH33" s="6">
        <f>+'7'!J32+CompraVenta!AJ35</f>
        <v>0</v>
      </c>
      <c r="AI33" s="6">
        <f>+'7'!K32+CompraVenta!AK35</f>
        <v>30793.080000000027</v>
      </c>
      <c r="AJ33" s="6">
        <f>+'7'!L32+CompraVenta!AL35</f>
        <v>46008.660000000076</v>
      </c>
      <c r="AK33" s="6">
        <f>+'7'!M32+CompraVenta!AM35</f>
        <v>73426.080000000031</v>
      </c>
      <c r="AL33" s="6"/>
      <c r="AM33" s="33">
        <f t="shared" si="2"/>
        <v>152608.62</v>
      </c>
      <c r="AN33" s="33">
        <f t="shared" si="3"/>
        <v>142195.17000000004</v>
      </c>
      <c r="AO33" s="33">
        <f t="shared" si="4"/>
        <v>150227.82000000012</v>
      </c>
      <c r="AP33" s="33">
        <f t="shared" si="5"/>
        <v>142195.17000000004</v>
      </c>
      <c r="AQ33" s="33">
        <f t="shared" si="6"/>
        <v>2</v>
      </c>
      <c r="AR33" s="6">
        <f t="shared" si="10"/>
        <v>31</v>
      </c>
      <c r="AS33" s="34">
        <f t="shared" si="7"/>
        <v>30772.160000000033</v>
      </c>
      <c r="AT33" s="34">
        <f t="shared" si="7"/>
        <v>46709.530000000042</v>
      </c>
      <c r="AU33" s="34">
        <f t="shared" si="7"/>
        <v>64713.479999999974</v>
      </c>
      <c r="AV33" s="34">
        <f t="shared" si="8"/>
        <v>142195.17000000004</v>
      </c>
      <c r="AW33" s="19"/>
      <c r="BB33" s="33"/>
      <c r="BC33" s="33"/>
      <c r="BD33" s="33"/>
      <c r="BF33" s="33"/>
      <c r="BG33" s="33"/>
      <c r="BH33" s="33"/>
      <c r="BJ33" s="35">
        <f t="shared" si="9"/>
        <v>142195.17000000004</v>
      </c>
    </row>
    <row r="34" spans="1:62" x14ac:dyDescent="0.35">
      <c r="A34" s="3" t="str">
        <f>+'7'!A33</f>
        <v>BE FORESTALES</v>
      </c>
      <c r="B34" s="6">
        <f>+'2'!B33+CompraVenta!D36</f>
        <v>0</v>
      </c>
      <c r="C34" s="6">
        <f>+'2'!C33+CompraVenta!E36</f>
        <v>0</v>
      </c>
      <c r="D34" s="6">
        <f>+'2'!D33+CompraVenta!F36</f>
        <v>0</v>
      </c>
      <c r="E34" s="6">
        <f>+'2'!E33+CompraVenta!G36</f>
        <v>0</v>
      </c>
      <c r="F34" s="6">
        <f>+'2'!F33+CompraVenta!H36</f>
        <v>0</v>
      </c>
      <c r="G34" s="6">
        <f>+'2'!G33+CompraVenta!I36</f>
        <v>0</v>
      </c>
      <c r="H34" s="6">
        <f>+'2'!H33+CompraVenta!J36</f>
        <v>0</v>
      </c>
      <c r="I34" s="6">
        <f>+'2'!I33+CompraVenta!K36</f>
        <v>0</v>
      </c>
      <c r="J34" s="6">
        <f>+'2'!J33+CompraVenta!L36</f>
        <v>0</v>
      </c>
      <c r="K34" s="6">
        <f>+'2'!K33+CompraVenta!M36</f>
        <v>1620562.9899999998</v>
      </c>
      <c r="L34" s="6">
        <f>+'2'!L33+CompraVenta!N36</f>
        <v>2041330.5799999996</v>
      </c>
      <c r="M34" s="6">
        <f>+'2'!M33+CompraVenta!O36</f>
        <v>1878978.4999999974</v>
      </c>
      <c r="N34" s="6">
        <f>+'4'!B33+CompraVenta!P36</f>
        <v>0</v>
      </c>
      <c r="O34" s="6">
        <f>+'4'!C33+CompraVenta!Q36</f>
        <v>0</v>
      </c>
      <c r="P34" s="6">
        <f>+'4'!D33+CompraVenta!R36</f>
        <v>0</v>
      </c>
      <c r="Q34" s="6">
        <f>+'4'!E33+CompraVenta!S36</f>
        <v>0</v>
      </c>
      <c r="R34" s="6">
        <f>+'4'!F33+CompraVenta!T36</f>
        <v>0</v>
      </c>
      <c r="S34" s="6">
        <f>+'4'!G33+CompraVenta!U36</f>
        <v>0</v>
      </c>
      <c r="T34" s="6">
        <f>+'4'!H33+CompraVenta!V36</f>
        <v>0</v>
      </c>
      <c r="U34" s="6">
        <f>+'4'!I33+CompraVenta!W36</f>
        <v>0</v>
      </c>
      <c r="V34" s="6">
        <f>+'4'!J33+CompraVenta!X36</f>
        <v>0</v>
      </c>
      <c r="W34" s="6">
        <f>+'4'!K33+CompraVenta!Y36</f>
        <v>1620546.2699999991</v>
      </c>
      <c r="X34" s="6">
        <f>+'4'!L33+CompraVenta!Z36</f>
        <v>2065377.360000002</v>
      </c>
      <c r="Y34" s="6">
        <f>+'4'!M33+CompraVenta!AA36</f>
        <v>2346680.1100000013</v>
      </c>
      <c r="Z34" s="6">
        <f>+'7'!B33+CompraVenta!AB36</f>
        <v>0</v>
      </c>
      <c r="AA34" s="6">
        <f>+'7'!C33+CompraVenta!AC36</f>
        <v>0</v>
      </c>
      <c r="AB34" s="6">
        <f>+'7'!D33+CompraVenta!AD36</f>
        <v>0</v>
      </c>
      <c r="AC34" s="6">
        <f>+'7'!E33+CompraVenta!AE36</f>
        <v>0</v>
      </c>
      <c r="AD34" s="6">
        <f>+'7'!F33+CompraVenta!AF36</f>
        <v>0</v>
      </c>
      <c r="AE34" s="6">
        <f>+'7'!G33+CompraVenta!AG36</f>
        <v>0</v>
      </c>
      <c r="AF34" s="6">
        <f>+'7'!H33+CompraVenta!AH36</f>
        <v>0</v>
      </c>
      <c r="AG34" s="6">
        <f>+'7'!I33+CompraVenta!AI36</f>
        <v>0</v>
      </c>
      <c r="AH34" s="6">
        <f>+'7'!J33+CompraVenta!AJ36</f>
        <v>0</v>
      </c>
      <c r="AI34" s="6">
        <f>+'7'!K33+CompraVenta!AK36</f>
        <v>1620551.65</v>
      </c>
      <c r="AJ34" s="6">
        <f>+'7'!L33+CompraVenta!AL36</f>
        <v>2080480.0499999993</v>
      </c>
      <c r="AK34" s="6">
        <f>+'7'!M33+CompraVenta!AM36</f>
        <v>1952091.3899999994</v>
      </c>
      <c r="AL34" s="6"/>
      <c r="AM34" s="33">
        <f t="shared" si="2"/>
        <v>5540872.0699999966</v>
      </c>
      <c r="AN34" s="33">
        <f t="shared" si="3"/>
        <v>6032603.7400000021</v>
      </c>
      <c r="AO34" s="33">
        <f t="shared" si="4"/>
        <v>5653123.0899999989</v>
      </c>
      <c r="AP34" s="33">
        <f t="shared" si="5"/>
        <v>5540872.0699999966</v>
      </c>
      <c r="AQ34" s="33">
        <f t="shared" si="6"/>
        <v>1</v>
      </c>
      <c r="AR34" s="6">
        <f t="shared" si="10"/>
        <v>32</v>
      </c>
      <c r="AS34" s="34">
        <f t="shared" si="7"/>
        <v>1620562.9899999998</v>
      </c>
      <c r="AT34" s="34">
        <f t="shared" si="7"/>
        <v>2041330.5799999996</v>
      </c>
      <c r="AU34" s="34">
        <f t="shared" si="7"/>
        <v>1878978.4999999974</v>
      </c>
      <c r="AV34" s="34">
        <f t="shared" si="8"/>
        <v>5540872.0699999966</v>
      </c>
      <c r="AW34" s="19"/>
      <c r="BB34" s="33"/>
      <c r="BC34" s="33"/>
      <c r="BD34" s="33"/>
      <c r="BF34" s="33"/>
      <c r="BG34" s="33"/>
      <c r="BH34" s="33"/>
      <c r="BJ34" s="35">
        <f t="shared" si="9"/>
        <v>5540872.0699999966</v>
      </c>
    </row>
    <row r="35" spans="1:62" x14ac:dyDescent="0.35">
      <c r="A35" s="3" t="str">
        <f>+'7'!A34</f>
        <v>BELLAVISTA</v>
      </c>
      <c r="B35" s="6">
        <f>+'2'!B34+CompraVenta!D37</f>
        <v>0</v>
      </c>
      <c r="C35" s="6">
        <f>+'2'!C34+CompraVenta!E37</f>
        <v>0</v>
      </c>
      <c r="D35" s="6">
        <f>+'2'!D34+CompraVenta!F37</f>
        <v>0</v>
      </c>
      <c r="E35" s="6">
        <f>+'2'!E34+CompraVenta!G37</f>
        <v>0</v>
      </c>
      <c r="F35" s="6">
        <f>+'2'!F34+CompraVenta!H37</f>
        <v>0</v>
      </c>
      <c r="G35" s="6">
        <f>+'2'!G34+CompraVenta!I37</f>
        <v>0</v>
      </c>
      <c r="H35" s="6">
        <f>+'2'!H34+CompraVenta!J37</f>
        <v>0</v>
      </c>
      <c r="I35" s="6">
        <f>+'2'!I34+CompraVenta!K37</f>
        <v>0</v>
      </c>
      <c r="J35" s="6">
        <f>+'2'!J34+CompraVenta!L37</f>
        <v>0</v>
      </c>
      <c r="K35" s="6">
        <f>+'2'!K34+CompraVenta!M37</f>
        <v>33118.200000000004</v>
      </c>
      <c r="L35" s="6">
        <f>+'2'!L34+CompraVenta!N37</f>
        <v>41023.53</v>
      </c>
      <c r="M35" s="6">
        <f>+'2'!M34+CompraVenta!O37</f>
        <v>34920.430000000008</v>
      </c>
      <c r="N35" s="6">
        <f>+'4'!B34+CompraVenta!P37</f>
        <v>0</v>
      </c>
      <c r="O35" s="6">
        <f>+'4'!C34+CompraVenta!Q37</f>
        <v>0</v>
      </c>
      <c r="P35" s="6">
        <f>+'4'!D34+CompraVenta!R37</f>
        <v>0</v>
      </c>
      <c r="Q35" s="6">
        <f>+'4'!E34+CompraVenta!S37</f>
        <v>0</v>
      </c>
      <c r="R35" s="6">
        <f>+'4'!F34+CompraVenta!T37</f>
        <v>0</v>
      </c>
      <c r="S35" s="6">
        <f>+'4'!G34+CompraVenta!U37</f>
        <v>0</v>
      </c>
      <c r="T35" s="6">
        <f>+'4'!H34+CompraVenta!V37</f>
        <v>0</v>
      </c>
      <c r="U35" s="6">
        <f>+'4'!I34+CompraVenta!W37</f>
        <v>0</v>
      </c>
      <c r="V35" s="6">
        <f>+'4'!J34+CompraVenta!X37</f>
        <v>0</v>
      </c>
      <c r="W35" s="6">
        <f>+'4'!K34+CompraVenta!Y37</f>
        <v>33106.710000000006</v>
      </c>
      <c r="X35" s="6">
        <f>+'4'!L34+CompraVenta!Z37</f>
        <v>41348.219999999972</v>
      </c>
      <c r="Y35" s="6">
        <f>+'4'!M34+CompraVenta!AA37</f>
        <v>38993.839999999997</v>
      </c>
      <c r="Z35" s="6">
        <f>+'7'!B34+CompraVenta!AB37</f>
        <v>0</v>
      </c>
      <c r="AA35" s="6">
        <f>+'7'!C34+CompraVenta!AC37</f>
        <v>0</v>
      </c>
      <c r="AB35" s="6">
        <f>+'7'!D34+CompraVenta!AD37</f>
        <v>0</v>
      </c>
      <c r="AC35" s="6">
        <f>+'7'!E34+CompraVenta!AE37</f>
        <v>0</v>
      </c>
      <c r="AD35" s="6">
        <f>+'7'!F34+CompraVenta!AF37</f>
        <v>0</v>
      </c>
      <c r="AE35" s="6">
        <f>+'7'!G34+CompraVenta!AG37</f>
        <v>0</v>
      </c>
      <c r="AF35" s="6">
        <f>+'7'!H34+CompraVenta!AH37</f>
        <v>0</v>
      </c>
      <c r="AG35" s="6">
        <f>+'7'!I34+CompraVenta!AI37</f>
        <v>0</v>
      </c>
      <c r="AH35" s="6">
        <f>+'7'!J34+CompraVenta!AJ37</f>
        <v>0</v>
      </c>
      <c r="AI35" s="6">
        <f>+'7'!K34+CompraVenta!AK37</f>
        <v>33102.619999999966</v>
      </c>
      <c r="AJ35" s="6">
        <f>+'7'!L34+CompraVenta!AL37</f>
        <v>41682.439999999951</v>
      </c>
      <c r="AK35" s="6">
        <f>+'7'!M34+CompraVenta!AM37</f>
        <v>35513.500000000022</v>
      </c>
      <c r="AL35" s="6"/>
      <c r="AM35" s="33">
        <f t="shared" si="2"/>
        <v>109062.16000000002</v>
      </c>
      <c r="AN35" s="33">
        <f t="shared" si="3"/>
        <v>113448.76999999997</v>
      </c>
      <c r="AO35" s="33">
        <f t="shared" si="4"/>
        <v>110298.55999999994</v>
      </c>
      <c r="AP35" s="33">
        <f t="shared" si="5"/>
        <v>109062.16000000002</v>
      </c>
      <c r="AQ35" s="33">
        <f t="shared" si="6"/>
        <v>1</v>
      </c>
      <c r="AR35" s="6">
        <f t="shared" si="10"/>
        <v>33</v>
      </c>
      <c r="AS35" s="34">
        <f t="shared" si="7"/>
        <v>33118.200000000004</v>
      </c>
      <c r="AT35" s="34">
        <f t="shared" si="7"/>
        <v>41023.53</v>
      </c>
      <c r="AU35" s="34">
        <f t="shared" si="7"/>
        <v>34920.430000000008</v>
      </c>
      <c r="AV35" s="34">
        <f t="shared" si="8"/>
        <v>109062.16000000002</v>
      </c>
      <c r="AW35" s="19"/>
      <c r="BB35" s="33"/>
      <c r="BC35" s="33"/>
      <c r="BD35" s="33"/>
      <c r="BF35" s="33"/>
      <c r="BG35" s="33"/>
      <c r="BH35" s="33"/>
      <c r="BJ35" s="35">
        <f t="shared" si="9"/>
        <v>109062.16000000002</v>
      </c>
    </row>
    <row r="36" spans="1:62" x14ac:dyDescent="0.35">
      <c r="A36" s="3" t="str">
        <f>+'7'!A35</f>
        <v>BERRUECO_ENERGIA</v>
      </c>
      <c r="B36" s="6">
        <f>+'2'!B35+CompraVenta!D38</f>
        <v>0</v>
      </c>
      <c r="C36" s="6">
        <f>+'2'!C35+CompraVenta!E38</f>
        <v>0</v>
      </c>
      <c r="D36" s="6">
        <f>+'2'!D35+CompraVenta!F38</f>
        <v>0</v>
      </c>
      <c r="E36" s="6">
        <f>+'2'!E35+CompraVenta!G38</f>
        <v>0</v>
      </c>
      <c r="F36" s="6">
        <f>+'2'!F35+CompraVenta!H38</f>
        <v>0</v>
      </c>
      <c r="G36" s="6">
        <f>+'2'!G35+CompraVenta!I38</f>
        <v>0</v>
      </c>
      <c r="H36" s="6">
        <f>+'2'!H35+CompraVenta!J38</f>
        <v>0</v>
      </c>
      <c r="I36" s="6">
        <f>+'2'!I35+CompraVenta!K38</f>
        <v>0</v>
      </c>
      <c r="J36" s="6">
        <f>+'2'!J35+CompraVenta!L38</f>
        <v>0</v>
      </c>
      <c r="K36" s="6">
        <f>+'2'!K35+CompraVenta!M38</f>
        <v>125313.30999999998</v>
      </c>
      <c r="L36" s="6">
        <f>+'2'!L35+CompraVenta!N38</f>
        <v>143159.43999999992</v>
      </c>
      <c r="M36" s="6">
        <f>+'2'!M35+CompraVenta!O38</f>
        <v>136537.96999999977</v>
      </c>
      <c r="N36" s="6">
        <f>+'4'!B35+CompraVenta!P38</f>
        <v>0</v>
      </c>
      <c r="O36" s="6">
        <f>+'4'!C35+CompraVenta!Q38</f>
        <v>0</v>
      </c>
      <c r="P36" s="6">
        <f>+'4'!D35+CompraVenta!R38</f>
        <v>0</v>
      </c>
      <c r="Q36" s="6">
        <f>+'4'!E35+CompraVenta!S38</f>
        <v>0</v>
      </c>
      <c r="R36" s="6">
        <f>+'4'!F35+CompraVenta!T38</f>
        <v>0</v>
      </c>
      <c r="S36" s="6">
        <f>+'4'!G35+CompraVenta!U38</f>
        <v>0</v>
      </c>
      <c r="T36" s="6">
        <f>+'4'!H35+CompraVenta!V38</f>
        <v>0</v>
      </c>
      <c r="U36" s="6">
        <f>+'4'!I35+CompraVenta!W38</f>
        <v>0</v>
      </c>
      <c r="V36" s="6">
        <f>+'4'!J35+CompraVenta!X38</f>
        <v>0</v>
      </c>
      <c r="W36" s="6">
        <f>+'4'!K35+CompraVenta!Y38</f>
        <v>125229.46000000009</v>
      </c>
      <c r="X36" s="6">
        <f>+'4'!L35+CompraVenta!Z38</f>
        <v>144235.99000000008</v>
      </c>
      <c r="Y36" s="6">
        <f>+'4'!M35+CompraVenta!AA38</f>
        <v>149498.92000000007</v>
      </c>
      <c r="Z36" s="6">
        <f>+'7'!B35+CompraVenta!AB38</f>
        <v>0</v>
      </c>
      <c r="AA36" s="6">
        <f>+'7'!C35+CompraVenta!AC38</f>
        <v>0</v>
      </c>
      <c r="AB36" s="6">
        <f>+'7'!D35+CompraVenta!AD38</f>
        <v>0</v>
      </c>
      <c r="AC36" s="6">
        <f>+'7'!E35+CompraVenta!AE38</f>
        <v>0</v>
      </c>
      <c r="AD36" s="6">
        <f>+'7'!F35+CompraVenta!AF38</f>
        <v>0</v>
      </c>
      <c r="AE36" s="6">
        <f>+'7'!G35+CompraVenta!AG38</f>
        <v>0</v>
      </c>
      <c r="AF36" s="6">
        <f>+'7'!H35+CompraVenta!AH38</f>
        <v>0</v>
      </c>
      <c r="AG36" s="6">
        <f>+'7'!I35+CompraVenta!AI38</f>
        <v>0</v>
      </c>
      <c r="AH36" s="6">
        <f>+'7'!J35+CompraVenta!AJ38</f>
        <v>0</v>
      </c>
      <c r="AI36" s="6">
        <f>+'7'!K35+CompraVenta!AK38</f>
        <v>125245.2000000001</v>
      </c>
      <c r="AJ36" s="6">
        <f>+'7'!L35+CompraVenta!AL38</f>
        <v>145291.85999999996</v>
      </c>
      <c r="AK36" s="6">
        <f>+'7'!M35+CompraVenta!AM38</f>
        <v>138224.76999999979</v>
      </c>
      <c r="AL36" s="6"/>
      <c r="AM36" s="33">
        <f t="shared" si="2"/>
        <v>405010.71999999962</v>
      </c>
      <c r="AN36" s="33">
        <f t="shared" si="3"/>
        <v>418964.37000000023</v>
      </c>
      <c r="AO36" s="33">
        <f t="shared" si="4"/>
        <v>408761.82999999984</v>
      </c>
      <c r="AP36" s="33">
        <f t="shared" si="5"/>
        <v>405010.71999999962</v>
      </c>
      <c r="AQ36" s="33">
        <f t="shared" si="6"/>
        <v>1</v>
      </c>
      <c r="AR36" s="6">
        <f t="shared" si="10"/>
        <v>34</v>
      </c>
      <c r="AS36" s="34">
        <f t="shared" si="7"/>
        <v>125313.30999999998</v>
      </c>
      <c r="AT36" s="34">
        <f t="shared" si="7"/>
        <v>143159.43999999992</v>
      </c>
      <c r="AU36" s="34">
        <f t="shared" si="7"/>
        <v>136537.96999999977</v>
      </c>
      <c r="AV36" s="34">
        <f t="shared" si="8"/>
        <v>405010.71999999962</v>
      </c>
      <c r="AW36" s="19"/>
      <c r="BB36" s="33"/>
      <c r="BC36" s="33"/>
      <c r="BD36" s="33"/>
      <c r="BF36" s="33"/>
      <c r="BG36" s="33"/>
      <c r="BH36" s="33"/>
      <c r="BJ36" s="35">
        <f t="shared" si="9"/>
        <v>405010.71999999962</v>
      </c>
    </row>
    <row r="37" spans="1:62" x14ac:dyDescent="0.35">
      <c r="A37" s="3" t="str">
        <f>+'7'!A36</f>
        <v>BESALCO</v>
      </c>
      <c r="B37" s="6">
        <f>+'2'!B36+CompraVenta!D39</f>
        <v>0</v>
      </c>
      <c r="C37" s="6">
        <f>+'2'!C36+CompraVenta!E39</f>
        <v>0</v>
      </c>
      <c r="D37" s="6">
        <f>+'2'!D36+CompraVenta!F39</f>
        <v>0</v>
      </c>
      <c r="E37" s="6">
        <f>+'2'!E36+CompraVenta!G39</f>
        <v>0</v>
      </c>
      <c r="F37" s="6">
        <f>+'2'!F36+CompraVenta!H39</f>
        <v>0</v>
      </c>
      <c r="G37" s="6">
        <f>+'2'!G36+CompraVenta!I39</f>
        <v>0</v>
      </c>
      <c r="H37" s="6">
        <f>+'2'!H36+CompraVenta!J39</f>
        <v>0</v>
      </c>
      <c r="I37" s="6">
        <f>+'2'!I36+CompraVenta!K39</f>
        <v>0</v>
      </c>
      <c r="J37" s="6">
        <f>+'2'!J36+CompraVenta!L39</f>
        <v>0</v>
      </c>
      <c r="K37" s="6">
        <f>+'2'!K36+CompraVenta!M39</f>
        <v>614172.77</v>
      </c>
      <c r="L37" s="6">
        <f>+'2'!L36+CompraVenta!N39</f>
        <v>1441272.9999999998</v>
      </c>
      <c r="M37" s="6">
        <f>+'2'!M36+CompraVenta!O39</f>
        <v>1258347.6800000006</v>
      </c>
      <c r="N37" s="6">
        <f>+'4'!B36+CompraVenta!P39</f>
        <v>0</v>
      </c>
      <c r="O37" s="6">
        <f>+'4'!C36+CompraVenta!Q39</f>
        <v>0</v>
      </c>
      <c r="P37" s="6">
        <f>+'4'!D36+CompraVenta!R39</f>
        <v>0</v>
      </c>
      <c r="Q37" s="6">
        <f>+'4'!E36+CompraVenta!S39</f>
        <v>0</v>
      </c>
      <c r="R37" s="6">
        <f>+'4'!F36+CompraVenta!T39</f>
        <v>0</v>
      </c>
      <c r="S37" s="6">
        <f>+'4'!G36+CompraVenta!U39</f>
        <v>0</v>
      </c>
      <c r="T37" s="6">
        <f>+'4'!H36+CompraVenta!V39</f>
        <v>0</v>
      </c>
      <c r="U37" s="6">
        <f>+'4'!I36+CompraVenta!W39</f>
        <v>0</v>
      </c>
      <c r="V37" s="6">
        <f>+'4'!J36+CompraVenta!X39</f>
        <v>0</v>
      </c>
      <c r="W37" s="6">
        <f>+'4'!K36+CompraVenta!Y39</f>
        <v>578148.29000000015</v>
      </c>
      <c r="X37" s="6">
        <f>+'4'!L36+CompraVenta!Z39</f>
        <v>1026499.1099999998</v>
      </c>
      <c r="Y37" s="6">
        <f>+'4'!M36+CompraVenta!AA39</f>
        <v>1100644.1400000006</v>
      </c>
      <c r="Z37" s="6">
        <f>+'7'!B36+CompraVenta!AB39</f>
        <v>0</v>
      </c>
      <c r="AA37" s="6">
        <f>+'7'!C36+CompraVenta!AC39</f>
        <v>0</v>
      </c>
      <c r="AB37" s="6">
        <f>+'7'!D36+CompraVenta!AD39</f>
        <v>0</v>
      </c>
      <c r="AC37" s="6">
        <f>+'7'!E36+CompraVenta!AE39</f>
        <v>0</v>
      </c>
      <c r="AD37" s="6">
        <f>+'7'!F36+CompraVenta!AF39</f>
        <v>0</v>
      </c>
      <c r="AE37" s="6">
        <f>+'7'!G36+CompraVenta!AG39</f>
        <v>0</v>
      </c>
      <c r="AF37" s="6">
        <f>+'7'!H36+CompraVenta!AH39</f>
        <v>0</v>
      </c>
      <c r="AG37" s="6">
        <f>+'7'!I36+CompraVenta!AI39</f>
        <v>0</v>
      </c>
      <c r="AH37" s="6">
        <f>+'7'!J36+CompraVenta!AJ39</f>
        <v>0</v>
      </c>
      <c r="AI37" s="6">
        <f>+'7'!K36+CompraVenta!AK39</f>
        <v>608449.30999999959</v>
      </c>
      <c r="AJ37" s="6">
        <f>+'7'!L36+CompraVenta!AL39</f>
        <v>1386872.3200000005</v>
      </c>
      <c r="AK37" s="6">
        <f>+'7'!M36+CompraVenta!AM39</f>
        <v>1240742.1099999996</v>
      </c>
      <c r="AL37" s="6"/>
      <c r="AM37" s="33">
        <f t="shared" si="2"/>
        <v>3313793.45</v>
      </c>
      <c r="AN37" s="33">
        <f t="shared" si="3"/>
        <v>2705291.5400000005</v>
      </c>
      <c r="AO37" s="33">
        <f t="shared" si="4"/>
        <v>3236063.7399999998</v>
      </c>
      <c r="AP37" s="33">
        <f t="shared" si="5"/>
        <v>2705291.5400000005</v>
      </c>
      <c r="AQ37" s="33">
        <f t="shared" si="6"/>
        <v>2</v>
      </c>
      <c r="AR37" s="6">
        <f t="shared" si="10"/>
        <v>35</v>
      </c>
      <c r="AS37" s="34">
        <f t="shared" si="7"/>
        <v>578148.29000000015</v>
      </c>
      <c r="AT37" s="34">
        <f t="shared" si="7"/>
        <v>1026499.1099999998</v>
      </c>
      <c r="AU37" s="34">
        <f t="shared" si="7"/>
        <v>1100644.1400000006</v>
      </c>
      <c r="AV37" s="34">
        <f t="shared" si="8"/>
        <v>2705291.5400000005</v>
      </c>
      <c r="AW37" s="19"/>
      <c r="BB37" s="33"/>
      <c r="BC37" s="33"/>
      <c r="BD37" s="33"/>
      <c r="BF37" s="33"/>
      <c r="BG37" s="33"/>
      <c r="BH37" s="33"/>
      <c r="BJ37" s="35">
        <f t="shared" si="9"/>
        <v>2705291.5400000005</v>
      </c>
    </row>
    <row r="38" spans="1:62" x14ac:dyDescent="0.35">
      <c r="A38" s="3" t="str">
        <f>+'7'!A37</f>
        <v>BETEL</v>
      </c>
      <c r="B38" s="6">
        <f>+'2'!B37+CompraVenta!D40</f>
        <v>0</v>
      </c>
      <c r="C38" s="6">
        <f>+'2'!C37+CompraVenta!E40</f>
        <v>0</v>
      </c>
      <c r="D38" s="6">
        <f>+'2'!D37+CompraVenta!F40</f>
        <v>0</v>
      </c>
      <c r="E38" s="6">
        <f>+'2'!E37+CompraVenta!G40</f>
        <v>0</v>
      </c>
      <c r="F38" s="6">
        <f>+'2'!F37+CompraVenta!H40</f>
        <v>0</v>
      </c>
      <c r="G38" s="6">
        <f>+'2'!G37+CompraVenta!I40</f>
        <v>0</v>
      </c>
      <c r="H38" s="6">
        <f>+'2'!H37+CompraVenta!J40</f>
        <v>0</v>
      </c>
      <c r="I38" s="6">
        <f>+'2'!I37+CompraVenta!K40</f>
        <v>0</v>
      </c>
      <c r="J38" s="6">
        <f>+'2'!J37+CompraVenta!L40</f>
        <v>0</v>
      </c>
      <c r="K38" s="6">
        <f>+'2'!K37+CompraVenta!M40</f>
        <v>95825.750000000044</v>
      </c>
      <c r="L38" s="6">
        <f>+'2'!L37+CompraVenta!N40</f>
        <v>96156.909999999989</v>
      </c>
      <c r="M38" s="6">
        <f>+'2'!M37+CompraVenta!O40</f>
        <v>95223.190000000075</v>
      </c>
      <c r="N38" s="6">
        <f>+'4'!B37+CompraVenta!P40</f>
        <v>0</v>
      </c>
      <c r="O38" s="6">
        <f>+'4'!C37+CompraVenta!Q40</f>
        <v>0</v>
      </c>
      <c r="P38" s="6">
        <f>+'4'!D37+CompraVenta!R40</f>
        <v>0</v>
      </c>
      <c r="Q38" s="6">
        <f>+'4'!E37+CompraVenta!S40</f>
        <v>0</v>
      </c>
      <c r="R38" s="6">
        <f>+'4'!F37+CompraVenta!T40</f>
        <v>0</v>
      </c>
      <c r="S38" s="6">
        <f>+'4'!G37+CompraVenta!U40</f>
        <v>0</v>
      </c>
      <c r="T38" s="6">
        <f>+'4'!H37+CompraVenta!V40</f>
        <v>0</v>
      </c>
      <c r="U38" s="6">
        <f>+'4'!I37+CompraVenta!W40</f>
        <v>0</v>
      </c>
      <c r="V38" s="6">
        <f>+'4'!J37+CompraVenta!X40</f>
        <v>0</v>
      </c>
      <c r="W38" s="6">
        <f>+'4'!K37+CompraVenta!Y40</f>
        <v>95802.669999999969</v>
      </c>
      <c r="X38" s="6">
        <f>+'4'!L37+CompraVenta!Z40</f>
        <v>96876.159999999843</v>
      </c>
      <c r="Y38" s="6">
        <f>+'4'!M37+CompraVenta!AA40</f>
        <v>103236.55000000006</v>
      </c>
      <c r="Z38" s="6">
        <f>+'7'!B37+CompraVenta!AB40</f>
        <v>0</v>
      </c>
      <c r="AA38" s="6">
        <f>+'7'!C37+CompraVenta!AC40</f>
        <v>0</v>
      </c>
      <c r="AB38" s="6">
        <f>+'7'!D37+CompraVenta!AD40</f>
        <v>0</v>
      </c>
      <c r="AC38" s="6">
        <f>+'7'!E37+CompraVenta!AE40</f>
        <v>0</v>
      </c>
      <c r="AD38" s="6">
        <f>+'7'!F37+CompraVenta!AF40</f>
        <v>0</v>
      </c>
      <c r="AE38" s="6">
        <f>+'7'!G37+CompraVenta!AG40</f>
        <v>0</v>
      </c>
      <c r="AF38" s="6">
        <f>+'7'!H37+CompraVenta!AH40</f>
        <v>0</v>
      </c>
      <c r="AG38" s="6">
        <f>+'7'!I37+CompraVenta!AI40</f>
        <v>0</v>
      </c>
      <c r="AH38" s="6">
        <f>+'7'!J37+CompraVenta!AJ40</f>
        <v>0</v>
      </c>
      <c r="AI38" s="6">
        <f>+'7'!K37+CompraVenta!AK40</f>
        <v>95795.139999999985</v>
      </c>
      <c r="AJ38" s="6">
        <f>+'7'!L37+CompraVenta!AL40</f>
        <v>97423.499999999782</v>
      </c>
      <c r="AK38" s="6">
        <f>+'7'!M37+CompraVenta!AM40</f>
        <v>96452.959999999905</v>
      </c>
      <c r="AL38" s="6"/>
      <c r="AM38" s="33">
        <f t="shared" si="2"/>
        <v>287205.85000000009</v>
      </c>
      <c r="AN38" s="33">
        <f t="shared" si="3"/>
        <v>295915.37999999989</v>
      </c>
      <c r="AO38" s="33">
        <f t="shared" si="4"/>
        <v>289671.59999999969</v>
      </c>
      <c r="AP38" s="33">
        <f t="shared" si="5"/>
        <v>287205.85000000009</v>
      </c>
      <c r="AQ38" s="33">
        <f t="shared" si="6"/>
        <v>1</v>
      </c>
      <c r="AR38" s="6">
        <f t="shared" si="10"/>
        <v>36</v>
      </c>
      <c r="AS38" s="34">
        <f t="shared" si="7"/>
        <v>95825.750000000044</v>
      </c>
      <c r="AT38" s="34">
        <f t="shared" si="7"/>
        <v>96156.909999999989</v>
      </c>
      <c r="AU38" s="34">
        <f t="shared" si="7"/>
        <v>95223.190000000075</v>
      </c>
      <c r="AV38" s="34">
        <f t="shared" si="8"/>
        <v>287205.85000000009</v>
      </c>
      <c r="AW38" s="19"/>
      <c r="BB38" s="33"/>
      <c r="BC38" s="33"/>
      <c r="BD38" s="33"/>
      <c r="BF38" s="33"/>
      <c r="BG38" s="33"/>
      <c r="BH38" s="33"/>
      <c r="BJ38" s="35">
        <f t="shared" si="9"/>
        <v>287205.85000000009</v>
      </c>
    </row>
    <row r="39" spans="1:62" x14ac:dyDescent="0.35">
      <c r="A39" s="3" t="str">
        <f>+'7'!A38</f>
        <v>BIO_ENERGIA_MOLINA</v>
      </c>
      <c r="B39" s="6">
        <f>+'2'!B38+CompraVenta!D41</f>
        <v>0</v>
      </c>
      <c r="C39" s="6">
        <f>+'2'!C38+CompraVenta!E41</f>
        <v>0</v>
      </c>
      <c r="D39" s="6">
        <f>+'2'!D38+CompraVenta!F41</f>
        <v>0</v>
      </c>
      <c r="E39" s="6">
        <f>+'2'!E38+CompraVenta!G41</f>
        <v>0</v>
      </c>
      <c r="F39" s="6">
        <f>+'2'!F38+CompraVenta!H41</f>
        <v>0</v>
      </c>
      <c r="G39" s="6">
        <f>+'2'!G38+CompraVenta!I41</f>
        <v>0</v>
      </c>
      <c r="H39" s="6">
        <f>+'2'!H38+CompraVenta!J41</f>
        <v>0</v>
      </c>
      <c r="I39" s="6">
        <f>+'2'!I38+CompraVenta!K41</f>
        <v>0</v>
      </c>
      <c r="J39" s="6">
        <f>+'2'!J38+CompraVenta!L41</f>
        <v>0</v>
      </c>
      <c r="K39" s="6">
        <f>+'2'!K38+CompraVenta!M41</f>
        <v>0</v>
      </c>
      <c r="L39" s="6">
        <f>+'2'!L38+CompraVenta!N41</f>
        <v>0</v>
      </c>
      <c r="M39" s="6">
        <f>+'2'!M38+CompraVenta!O41</f>
        <v>0</v>
      </c>
      <c r="N39" s="6">
        <f>+'4'!B38+CompraVenta!P41</f>
        <v>0</v>
      </c>
      <c r="O39" s="6">
        <f>+'4'!C38+CompraVenta!Q41</f>
        <v>0</v>
      </c>
      <c r="P39" s="6">
        <f>+'4'!D38+CompraVenta!R41</f>
        <v>0</v>
      </c>
      <c r="Q39" s="6">
        <f>+'4'!E38+CompraVenta!S41</f>
        <v>0</v>
      </c>
      <c r="R39" s="6">
        <f>+'4'!F38+CompraVenta!T41</f>
        <v>0</v>
      </c>
      <c r="S39" s="6">
        <f>+'4'!G38+CompraVenta!U41</f>
        <v>0</v>
      </c>
      <c r="T39" s="6">
        <f>+'4'!H38+CompraVenta!V41</f>
        <v>0</v>
      </c>
      <c r="U39" s="6">
        <f>+'4'!I38+CompraVenta!W41</f>
        <v>0</v>
      </c>
      <c r="V39" s="6">
        <f>+'4'!J38+CompraVenta!X41</f>
        <v>0</v>
      </c>
      <c r="W39" s="6">
        <f>+'4'!K38+CompraVenta!Y41</f>
        <v>0</v>
      </c>
      <c r="X39" s="6">
        <f>+'4'!L38+CompraVenta!Z41</f>
        <v>0</v>
      </c>
      <c r="Y39" s="6">
        <f>+'4'!M38+CompraVenta!AA41</f>
        <v>0</v>
      </c>
      <c r="Z39" s="6">
        <f>+'7'!B38+CompraVenta!AB41</f>
        <v>0</v>
      </c>
      <c r="AA39" s="6">
        <f>+'7'!C38+CompraVenta!AC41</f>
        <v>0</v>
      </c>
      <c r="AB39" s="6">
        <f>+'7'!D38+CompraVenta!AD41</f>
        <v>0</v>
      </c>
      <c r="AC39" s="6">
        <f>+'7'!E38+CompraVenta!AE41</f>
        <v>0</v>
      </c>
      <c r="AD39" s="6">
        <f>+'7'!F38+CompraVenta!AF41</f>
        <v>0</v>
      </c>
      <c r="AE39" s="6">
        <f>+'7'!G38+CompraVenta!AG41</f>
        <v>0</v>
      </c>
      <c r="AF39" s="6">
        <f>+'7'!H38+CompraVenta!AH41</f>
        <v>0</v>
      </c>
      <c r="AG39" s="6">
        <f>+'7'!I38+CompraVenta!AI41</f>
        <v>0</v>
      </c>
      <c r="AH39" s="6">
        <f>+'7'!J38+CompraVenta!AJ41</f>
        <v>0</v>
      </c>
      <c r="AI39" s="6">
        <f>+'7'!K38+CompraVenta!AK41</f>
        <v>0</v>
      </c>
      <c r="AJ39" s="6">
        <f>+'7'!L38+CompraVenta!AL41</f>
        <v>0</v>
      </c>
      <c r="AK39" s="6">
        <f>+'7'!M38+CompraVenta!AM41</f>
        <v>0</v>
      </c>
      <c r="AL39" s="6"/>
      <c r="AM39" s="33">
        <f t="shared" si="2"/>
        <v>0</v>
      </c>
      <c r="AN39" s="33">
        <f t="shared" si="3"/>
        <v>0</v>
      </c>
      <c r="AO39" s="33">
        <f t="shared" si="4"/>
        <v>0</v>
      </c>
      <c r="AP39" s="33">
        <f t="shared" si="5"/>
        <v>0</v>
      </c>
      <c r="AQ39" s="33">
        <f t="shared" si="6"/>
        <v>1</v>
      </c>
      <c r="AR39" s="6">
        <f t="shared" si="10"/>
        <v>37</v>
      </c>
      <c r="AS39" s="34">
        <f t="shared" si="7"/>
        <v>0</v>
      </c>
      <c r="AT39" s="34">
        <f t="shared" si="7"/>
        <v>0</v>
      </c>
      <c r="AU39" s="34">
        <f t="shared" si="7"/>
        <v>0</v>
      </c>
      <c r="AV39" s="34">
        <f t="shared" si="8"/>
        <v>0</v>
      </c>
      <c r="AW39" s="19"/>
      <c r="BB39" s="33"/>
      <c r="BC39" s="33"/>
      <c r="BD39" s="33"/>
      <c r="BF39" s="33"/>
      <c r="BG39" s="33"/>
      <c r="BH39" s="33"/>
      <c r="BJ39" s="35">
        <f t="shared" si="9"/>
        <v>0</v>
      </c>
    </row>
    <row r="40" spans="1:62" x14ac:dyDescent="0.35">
      <c r="A40" s="3" t="str">
        <f>+'7'!A39</f>
        <v>BIOBIO_NEGRETE</v>
      </c>
      <c r="B40" s="6">
        <f>+'2'!B39+CompraVenta!D42</f>
        <v>0</v>
      </c>
      <c r="C40" s="6">
        <f>+'2'!C39+CompraVenta!E42</f>
        <v>0</v>
      </c>
      <c r="D40" s="6">
        <f>+'2'!D39+CompraVenta!F42</f>
        <v>0</v>
      </c>
      <c r="E40" s="6">
        <f>+'2'!E39+CompraVenta!G42</f>
        <v>0</v>
      </c>
      <c r="F40" s="6">
        <f>+'2'!F39+CompraVenta!H42</f>
        <v>0</v>
      </c>
      <c r="G40" s="6">
        <f>+'2'!G39+CompraVenta!I42</f>
        <v>0</v>
      </c>
      <c r="H40" s="6">
        <f>+'2'!H39+CompraVenta!J42</f>
        <v>0</v>
      </c>
      <c r="I40" s="6">
        <f>+'2'!I39+CompraVenta!K42</f>
        <v>0</v>
      </c>
      <c r="J40" s="6">
        <f>+'2'!J39+CompraVenta!L42</f>
        <v>0</v>
      </c>
      <c r="K40" s="6">
        <f>+'2'!K39+CompraVenta!M42</f>
        <v>736148.16000000131</v>
      </c>
      <c r="L40" s="6">
        <f>+'2'!L39+CompraVenta!N42</f>
        <v>123325.36999999995</v>
      </c>
      <c r="M40" s="6">
        <f>+'2'!M39+CompraVenta!O42</f>
        <v>58482.979999999996</v>
      </c>
      <c r="N40" s="6">
        <f>+'4'!B39+CompraVenta!P42</f>
        <v>0</v>
      </c>
      <c r="O40" s="6">
        <f>+'4'!C39+CompraVenta!Q42</f>
        <v>0</v>
      </c>
      <c r="P40" s="6">
        <f>+'4'!D39+CompraVenta!R42</f>
        <v>0</v>
      </c>
      <c r="Q40" s="6">
        <f>+'4'!E39+CompraVenta!S42</f>
        <v>0</v>
      </c>
      <c r="R40" s="6">
        <f>+'4'!F39+CompraVenta!T42</f>
        <v>0</v>
      </c>
      <c r="S40" s="6">
        <f>+'4'!G39+CompraVenta!U42</f>
        <v>0</v>
      </c>
      <c r="T40" s="6">
        <f>+'4'!H39+CompraVenta!V42</f>
        <v>0</v>
      </c>
      <c r="U40" s="6">
        <f>+'4'!I39+CompraVenta!W42</f>
        <v>0</v>
      </c>
      <c r="V40" s="6">
        <f>+'4'!J39+CompraVenta!X42</f>
        <v>0</v>
      </c>
      <c r="W40" s="6">
        <f>+'4'!K39+CompraVenta!Y42</f>
        <v>736140.58000000089</v>
      </c>
      <c r="X40" s="6">
        <f>+'4'!L39+CompraVenta!Z42</f>
        <v>124667.10999999993</v>
      </c>
      <c r="Y40" s="6">
        <f>+'4'!M39+CompraVenta!AA42</f>
        <v>64300.319999999971</v>
      </c>
      <c r="Z40" s="6">
        <f>+'7'!B39+CompraVenta!AB42</f>
        <v>0</v>
      </c>
      <c r="AA40" s="6">
        <f>+'7'!C39+CompraVenta!AC42</f>
        <v>0</v>
      </c>
      <c r="AB40" s="6">
        <f>+'7'!D39+CompraVenta!AD42</f>
        <v>0</v>
      </c>
      <c r="AC40" s="6">
        <f>+'7'!E39+CompraVenta!AE42</f>
        <v>0</v>
      </c>
      <c r="AD40" s="6">
        <f>+'7'!F39+CompraVenta!AF42</f>
        <v>0</v>
      </c>
      <c r="AE40" s="6">
        <f>+'7'!G39+CompraVenta!AG42</f>
        <v>0</v>
      </c>
      <c r="AF40" s="6">
        <f>+'7'!H39+CompraVenta!AH42</f>
        <v>0</v>
      </c>
      <c r="AG40" s="6">
        <f>+'7'!I39+CompraVenta!AI42</f>
        <v>0</v>
      </c>
      <c r="AH40" s="6">
        <f>+'7'!J39+CompraVenta!AJ42</f>
        <v>0</v>
      </c>
      <c r="AI40" s="6">
        <f>+'7'!K39+CompraVenta!AK42</f>
        <v>736121.96000000101</v>
      </c>
      <c r="AJ40" s="6">
        <f>+'7'!L39+CompraVenta!AL42</f>
        <v>125446.1399999999</v>
      </c>
      <c r="AK40" s="6">
        <f>+'7'!M39+CompraVenta!AM42</f>
        <v>59548.669999999991</v>
      </c>
      <c r="AL40" s="6"/>
      <c r="AM40" s="33">
        <f t="shared" si="2"/>
        <v>917956.51000000129</v>
      </c>
      <c r="AN40" s="33">
        <f t="shared" si="3"/>
        <v>925108.01000000082</v>
      </c>
      <c r="AO40" s="33">
        <f t="shared" si="4"/>
        <v>921116.77000000095</v>
      </c>
      <c r="AP40" s="33">
        <f t="shared" si="5"/>
        <v>917956.51000000129</v>
      </c>
      <c r="AQ40" s="33">
        <f t="shared" si="6"/>
        <v>1</v>
      </c>
      <c r="AR40" s="6">
        <f t="shared" si="10"/>
        <v>38</v>
      </c>
      <c r="AS40" s="34">
        <f t="shared" si="7"/>
        <v>736148.16000000131</v>
      </c>
      <c r="AT40" s="34">
        <f t="shared" si="7"/>
        <v>123325.36999999995</v>
      </c>
      <c r="AU40" s="34">
        <f t="shared" si="7"/>
        <v>58482.979999999996</v>
      </c>
      <c r="AV40" s="34">
        <f t="shared" si="8"/>
        <v>917956.51000000129</v>
      </c>
      <c r="AW40" s="19"/>
      <c r="BB40" s="33"/>
      <c r="BC40" s="33"/>
      <c r="BD40" s="33"/>
      <c r="BF40" s="33"/>
      <c r="BG40" s="33"/>
      <c r="BH40" s="33"/>
      <c r="BJ40" s="35">
        <f t="shared" si="9"/>
        <v>917956.51000000129</v>
      </c>
    </row>
    <row r="41" spans="1:62" x14ac:dyDescent="0.35">
      <c r="A41" s="3" t="str">
        <f>+'7'!A40</f>
        <v>BIOCRUZ</v>
      </c>
      <c r="B41" s="6">
        <f>+'2'!B40+CompraVenta!D43</f>
        <v>0</v>
      </c>
      <c r="C41" s="6">
        <f>+'2'!C40+CompraVenta!E43</f>
        <v>0</v>
      </c>
      <c r="D41" s="6">
        <f>+'2'!D40+CompraVenta!F43</f>
        <v>0</v>
      </c>
      <c r="E41" s="6">
        <f>+'2'!E40+CompraVenta!G43</f>
        <v>0</v>
      </c>
      <c r="F41" s="6">
        <f>+'2'!F40+CompraVenta!H43</f>
        <v>0</v>
      </c>
      <c r="G41" s="6">
        <f>+'2'!G40+CompraVenta!I43</f>
        <v>0</v>
      </c>
      <c r="H41" s="6">
        <f>+'2'!H40+CompraVenta!J43</f>
        <v>0</v>
      </c>
      <c r="I41" s="6">
        <f>+'2'!I40+CompraVenta!K43</f>
        <v>0</v>
      </c>
      <c r="J41" s="6">
        <f>+'2'!J40+CompraVenta!L43</f>
        <v>0</v>
      </c>
      <c r="K41" s="6">
        <f>+'2'!K40+CompraVenta!M43</f>
        <v>0</v>
      </c>
      <c r="L41" s="6">
        <f>+'2'!L40+CompraVenta!N43</f>
        <v>0</v>
      </c>
      <c r="M41" s="6">
        <f>+'2'!M40+CompraVenta!O43</f>
        <v>0</v>
      </c>
      <c r="N41" s="6">
        <f>+'4'!B40+CompraVenta!P43</f>
        <v>0</v>
      </c>
      <c r="O41" s="6">
        <f>+'4'!C40+CompraVenta!Q43</f>
        <v>0</v>
      </c>
      <c r="P41" s="6">
        <f>+'4'!D40+CompraVenta!R43</f>
        <v>0</v>
      </c>
      <c r="Q41" s="6">
        <f>+'4'!E40+CompraVenta!S43</f>
        <v>0</v>
      </c>
      <c r="R41" s="6">
        <f>+'4'!F40+CompraVenta!T43</f>
        <v>0</v>
      </c>
      <c r="S41" s="6">
        <f>+'4'!G40+CompraVenta!U43</f>
        <v>0</v>
      </c>
      <c r="T41" s="6">
        <f>+'4'!H40+CompraVenta!V43</f>
        <v>0</v>
      </c>
      <c r="U41" s="6">
        <f>+'4'!I40+CompraVenta!W43</f>
        <v>0</v>
      </c>
      <c r="V41" s="6">
        <f>+'4'!J40+CompraVenta!X43</f>
        <v>0</v>
      </c>
      <c r="W41" s="6">
        <f>+'4'!K40+CompraVenta!Y43</f>
        <v>0</v>
      </c>
      <c r="X41" s="6">
        <f>+'4'!L40+CompraVenta!Z43</f>
        <v>0</v>
      </c>
      <c r="Y41" s="6">
        <f>+'4'!M40+CompraVenta!AA43</f>
        <v>0</v>
      </c>
      <c r="Z41" s="6">
        <f>+'7'!B40+CompraVenta!AB43</f>
        <v>0</v>
      </c>
      <c r="AA41" s="6">
        <f>+'7'!C40+CompraVenta!AC43</f>
        <v>0</v>
      </c>
      <c r="AB41" s="6">
        <f>+'7'!D40+CompraVenta!AD43</f>
        <v>0</v>
      </c>
      <c r="AC41" s="6">
        <f>+'7'!E40+CompraVenta!AE43</f>
        <v>0</v>
      </c>
      <c r="AD41" s="6">
        <f>+'7'!F40+CompraVenta!AF43</f>
        <v>0</v>
      </c>
      <c r="AE41" s="6">
        <f>+'7'!G40+CompraVenta!AG43</f>
        <v>0</v>
      </c>
      <c r="AF41" s="6">
        <f>+'7'!H40+CompraVenta!AH43</f>
        <v>0</v>
      </c>
      <c r="AG41" s="6">
        <f>+'7'!I40+CompraVenta!AI43</f>
        <v>0</v>
      </c>
      <c r="AH41" s="6">
        <f>+'7'!J40+CompraVenta!AJ43</f>
        <v>0</v>
      </c>
      <c r="AI41" s="6">
        <f>+'7'!K40+CompraVenta!AK43</f>
        <v>0</v>
      </c>
      <c r="AJ41" s="6">
        <f>+'7'!L40+CompraVenta!AL43</f>
        <v>0</v>
      </c>
      <c r="AK41" s="6">
        <f>+'7'!M40+CompraVenta!AM43</f>
        <v>0</v>
      </c>
      <c r="AL41" s="6"/>
      <c r="AM41" s="33">
        <f t="shared" si="2"/>
        <v>0</v>
      </c>
      <c r="AN41" s="33">
        <f t="shared" si="3"/>
        <v>0</v>
      </c>
      <c r="AO41" s="33">
        <f t="shared" si="4"/>
        <v>0</v>
      </c>
      <c r="AP41" s="33">
        <f t="shared" si="5"/>
        <v>0</v>
      </c>
      <c r="AQ41" s="33">
        <f t="shared" si="6"/>
        <v>1</v>
      </c>
      <c r="AR41" s="6">
        <f t="shared" si="10"/>
        <v>39</v>
      </c>
      <c r="AS41" s="34">
        <f t="shared" si="7"/>
        <v>0</v>
      </c>
      <c r="AT41" s="34">
        <f t="shared" si="7"/>
        <v>0</v>
      </c>
      <c r="AU41" s="34">
        <f t="shared" si="7"/>
        <v>0</v>
      </c>
      <c r="AV41" s="34">
        <f t="shared" si="8"/>
        <v>0</v>
      </c>
      <c r="AW41" s="19"/>
      <c r="BB41" s="33"/>
      <c r="BC41" s="33"/>
      <c r="BD41" s="33"/>
      <c r="BF41" s="33"/>
      <c r="BG41" s="33"/>
      <c r="BH41" s="33"/>
      <c r="BJ41" s="35">
        <f t="shared" si="9"/>
        <v>0</v>
      </c>
    </row>
    <row r="42" spans="1:62" x14ac:dyDescent="0.35">
      <c r="A42" s="3" t="str">
        <f>+'7'!A41</f>
        <v>BLUEGATE SpA</v>
      </c>
      <c r="B42" s="6">
        <f>+'2'!B41+CompraVenta!D44</f>
        <v>0</v>
      </c>
      <c r="C42" s="6">
        <f>+'2'!C41+CompraVenta!E44</f>
        <v>0</v>
      </c>
      <c r="D42" s="6">
        <f>+'2'!D41+CompraVenta!F44</f>
        <v>0</v>
      </c>
      <c r="E42" s="6">
        <f>+'2'!E41+CompraVenta!G44</f>
        <v>0</v>
      </c>
      <c r="F42" s="6">
        <f>+'2'!F41+CompraVenta!H44</f>
        <v>0</v>
      </c>
      <c r="G42" s="6">
        <f>+'2'!G41+CompraVenta!I44</f>
        <v>0</v>
      </c>
      <c r="H42" s="6">
        <f>+'2'!H41+CompraVenta!J44</f>
        <v>0</v>
      </c>
      <c r="I42" s="6">
        <f>+'2'!I41+CompraVenta!K44</f>
        <v>0</v>
      </c>
      <c r="J42" s="6">
        <f>+'2'!J41+CompraVenta!L44</f>
        <v>0</v>
      </c>
      <c r="K42" s="6">
        <f>+'2'!K41+CompraVenta!M44</f>
        <v>0</v>
      </c>
      <c r="L42" s="6">
        <f>+'2'!L41+CompraVenta!N44</f>
        <v>0</v>
      </c>
      <c r="M42" s="6">
        <f>+'2'!M41+CompraVenta!O44</f>
        <v>0</v>
      </c>
      <c r="N42" s="6">
        <f>+'4'!B41+CompraVenta!P44</f>
        <v>0</v>
      </c>
      <c r="O42" s="6">
        <f>+'4'!C41+CompraVenta!Q44</f>
        <v>0</v>
      </c>
      <c r="P42" s="6">
        <f>+'4'!D41+CompraVenta!R44</f>
        <v>0</v>
      </c>
      <c r="Q42" s="6">
        <f>+'4'!E41+CompraVenta!S44</f>
        <v>0</v>
      </c>
      <c r="R42" s="6">
        <f>+'4'!F41+CompraVenta!T44</f>
        <v>0</v>
      </c>
      <c r="S42" s="6">
        <f>+'4'!G41+CompraVenta!U44</f>
        <v>0</v>
      </c>
      <c r="T42" s="6">
        <f>+'4'!H41+CompraVenta!V44</f>
        <v>0</v>
      </c>
      <c r="U42" s="6">
        <f>+'4'!I41+CompraVenta!W44</f>
        <v>0</v>
      </c>
      <c r="V42" s="6">
        <f>+'4'!J41+CompraVenta!X44</f>
        <v>0</v>
      </c>
      <c r="W42" s="6">
        <f>+'4'!K41+CompraVenta!Y44</f>
        <v>0</v>
      </c>
      <c r="X42" s="6">
        <f>+'4'!L41+CompraVenta!Z44</f>
        <v>0</v>
      </c>
      <c r="Y42" s="6">
        <f>+'4'!M41+CompraVenta!AA44</f>
        <v>0</v>
      </c>
      <c r="Z42" s="6">
        <f>+'7'!B41+CompraVenta!AB44</f>
        <v>0</v>
      </c>
      <c r="AA42" s="6">
        <f>+'7'!C41+CompraVenta!AC44</f>
        <v>0</v>
      </c>
      <c r="AB42" s="6">
        <f>+'7'!D41+CompraVenta!AD44</f>
        <v>0</v>
      </c>
      <c r="AC42" s="6">
        <f>+'7'!E41+CompraVenta!AE44</f>
        <v>0</v>
      </c>
      <c r="AD42" s="6">
        <f>+'7'!F41+CompraVenta!AF44</f>
        <v>0</v>
      </c>
      <c r="AE42" s="6">
        <f>+'7'!G41+CompraVenta!AG44</f>
        <v>0</v>
      </c>
      <c r="AF42" s="6">
        <f>+'7'!H41+CompraVenta!AH44</f>
        <v>0</v>
      </c>
      <c r="AG42" s="6">
        <f>+'7'!I41+CompraVenta!AI44</f>
        <v>0</v>
      </c>
      <c r="AH42" s="6">
        <f>+'7'!J41+CompraVenta!AJ44</f>
        <v>0</v>
      </c>
      <c r="AI42" s="6">
        <f>+'7'!K41+CompraVenta!AK44</f>
        <v>0</v>
      </c>
      <c r="AJ42" s="6">
        <f>+'7'!L41+CompraVenta!AL44</f>
        <v>0</v>
      </c>
      <c r="AK42" s="6">
        <f>+'7'!M41+CompraVenta!AM44</f>
        <v>0</v>
      </c>
      <c r="AL42" s="6"/>
      <c r="AM42" s="33">
        <f t="shared" si="2"/>
        <v>0</v>
      </c>
      <c r="AN42" s="33">
        <f t="shared" si="3"/>
        <v>0</v>
      </c>
      <c r="AO42" s="33">
        <f t="shared" si="4"/>
        <v>0</v>
      </c>
      <c r="AP42" s="33">
        <f t="shared" si="5"/>
        <v>0</v>
      </c>
      <c r="AQ42" s="33">
        <f t="shared" si="6"/>
        <v>1</v>
      </c>
      <c r="AR42" s="6">
        <f t="shared" si="10"/>
        <v>40</v>
      </c>
      <c r="AS42" s="34">
        <f t="shared" si="7"/>
        <v>0</v>
      </c>
      <c r="AT42" s="34">
        <f t="shared" si="7"/>
        <v>0</v>
      </c>
      <c r="AU42" s="34">
        <f t="shared" si="7"/>
        <v>0</v>
      </c>
      <c r="AV42" s="34">
        <f t="shared" si="8"/>
        <v>0</v>
      </c>
      <c r="AW42" s="19"/>
      <c r="BB42" s="33"/>
      <c r="BC42" s="33"/>
      <c r="BD42" s="33"/>
      <c r="BF42" s="33"/>
      <c r="BG42" s="33"/>
      <c r="BH42" s="33"/>
      <c r="BJ42" s="35">
        <f t="shared" si="9"/>
        <v>0</v>
      </c>
    </row>
    <row r="43" spans="1:62" x14ac:dyDescent="0.35">
      <c r="A43" s="3" t="str">
        <f>+'7'!A42</f>
        <v>CABO_LEONES</v>
      </c>
      <c r="B43" s="6">
        <f>+'2'!B42+CompraVenta!D45</f>
        <v>0</v>
      </c>
      <c r="C43" s="6">
        <f>+'2'!C42+CompraVenta!E45</f>
        <v>0</v>
      </c>
      <c r="D43" s="6">
        <f>+'2'!D42+CompraVenta!F45</f>
        <v>0</v>
      </c>
      <c r="E43" s="6">
        <f>+'2'!E42+CompraVenta!G45</f>
        <v>0</v>
      </c>
      <c r="F43" s="6">
        <f>+'2'!F42+CompraVenta!H45</f>
        <v>0</v>
      </c>
      <c r="G43" s="6">
        <f>+'2'!G42+CompraVenta!I45</f>
        <v>0</v>
      </c>
      <c r="H43" s="6">
        <f>+'2'!H42+CompraVenta!J45</f>
        <v>0</v>
      </c>
      <c r="I43" s="6">
        <f>+'2'!I42+CompraVenta!K45</f>
        <v>0</v>
      </c>
      <c r="J43" s="6">
        <f>+'2'!J42+CompraVenta!L45</f>
        <v>0</v>
      </c>
      <c r="K43" s="6">
        <f>+'2'!K42+CompraVenta!M45</f>
        <v>680028.65000000095</v>
      </c>
      <c r="L43" s="6">
        <f>+'2'!L42+CompraVenta!N45</f>
        <v>291361.61000000115</v>
      </c>
      <c r="M43" s="6">
        <f>+'2'!M42+CompraVenta!O45</f>
        <v>100599.49000000046</v>
      </c>
      <c r="N43" s="6">
        <f>+'4'!B42+CompraVenta!P45</f>
        <v>0</v>
      </c>
      <c r="O43" s="6">
        <f>+'4'!C42+CompraVenta!Q45</f>
        <v>0</v>
      </c>
      <c r="P43" s="6">
        <f>+'4'!D42+CompraVenta!R45</f>
        <v>0</v>
      </c>
      <c r="Q43" s="6">
        <f>+'4'!E42+CompraVenta!S45</f>
        <v>0</v>
      </c>
      <c r="R43" s="6">
        <f>+'4'!F42+CompraVenta!T45</f>
        <v>0</v>
      </c>
      <c r="S43" s="6">
        <f>+'4'!G42+CompraVenta!U45</f>
        <v>0</v>
      </c>
      <c r="T43" s="6">
        <f>+'4'!H42+CompraVenta!V45</f>
        <v>0</v>
      </c>
      <c r="U43" s="6">
        <f>+'4'!I42+CompraVenta!W45</f>
        <v>0</v>
      </c>
      <c r="V43" s="6">
        <f>+'4'!J42+CompraVenta!X45</f>
        <v>0</v>
      </c>
      <c r="W43" s="6">
        <f>+'4'!K42+CompraVenta!Y45</f>
        <v>680025.66000000143</v>
      </c>
      <c r="X43" s="6">
        <f>+'4'!L42+CompraVenta!Z45</f>
        <v>289611.23000000132</v>
      </c>
      <c r="Y43" s="6">
        <f>+'4'!M42+CompraVenta!AA45</f>
        <v>58967.410000000207</v>
      </c>
      <c r="Z43" s="6">
        <f>+'7'!B42+CompraVenta!AB45</f>
        <v>0</v>
      </c>
      <c r="AA43" s="6">
        <f>+'7'!C42+CompraVenta!AC45</f>
        <v>0</v>
      </c>
      <c r="AB43" s="6">
        <f>+'7'!D42+CompraVenta!AD45</f>
        <v>0</v>
      </c>
      <c r="AC43" s="6">
        <f>+'7'!E42+CompraVenta!AE45</f>
        <v>0</v>
      </c>
      <c r="AD43" s="6">
        <f>+'7'!F42+CompraVenta!AF45</f>
        <v>0</v>
      </c>
      <c r="AE43" s="6">
        <f>+'7'!G42+CompraVenta!AG45</f>
        <v>0</v>
      </c>
      <c r="AF43" s="6">
        <f>+'7'!H42+CompraVenta!AH45</f>
        <v>0</v>
      </c>
      <c r="AG43" s="6">
        <f>+'7'!I42+CompraVenta!AI45</f>
        <v>0</v>
      </c>
      <c r="AH43" s="6">
        <f>+'7'!J42+CompraVenta!AJ45</f>
        <v>0</v>
      </c>
      <c r="AI43" s="6">
        <f>+'7'!K42+CompraVenta!AK45</f>
        <v>683441.28000000305</v>
      </c>
      <c r="AJ43" s="6">
        <f>+'7'!L42+CompraVenta!AL45</f>
        <v>289841.56999999983</v>
      </c>
      <c r="AK43" s="6">
        <f>+'7'!M42+CompraVenta!AM45</f>
        <v>85097.189999999944</v>
      </c>
      <c r="AL43" s="6"/>
      <c r="AM43" s="33">
        <f t="shared" si="2"/>
        <v>1071989.7500000026</v>
      </c>
      <c r="AN43" s="33">
        <f t="shared" si="3"/>
        <v>1028604.3000000028</v>
      </c>
      <c r="AO43" s="33">
        <f t="shared" si="4"/>
        <v>1058380.0400000028</v>
      </c>
      <c r="AP43" s="33">
        <f t="shared" si="5"/>
        <v>1028604.3000000028</v>
      </c>
      <c r="AQ43" s="33">
        <f t="shared" si="6"/>
        <v>2</v>
      </c>
      <c r="AR43" s="6">
        <f t="shared" si="10"/>
        <v>41</v>
      </c>
      <c r="AS43" s="34">
        <f t="shared" si="7"/>
        <v>680025.66000000143</v>
      </c>
      <c r="AT43" s="34">
        <f t="shared" si="7"/>
        <v>289611.23000000132</v>
      </c>
      <c r="AU43" s="34">
        <f t="shared" si="7"/>
        <v>58967.410000000207</v>
      </c>
      <c r="AV43" s="34">
        <f t="shared" si="8"/>
        <v>1028604.3000000028</v>
      </c>
      <c r="AW43" s="19"/>
      <c r="BB43" s="33"/>
      <c r="BC43" s="33"/>
      <c r="BD43" s="33"/>
      <c r="BF43" s="33"/>
      <c r="BG43" s="33"/>
      <c r="BH43" s="33"/>
      <c r="BJ43" s="35">
        <f t="shared" si="9"/>
        <v>1028604.3000000028</v>
      </c>
    </row>
    <row r="44" spans="1:62" x14ac:dyDescent="0.35">
      <c r="A44" s="3" t="str">
        <f>+'7'!A43</f>
        <v>CABO_LEONES_II</v>
      </c>
      <c r="B44" s="6">
        <f>+'2'!B43+CompraVenta!D46</f>
        <v>0</v>
      </c>
      <c r="C44" s="6">
        <f>+'2'!C43+CompraVenta!E46</f>
        <v>0</v>
      </c>
      <c r="D44" s="6">
        <f>+'2'!D43+CompraVenta!F46</f>
        <v>0</v>
      </c>
      <c r="E44" s="6">
        <f>+'2'!E43+CompraVenta!G46</f>
        <v>0</v>
      </c>
      <c r="F44" s="6">
        <f>+'2'!F43+CompraVenta!H46</f>
        <v>0</v>
      </c>
      <c r="G44" s="6">
        <f>+'2'!G43+CompraVenta!I46</f>
        <v>0</v>
      </c>
      <c r="H44" s="6">
        <f>+'2'!H43+CompraVenta!J46</f>
        <v>0</v>
      </c>
      <c r="I44" s="6">
        <f>+'2'!I43+CompraVenta!K46</f>
        <v>0</v>
      </c>
      <c r="J44" s="6">
        <f>+'2'!J43+CompraVenta!L46</f>
        <v>0</v>
      </c>
      <c r="K44" s="6">
        <f>+'2'!K43+CompraVenta!M46</f>
        <v>2314819.1599999997</v>
      </c>
      <c r="L44" s="6">
        <f>+'2'!L43+CompraVenta!N46</f>
        <v>1490466.9899999988</v>
      </c>
      <c r="M44" s="6">
        <f>+'2'!M43+CompraVenta!O46</f>
        <v>1038258.9199999983</v>
      </c>
      <c r="N44" s="6">
        <f>+'4'!B43+CompraVenta!P46</f>
        <v>0</v>
      </c>
      <c r="O44" s="6">
        <f>+'4'!C43+CompraVenta!Q46</f>
        <v>0</v>
      </c>
      <c r="P44" s="6">
        <f>+'4'!D43+CompraVenta!R46</f>
        <v>0</v>
      </c>
      <c r="Q44" s="6">
        <f>+'4'!E43+CompraVenta!S46</f>
        <v>0</v>
      </c>
      <c r="R44" s="6">
        <f>+'4'!F43+CompraVenta!T46</f>
        <v>0</v>
      </c>
      <c r="S44" s="6">
        <f>+'4'!G43+CompraVenta!U46</f>
        <v>0</v>
      </c>
      <c r="T44" s="6">
        <f>+'4'!H43+CompraVenta!V46</f>
        <v>0</v>
      </c>
      <c r="U44" s="6">
        <f>+'4'!I43+CompraVenta!W46</f>
        <v>0</v>
      </c>
      <c r="V44" s="6">
        <f>+'4'!J43+CompraVenta!X46</f>
        <v>0</v>
      </c>
      <c r="W44" s="6">
        <f>+'4'!K43+CompraVenta!Y46</f>
        <v>2315725.0599999996</v>
      </c>
      <c r="X44" s="6">
        <f>+'4'!L43+CompraVenta!Z46</f>
        <v>1485695.2200000009</v>
      </c>
      <c r="Y44" s="6">
        <f>+'4'!M43+CompraVenta!AA46</f>
        <v>866081.12999999931</v>
      </c>
      <c r="Z44" s="6">
        <f>+'7'!B43+CompraVenta!AB46</f>
        <v>0</v>
      </c>
      <c r="AA44" s="6">
        <f>+'7'!C43+CompraVenta!AC46</f>
        <v>0</v>
      </c>
      <c r="AB44" s="6">
        <f>+'7'!D43+CompraVenta!AD46</f>
        <v>0</v>
      </c>
      <c r="AC44" s="6">
        <f>+'7'!E43+CompraVenta!AE46</f>
        <v>0</v>
      </c>
      <c r="AD44" s="6">
        <f>+'7'!F43+CompraVenta!AF46</f>
        <v>0</v>
      </c>
      <c r="AE44" s="6">
        <f>+'7'!G43+CompraVenta!AG46</f>
        <v>0</v>
      </c>
      <c r="AF44" s="6">
        <f>+'7'!H43+CompraVenta!AH46</f>
        <v>0</v>
      </c>
      <c r="AG44" s="6">
        <f>+'7'!I43+CompraVenta!AI46</f>
        <v>0</v>
      </c>
      <c r="AH44" s="6">
        <f>+'7'!J43+CompraVenta!AJ46</f>
        <v>0</v>
      </c>
      <c r="AI44" s="6">
        <f>+'7'!K43+CompraVenta!AK46</f>
        <v>2331139.8499999992</v>
      </c>
      <c r="AJ44" s="6">
        <f>+'7'!L43+CompraVenta!AL46</f>
        <v>1487924.7999999998</v>
      </c>
      <c r="AK44" s="6">
        <f>+'7'!M43+CompraVenta!AM46</f>
        <v>981195.73999999976</v>
      </c>
      <c r="AL44" s="6"/>
      <c r="AM44" s="33">
        <f t="shared" si="2"/>
        <v>4843545.0699999966</v>
      </c>
      <c r="AN44" s="33">
        <f t="shared" si="3"/>
        <v>4667501.4099999992</v>
      </c>
      <c r="AO44" s="33">
        <f t="shared" si="4"/>
        <v>4800260.3899999987</v>
      </c>
      <c r="AP44" s="33">
        <f t="shared" si="5"/>
        <v>4667501.4099999992</v>
      </c>
      <c r="AQ44" s="33">
        <f t="shared" si="6"/>
        <v>2</v>
      </c>
      <c r="AR44" s="6">
        <f t="shared" si="10"/>
        <v>42</v>
      </c>
      <c r="AS44" s="34">
        <f t="shared" si="7"/>
        <v>2315725.0599999996</v>
      </c>
      <c r="AT44" s="34">
        <f t="shared" si="7"/>
        <v>1485695.2200000009</v>
      </c>
      <c r="AU44" s="34">
        <f t="shared" si="7"/>
        <v>866081.12999999931</v>
      </c>
      <c r="AV44" s="34">
        <f t="shared" si="8"/>
        <v>4667501.4099999992</v>
      </c>
      <c r="AW44" s="19"/>
      <c r="BB44" s="33"/>
      <c r="BC44" s="33"/>
      <c r="BD44" s="33"/>
      <c r="BF44" s="33"/>
      <c r="BG44" s="33"/>
      <c r="BH44" s="33"/>
      <c r="BJ44" s="35">
        <f t="shared" si="9"/>
        <v>4667501.4099999992</v>
      </c>
    </row>
    <row r="45" spans="1:62" x14ac:dyDescent="0.35">
      <c r="A45" s="3" t="str">
        <f>+'7'!A44</f>
        <v>CABO_LEONES_III</v>
      </c>
      <c r="B45" s="6">
        <f>+'2'!B44+CompraVenta!D47</f>
        <v>0</v>
      </c>
      <c r="C45" s="6">
        <f>+'2'!C44+CompraVenta!E47</f>
        <v>0</v>
      </c>
      <c r="D45" s="6">
        <f>+'2'!D44+CompraVenta!F47</f>
        <v>0</v>
      </c>
      <c r="E45" s="6">
        <f>+'2'!E44+CompraVenta!G47</f>
        <v>0</v>
      </c>
      <c r="F45" s="6">
        <f>+'2'!F44+CompraVenta!H47</f>
        <v>0</v>
      </c>
      <c r="G45" s="6">
        <f>+'2'!G44+CompraVenta!I47</f>
        <v>0</v>
      </c>
      <c r="H45" s="6">
        <f>+'2'!H44+CompraVenta!J47</f>
        <v>0</v>
      </c>
      <c r="I45" s="6">
        <f>+'2'!I44+CompraVenta!K47</f>
        <v>0</v>
      </c>
      <c r="J45" s="6">
        <f>+'2'!J44+CompraVenta!L47</f>
        <v>0</v>
      </c>
      <c r="K45" s="6">
        <f>+'2'!K44+CompraVenta!M47</f>
        <v>2987941.1899999944</v>
      </c>
      <c r="L45" s="6">
        <f>+'2'!L44+CompraVenta!N47</f>
        <v>1980855.0000000007</v>
      </c>
      <c r="M45" s="6">
        <f>+'2'!M44+CompraVenta!O47</f>
        <v>1541296.7900000026</v>
      </c>
      <c r="N45" s="6">
        <f>+'4'!B44+CompraVenta!P47</f>
        <v>0</v>
      </c>
      <c r="O45" s="6">
        <f>+'4'!C44+CompraVenta!Q47</f>
        <v>0</v>
      </c>
      <c r="P45" s="6">
        <f>+'4'!D44+CompraVenta!R47</f>
        <v>0</v>
      </c>
      <c r="Q45" s="6">
        <f>+'4'!E44+CompraVenta!S47</f>
        <v>0</v>
      </c>
      <c r="R45" s="6">
        <f>+'4'!F44+CompraVenta!T47</f>
        <v>0</v>
      </c>
      <c r="S45" s="6">
        <f>+'4'!G44+CompraVenta!U47</f>
        <v>0</v>
      </c>
      <c r="T45" s="6">
        <f>+'4'!H44+CompraVenta!V47</f>
        <v>0</v>
      </c>
      <c r="U45" s="6">
        <f>+'4'!I44+CompraVenta!W47</f>
        <v>0</v>
      </c>
      <c r="V45" s="6">
        <f>+'4'!J44+CompraVenta!X47</f>
        <v>0</v>
      </c>
      <c r="W45" s="6">
        <f>+'4'!K44+CompraVenta!Y47</f>
        <v>2988162.9299999946</v>
      </c>
      <c r="X45" s="6">
        <f>+'4'!L44+CompraVenta!Z47</f>
        <v>1986323.3799999997</v>
      </c>
      <c r="Y45" s="6">
        <f>+'4'!M44+CompraVenta!AA47</f>
        <v>1564999.8999999978</v>
      </c>
      <c r="Z45" s="6">
        <f>+'7'!B44+CompraVenta!AB47</f>
        <v>0</v>
      </c>
      <c r="AA45" s="6">
        <f>+'7'!C44+CompraVenta!AC47</f>
        <v>0</v>
      </c>
      <c r="AB45" s="6">
        <f>+'7'!D44+CompraVenta!AD47</f>
        <v>0</v>
      </c>
      <c r="AC45" s="6">
        <f>+'7'!E44+CompraVenta!AE47</f>
        <v>0</v>
      </c>
      <c r="AD45" s="6">
        <f>+'7'!F44+CompraVenta!AF47</f>
        <v>0</v>
      </c>
      <c r="AE45" s="6">
        <f>+'7'!G44+CompraVenta!AG47</f>
        <v>0</v>
      </c>
      <c r="AF45" s="6">
        <f>+'7'!H44+CompraVenta!AH47</f>
        <v>0</v>
      </c>
      <c r="AG45" s="6">
        <f>+'7'!I44+CompraVenta!AI47</f>
        <v>0</v>
      </c>
      <c r="AH45" s="6">
        <f>+'7'!J44+CompraVenta!AJ47</f>
        <v>0</v>
      </c>
      <c r="AI45" s="6">
        <f>+'7'!K44+CompraVenta!AK47</f>
        <v>2989457.9299999978</v>
      </c>
      <c r="AJ45" s="6">
        <f>+'7'!L44+CompraVenta!AL47</f>
        <v>1990954.9100000022</v>
      </c>
      <c r="AK45" s="6">
        <f>+'7'!M44+CompraVenta!AM47</f>
        <v>1540157.639999999</v>
      </c>
      <c r="AL45" s="6"/>
      <c r="AM45" s="33">
        <f t="shared" si="2"/>
        <v>6510092.9799999977</v>
      </c>
      <c r="AN45" s="33">
        <f t="shared" si="3"/>
        <v>6539486.2099999916</v>
      </c>
      <c r="AO45" s="33">
        <f t="shared" si="4"/>
        <v>6520570.4799999986</v>
      </c>
      <c r="AP45" s="33">
        <f t="shared" si="5"/>
        <v>6510092.9799999977</v>
      </c>
      <c r="AQ45" s="33">
        <f t="shared" si="6"/>
        <v>1</v>
      </c>
      <c r="AR45" s="6">
        <f t="shared" si="10"/>
        <v>43</v>
      </c>
      <c r="AS45" s="34">
        <f t="shared" si="7"/>
        <v>2987941.1899999944</v>
      </c>
      <c r="AT45" s="34">
        <f t="shared" si="7"/>
        <v>1980855.0000000007</v>
      </c>
      <c r="AU45" s="34">
        <f t="shared" si="7"/>
        <v>1541296.7900000026</v>
      </c>
      <c r="AV45" s="34">
        <f t="shared" si="8"/>
        <v>6510092.9799999977</v>
      </c>
      <c r="AW45" s="19"/>
      <c r="BB45" s="33"/>
      <c r="BC45" s="33"/>
      <c r="BD45" s="33"/>
      <c r="BF45" s="33"/>
      <c r="BG45" s="33"/>
      <c r="BH45" s="33"/>
      <c r="BJ45" s="35">
        <f t="shared" si="9"/>
        <v>6510092.9799999977</v>
      </c>
    </row>
    <row r="46" spans="1:62" x14ac:dyDescent="0.35">
      <c r="A46" s="3" t="str">
        <f>+'7'!A45</f>
        <v>CALAFATE</v>
      </c>
      <c r="B46" s="6">
        <f>+'2'!B45+CompraVenta!D48</f>
        <v>0</v>
      </c>
      <c r="C46" s="6">
        <f>+'2'!C45+CompraVenta!E48</f>
        <v>0</v>
      </c>
      <c r="D46" s="6">
        <f>+'2'!D45+CompraVenta!F48</f>
        <v>0</v>
      </c>
      <c r="E46" s="6">
        <f>+'2'!E45+CompraVenta!G48</f>
        <v>0</v>
      </c>
      <c r="F46" s="6">
        <f>+'2'!F45+CompraVenta!H48</f>
        <v>0</v>
      </c>
      <c r="G46" s="6">
        <f>+'2'!G45+CompraVenta!I48</f>
        <v>0</v>
      </c>
      <c r="H46" s="6">
        <f>+'2'!H45+CompraVenta!J48</f>
        <v>0</v>
      </c>
      <c r="I46" s="6">
        <f>+'2'!I45+CompraVenta!K48</f>
        <v>0</v>
      </c>
      <c r="J46" s="6">
        <f>+'2'!J45+CompraVenta!L48</f>
        <v>0</v>
      </c>
      <c r="K46" s="6">
        <f>+'2'!K45+CompraVenta!M48</f>
        <v>0</v>
      </c>
      <c r="L46" s="6">
        <f>+'2'!L45+CompraVenta!N48</f>
        <v>0</v>
      </c>
      <c r="M46" s="6">
        <f>+'2'!M45+CompraVenta!O48</f>
        <v>0</v>
      </c>
      <c r="N46" s="6">
        <f>+'4'!B45+CompraVenta!P48</f>
        <v>0</v>
      </c>
      <c r="O46" s="6">
        <f>+'4'!C45+CompraVenta!Q48</f>
        <v>0</v>
      </c>
      <c r="P46" s="6">
        <f>+'4'!D45+CompraVenta!R48</f>
        <v>0</v>
      </c>
      <c r="Q46" s="6">
        <f>+'4'!E45+CompraVenta!S48</f>
        <v>0</v>
      </c>
      <c r="R46" s="6">
        <f>+'4'!F45+CompraVenta!T48</f>
        <v>0</v>
      </c>
      <c r="S46" s="6">
        <f>+'4'!G45+CompraVenta!U48</f>
        <v>0</v>
      </c>
      <c r="T46" s="6">
        <f>+'4'!H45+CompraVenta!V48</f>
        <v>0</v>
      </c>
      <c r="U46" s="6">
        <f>+'4'!I45+CompraVenta!W48</f>
        <v>0</v>
      </c>
      <c r="V46" s="6">
        <f>+'4'!J45+CompraVenta!X48</f>
        <v>0</v>
      </c>
      <c r="W46" s="6">
        <f>+'4'!K45+CompraVenta!Y48</f>
        <v>0</v>
      </c>
      <c r="X46" s="6">
        <f>+'4'!L45+CompraVenta!Z48</f>
        <v>0</v>
      </c>
      <c r="Y46" s="6">
        <f>+'4'!M45+CompraVenta!AA48</f>
        <v>0</v>
      </c>
      <c r="Z46" s="6">
        <f>+'7'!B45+CompraVenta!AB48</f>
        <v>0</v>
      </c>
      <c r="AA46" s="6">
        <f>+'7'!C45+CompraVenta!AC48</f>
        <v>0</v>
      </c>
      <c r="AB46" s="6">
        <f>+'7'!D45+CompraVenta!AD48</f>
        <v>0</v>
      </c>
      <c r="AC46" s="6">
        <f>+'7'!E45+CompraVenta!AE48</f>
        <v>0</v>
      </c>
      <c r="AD46" s="6">
        <f>+'7'!F45+CompraVenta!AF48</f>
        <v>0</v>
      </c>
      <c r="AE46" s="6">
        <f>+'7'!G45+CompraVenta!AG48</f>
        <v>0</v>
      </c>
      <c r="AF46" s="6">
        <f>+'7'!H45+CompraVenta!AH48</f>
        <v>0</v>
      </c>
      <c r="AG46" s="6">
        <f>+'7'!I45+CompraVenta!AI48</f>
        <v>0</v>
      </c>
      <c r="AH46" s="6">
        <f>+'7'!J45+CompraVenta!AJ48</f>
        <v>0</v>
      </c>
      <c r="AI46" s="6">
        <f>+'7'!K45+CompraVenta!AK48</f>
        <v>0</v>
      </c>
      <c r="AJ46" s="6">
        <f>+'7'!L45+CompraVenta!AL48</f>
        <v>0</v>
      </c>
      <c r="AK46" s="6">
        <f>+'7'!M45+CompraVenta!AM48</f>
        <v>0</v>
      </c>
      <c r="AL46" s="6"/>
      <c r="AM46" s="33">
        <f t="shared" si="2"/>
        <v>0</v>
      </c>
      <c r="AN46" s="33">
        <f t="shared" si="3"/>
        <v>0</v>
      </c>
      <c r="AO46" s="33">
        <f t="shared" si="4"/>
        <v>0</v>
      </c>
      <c r="AP46" s="33">
        <f t="shared" si="5"/>
        <v>0</v>
      </c>
      <c r="AQ46" s="33">
        <f t="shared" si="6"/>
        <v>1</v>
      </c>
      <c r="AR46" s="6">
        <f t="shared" si="10"/>
        <v>44</v>
      </c>
      <c r="AS46" s="34">
        <f t="shared" si="7"/>
        <v>0</v>
      </c>
      <c r="AT46" s="34">
        <f t="shared" si="7"/>
        <v>0</v>
      </c>
      <c r="AU46" s="34">
        <f t="shared" si="7"/>
        <v>0</v>
      </c>
      <c r="AV46" s="34">
        <f t="shared" si="8"/>
        <v>0</v>
      </c>
      <c r="AW46" s="19"/>
      <c r="BB46" s="33"/>
      <c r="BC46" s="33"/>
      <c r="BD46" s="33"/>
      <c r="BF46" s="33"/>
      <c r="BG46" s="33"/>
      <c r="BH46" s="33"/>
      <c r="BJ46" s="35">
        <f t="shared" si="9"/>
        <v>0</v>
      </c>
    </row>
    <row r="47" spans="1:62" x14ac:dyDescent="0.35">
      <c r="A47" s="3" t="str">
        <f>+'7'!A46</f>
        <v>CALAMA_SOLAR_1</v>
      </c>
      <c r="B47" s="6">
        <f>+'2'!B46+CompraVenta!D49</f>
        <v>0</v>
      </c>
      <c r="C47" s="6">
        <f>+'2'!C46+CompraVenta!E49</f>
        <v>0</v>
      </c>
      <c r="D47" s="6">
        <f>+'2'!D46+CompraVenta!F49</f>
        <v>0</v>
      </c>
      <c r="E47" s="6">
        <f>+'2'!E46+CompraVenta!G49</f>
        <v>0</v>
      </c>
      <c r="F47" s="6">
        <f>+'2'!F46+CompraVenta!H49</f>
        <v>0</v>
      </c>
      <c r="G47" s="6">
        <f>+'2'!G46+CompraVenta!I49</f>
        <v>0</v>
      </c>
      <c r="H47" s="6">
        <f>+'2'!H46+CompraVenta!J49</f>
        <v>0</v>
      </c>
      <c r="I47" s="6">
        <f>+'2'!I46+CompraVenta!K49</f>
        <v>0</v>
      </c>
      <c r="J47" s="6">
        <f>+'2'!J46+CompraVenta!L49</f>
        <v>0</v>
      </c>
      <c r="K47" s="6">
        <f>+'2'!K46+CompraVenta!M49</f>
        <v>121226.53000000012</v>
      </c>
      <c r="L47" s="6">
        <f>+'2'!L46+CompraVenta!N49</f>
        <v>144648.2800000002</v>
      </c>
      <c r="M47" s="6">
        <f>+'2'!M46+CompraVenta!O49</f>
        <v>131645.95000000004</v>
      </c>
      <c r="N47" s="6">
        <f>+'4'!B46+CompraVenta!P49</f>
        <v>0</v>
      </c>
      <c r="O47" s="6">
        <f>+'4'!C46+CompraVenta!Q49</f>
        <v>0</v>
      </c>
      <c r="P47" s="6">
        <f>+'4'!D46+CompraVenta!R49</f>
        <v>0</v>
      </c>
      <c r="Q47" s="6">
        <f>+'4'!E46+CompraVenta!S49</f>
        <v>0</v>
      </c>
      <c r="R47" s="6">
        <f>+'4'!F46+CompraVenta!T49</f>
        <v>0</v>
      </c>
      <c r="S47" s="6">
        <f>+'4'!G46+CompraVenta!U49</f>
        <v>0</v>
      </c>
      <c r="T47" s="6">
        <f>+'4'!H46+CompraVenta!V49</f>
        <v>0</v>
      </c>
      <c r="U47" s="6">
        <f>+'4'!I46+CompraVenta!W49</f>
        <v>0</v>
      </c>
      <c r="V47" s="6">
        <f>+'4'!J46+CompraVenta!X49</f>
        <v>0</v>
      </c>
      <c r="W47" s="6">
        <f>+'4'!K46+CompraVenta!Y49</f>
        <v>121232.39000000003</v>
      </c>
      <c r="X47" s="6">
        <f>+'4'!L46+CompraVenta!Z49</f>
        <v>145070.77000000011</v>
      </c>
      <c r="Y47" s="6">
        <f>+'4'!M46+CompraVenta!AA49</f>
        <v>132118.71999999988</v>
      </c>
      <c r="Z47" s="6">
        <f>+'7'!B46+CompraVenta!AB49</f>
        <v>0</v>
      </c>
      <c r="AA47" s="6">
        <f>+'7'!C46+CompraVenta!AC49</f>
        <v>0</v>
      </c>
      <c r="AB47" s="6">
        <f>+'7'!D46+CompraVenta!AD49</f>
        <v>0</v>
      </c>
      <c r="AC47" s="6">
        <f>+'7'!E46+CompraVenta!AE49</f>
        <v>0</v>
      </c>
      <c r="AD47" s="6">
        <f>+'7'!F46+CompraVenta!AF49</f>
        <v>0</v>
      </c>
      <c r="AE47" s="6">
        <f>+'7'!G46+CompraVenta!AG49</f>
        <v>0</v>
      </c>
      <c r="AF47" s="6">
        <f>+'7'!H46+CompraVenta!AH49</f>
        <v>0</v>
      </c>
      <c r="AG47" s="6">
        <f>+'7'!I46+CompraVenta!AI49</f>
        <v>0</v>
      </c>
      <c r="AH47" s="6">
        <f>+'7'!J46+CompraVenta!AJ49</f>
        <v>0</v>
      </c>
      <c r="AI47" s="6">
        <f>+'7'!K46+CompraVenta!AK49</f>
        <v>121231.57000000008</v>
      </c>
      <c r="AJ47" s="6">
        <f>+'7'!L46+CompraVenta!AL49</f>
        <v>145201.99999999988</v>
      </c>
      <c r="AK47" s="6">
        <f>+'7'!M46+CompraVenta!AM49</f>
        <v>131848.31000000017</v>
      </c>
      <c r="AL47" s="6"/>
      <c r="AM47" s="33">
        <f t="shared" si="2"/>
        <v>397520.76000000036</v>
      </c>
      <c r="AN47" s="33">
        <f t="shared" si="3"/>
        <v>398421.88</v>
      </c>
      <c r="AO47" s="33">
        <f t="shared" si="4"/>
        <v>398281.88000000012</v>
      </c>
      <c r="AP47" s="33">
        <f t="shared" si="5"/>
        <v>397520.76000000036</v>
      </c>
      <c r="AQ47" s="33">
        <f t="shared" si="6"/>
        <v>1</v>
      </c>
      <c r="AR47" s="6">
        <f t="shared" si="10"/>
        <v>45</v>
      </c>
      <c r="AS47" s="34">
        <f t="shared" si="7"/>
        <v>121226.53000000012</v>
      </c>
      <c r="AT47" s="34">
        <f t="shared" si="7"/>
        <v>144648.2800000002</v>
      </c>
      <c r="AU47" s="34">
        <f t="shared" si="7"/>
        <v>131645.95000000004</v>
      </c>
      <c r="AV47" s="34">
        <f t="shared" si="8"/>
        <v>397520.76000000036</v>
      </c>
      <c r="AW47" s="19"/>
      <c r="BB47" s="33"/>
      <c r="BC47" s="33"/>
      <c r="BD47" s="33"/>
      <c r="BF47" s="33"/>
      <c r="BG47" s="33"/>
      <c r="BH47" s="33"/>
      <c r="BJ47" s="35">
        <f t="shared" si="9"/>
        <v>397520.76000000036</v>
      </c>
    </row>
    <row r="48" spans="1:62" x14ac:dyDescent="0.35">
      <c r="A48" s="3" t="str">
        <f>+'7'!A47</f>
        <v>CALLE_LARGA_SPA</v>
      </c>
      <c r="B48" s="6">
        <f>+'2'!B47+CompraVenta!D50</f>
        <v>0</v>
      </c>
      <c r="C48" s="6">
        <f>+'2'!C47+CompraVenta!E50</f>
        <v>0</v>
      </c>
      <c r="D48" s="6">
        <f>+'2'!D47+CompraVenta!F50</f>
        <v>0</v>
      </c>
      <c r="E48" s="6">
        <f>+'2'!E47+CompraVenta!G50</f>
        <v>0</v>
      </c>
      <c r="F48" s="6">
        <f>+'2'!F47+CompraVenta!H50</f>
        <v>0</v>
      </c>
      <c r="G48" s="6">
        <f>+'2'!G47+CompraVenta!I50</f>
        <v>0</v>
      </c>
      <c r="H48" s="6">
        <f>+'2'!H47+CompraVenta!J50</f>
        <v>0</v>
      </c>
      <c r="I48" s="6">
        <f>+'2'!I47+CompraVenta!K50</f>
        <v>0</v>
      </c>
      <c r="J48" s="6">
        <f>+'2'!J47+CompraVenta!L50</f>
        <v>0</v>
      </c>
      <c r="K48" s="6">
        <f>+'2'!K47+CompraVenta!M50</f>
        <v>45143.749999999971</v>
      </c>
      <c r="L48" s="6">
        <f>+'2'!L47+CompraVenta!N50</f>
        <v>53464.740000000034</v>
      </c>
      <c r="M48" s="6">
        <f>+'2'!M47+CompraVenta!O50</f>
        <v>50169.420000000006</v>
      </c>
      <c r="N48" s="6">
        <f>+'4'!B47+CompraVenta!P50</f>
        <v>0</v>
      </c>
      <c r="O48" s="6">
        <f>+'4'!C47+CompraVenta!Q50</f>
        <v>0</v>
      </c>
      <c r="P48" s="6">
        <f>+'4'!D47+CompraVenta!R50</f>
        <v>0</v>
      </c>
      <c r="Q48" s="6">
        <f>+'4'!E47+CompraVenta!S50</f>
        <v>0</v>
      </c>
      <c r="R48" s="6">
        <f>+'4'!F47+CompraVenta!T50</f>
        <v>0</v>
      </c>
      <c r="S48" s="6">
        <f>+'4'!G47+CompraVenta!U50</f>
        <v>0</v>
      </c>
      <c r="T48" s="6">
        <f>+'4'!H47+CompraVenta!V50</f>
        <v>0</v>
      </c>
      <c r="U48" s="6">
        <f>+'4'!I47+CompraVenta!W50</f>
        <v>0</v>
      </c>
      <c r="V48" s="6">
        <f>+'4'!J47+CompraVenta!X50</f>
        <v>0</v>
      </c>
      <c r="W48" s="6">
        <f>+'4'!K47+CompraVenta!Y50</f>
        <v>45135.13999999997</v>
      </c>
      <c r="X48" s="6">
        <f>+'4'!L47+CompraVenta!Z50</f>
        <v>53761.55000000009</v>
      </c>
      <c r="Y48" s="6">
        <f>+'4'!M47+CompraVenta!AA50</f>
        <v>54006.959999999963</v>
      </c>
      <c r="Z48" s="6">
        <f>+'7'!B47+CompraVenta!AB50</f>
        <v>0</v>
      </c>
      <c r="AA48" s="6">
        <f>+'7'!C47+CompraVenta!AC50</f>
        <v>0</v>
      </c>
      <c r="AB48" s="6">
        <f>+'7'!D47+CompraVenta!AD50</f>
        <v>0</v>
      </c>
      <c r="AC48" s="6">
        <f>+'7'!E47+CompraVenta!AE50</f>
        <v>0</v>
      </c>
      <c r="AD48" s="6">
        <f>+'7'!F47+CompraVenta!AF50</f>
        <v>0</v>
      </c>
      <c r="AE48" s="6">
        <f>+'7'!G47+CompraVenta!AG50</f>
        <v>0</v>
      </c>
      <c r="AF48" s="6">
        <f>+'7'!H47+CompraVenta!AH50</f>
        <v>0</v>
      </c>
      <c r="AG48" s="6">
        <f>+'7'!I47+CompraVenta!AI50</f>
        <v>0</v>
      </c>
      <c r="AH48" s="6">
        <f>+'7'!J47+CompraVenta!AJ50</f>
        <v>0</v>
      </c>
      <c r="AI48" s="6">
        <f>+'7'!K47+CompraVenta!AK50</f>
        <v>45129.499999999971</v>
      </c>
      <c r="AJ48" s="6">
        <f>+'7'!L47+CompraVenta!AL50</f>
        <v>54023.3500000001</v>
      </c>
      <c r="AK48" s="6">
        <f>+'7'!M47+CompraVenta!AM50</f>
        <v>50797.059999999903</v>
      </c>
      <c r="AL48" s="6"/>
      <c r="AM48" s="33">
        <f t="shared" si="2"/>
        <v>148777.91</v>
      </c>
      <c r="AN48" s="33">
        <f t="shared" si="3"/>
        <v>152903.65000000002</v>
      </c>
      <c r="AO48" s="33">
        <f t="shared" si="4"/>
        <v>149949.90999999997</v>
      </c>
      <c r="AP48" s="33">
        <f t="shared" si="5"/>
        <v>148777.91</v>
      </c>
      <c r="AQ48" s="33">
        <f t="shared" si="6"/>
        <v>1</v>
      </c>
      <c r="AR48" s="6">
        <f t="shared" si="10"/>
        <v>46</v>
      </c>
      <c r="AS48" s="34">
        <f t="shared" si="7"/>
        <v>45143.749999999971</v>
      </c>
      <c r="AT48" s="34">
        <f t="shared" si="7"/>
        <v>53464.740000000034</v>
      </c>
      <c r="AU48" s="34">
        <f t="shared" si="7"/>
        <v>50169.420000000006</v>
      </c>
      <c r="AV48" s="34">
        <f t="shared" si="8"/>
        <v>148777.91</v>
      </c>
      <c r="AW48" s="19"/>
      <c r="BB48" s="33"/>
      <c r="BC48" s="33"/>
      <c r="BD48" s="33"/>
      <c r="BF48" s="33"/>
      <c r="BG48" s="33"/>
      <c r="BH48" s="33"/>
      <c r="BJ48" s="35">
        <f t="shared" si="9"/>
        <v>148777.91</v>
      </c>
    </row>
    <row r="49" spans="1:62" x14ac:dyDescent="0.35">
      <c r="A49" s="3" t="str">
        <f>+'7'!A48</f>
        <v>CAMPO_LINDO</v>
      </c>
      <c r="B49" s="6">
        <f>+'2'!B48+CompraVenta!D51</f>
        <v>0</v>
      </c>
      <c r="C49" s="6">
        <f>+'2'!C48+CompraVenta!E51</f>
        <v>0</v>
      </c>
      <c r="D49" s="6">
        <f>+'2'!D48+CompraVenta!F51</f>
        <v>0</v>
      </c>
      <c r="E49" s="6">
        <f>+'2'!E48+CompraVenta!G51</f>
        <v>0</v>
      </c>
      <c r="F49" s="6">
        <f>+'2'!F48+CompraVenta!H51</f>
        <v>0</v>
      </c>
      <c r="G49" s="6">
        <f>+'2'!G48+CompraVenta!I51</f>
        <v>0</v>
      </c>
      <c r="H49" s="6">
        <f>+'2'!H48+CompraVenta!J51</f>
        <v>0</v>
      </c>
      <c r="I49" s="6">
        <f>+'2'!I48+CompraVenta!K51</f>
        <v>0</v>
      </c>
      <c r="J49" s="6">
        <f>+'2'!J48+CompraVenta!L51</f>
        <v>0</v>
      </c>
      <c r="K49" s="6">
        <f>+'2'!K48+CompraVenta!M51</f>
        <v>40418.909999999945</v>
      </c>
      <c r="L49" s="6">
        <f>+'2'!L48+CompraVenta!N51</f>
        <v>40731.580000000009</v>
      </c>
      <c r="M49" s="6">
        <f>+'2'!M48+CompraVenta!O51</f>
        <v>35131.390000000014</v>
      </c>
      <c r="N49" s="6">
        <f>+'4'!B48+CompraVenta!P51</f>
        <v>0</v>
      </c>
      <c r="O49" s="6">
        <f>+'4'!C48+CompraVenta!Q51</f>
        <v>0</v>
      </c>
      <c r="P49" s="6">
        <f>+'4'!D48+CompraVenta!R51</f>
        <v>0</v>
      </c>
      <c r="Q49" s="6">
        <f>+'4'!E48+CompraVenta!S51</f>
        <v>0</v>
      </c>
      <c r="R49" s="6">
        <f>+'4'!F48+CompraVenta!T51</f>
        <v>0</v>
      </c>
      <c r="S49" s="6">
        <f>+'4'!G48+CompraVenta!U51</f>
        <v>0</v>
      </c>
      <c r="T49" s="6">
        <f>+'4'!H48+CompraVenta!V51</f>
        <v>0</v>
      </c>
      <c r="U49" s="6">
        <f>+'4'!I48+CompraVenta!W51</f>
        <v>0</v>
      </c>
      <c r="V49" s="6">
        <f>+'4'!J48+CompraVenta!X51</f>
        <v>0</v>
      </c>
      <c r="W49" s="6">
        <f>+'4'!K48+CompraVenta!Y51</f>
        <v>40404.539999999943</v>
      </c>
      <c r="X49" s="6">
        <f>+'4'!L48+CompraVenta!Z51</f>
        <v>41058.050000000054</v>
      </c>
      <c r="Y49" s="6">
        <f>+'4'!M48+CompraVenta!AA51</f>
        <v>39248.530000000013</v>
      </c>
      <c r="Z49" s="6">
        <f>+'7'!B48+CompraVenta!AB51</f>
        <v>0</v>
      </c>
      <c r="AA49" s="6">
        <f>+'7'!C48+CompraVenta!AC51</f>
        <v>0</v>
      </c>
      <c r="AB49" s="6">
        <f>+'7'!D48+CompraVenta!AD51</f>
        <v>0</v>
      </c>
      <c r="AC49" s="6">
        <f>+'7'!E48+CompraVenta!AE51</f>
        <v>0</v>
      </c>
      <c r="AD49" s="6">
        <f>+'7'!F48+CompraVenta!AF51</f>
        <v>0</v>
      </c>
      <c r="AE49" s="6">
        <f>+'7'!G48+CompraVenta!AG51</f>
        <v>0</v>
      </c>
      <c r="AF49" s="6">
        <f>+'7'!H48+CompraVenta!AH51</f>
        <v>0</v>
      </c>
      <c r="AG49" s="6">
        <f>+'7'!I48+CompraVenta!AI51</f>
        <v>0</v>
      </c>
      <c r="AH49" s="6">
        <f>+'7'!J48+CompraVenta!AJ51</f>
        <v>0</v>
      </c>
      <c r="AI49" s="6">
        <f>+'7'!K48+CompraVenta!AK51</f>
        <v>40399.619999999981</v>
      </c>
      <c r="AJ49" s="6">
        <f>+'7'!L48+CompraVenta!AL51</f>
        <v>41388.880000000005</v>
      </c>
      <c r="AK49" s="6">
        <f>+'7'!M48+CompraVenta!AM51</f>
        <v>35739.160000000003</v>
      </c>
      <c r="AL49" s="6"/>
      <c r="AM49" s="33">
        <f t="shared" si="2"/>
        <v>116281.87999999998</v>
      </c>
      <c r="AN49" s="33">
        <f t="shared" si="3"/>
        <v>120711.12000000001</v>
      </c>
      <c r="AO49" s="33">
        <f t="shared" si="4"/>
        <v>117527.65999999999</v>
      </c>
      <c r="AP49" s="33">
        <f t="shared" si="5"/>
        <v>116281.87999999998</v>
      </c>
      <c r="AQ49" s="33">
        <f t="shared" si="6"/>
        <v>1</v>
      </c>
      <c r="AR49" s="6">
        <f t="shared" si="10"/>
        <v>47</v>
      </c>
      <c r="AS49" s="34">
        <f t="shared" si="7"/>
        <v>40418.909999999945</v>
      </c>
      <c r="AT49" s="34">
        <f t="shared" si="7"/>
        <v>40731.580000000009</v>
      </c>
      <c r="AU49" s="34">
        <f t="shared" si="7"/>
        <v>35131.390000000014</v>
      </c>
      <c r="AV49" s="34">
        <f t="shared" si="8"/>
        <v>116281.87999999998</v>
      </c>
      <c r="AW49" s="19"/>
      <c r="BB49" s="33"/>
      <c r="BC49" s="33"/>
      <c r="BD49" s="33"/>
      <c r="BF49" s="33"/>
      <c r="BG49" s="33"/>
      <c r="BH49" s="33"/>
      <c r="BJ49" s="35">
        <f t="shared" si="9"/>
        <v>116281.87999999998</v>
      </c>
    </row>
    <row r="50" spans="1:62" x14ac:dyDescent="0.35">
      <c r="A50" s="3" t="str">
        <f>+'7'!A49</f>
        <v>CANDELARIA SOLAR</v>
      </c>
      <c r="B50" s="6">
        <f>+'2'!B49+CompraVenta!D52</f>
        <v>0</v>
      </c>
      <c r="C50" s="6">
        <f>+'2'!C49+CompraVenta!E52</f>
        <v>0</v>
      </c>
      <c r="D50" s="6">
        <f>+'2'!D49+CompraVenta!F52</f>
        <v>0</v>
      </c>
      <c r="E50" s="6">
        <f>+'2'!E49+CompraVenta!G52</f>
        <v>0</v>
      </c>
      <c r="F50" s="6">
        <f>+'2'!F49+CompraVenta!H52</f>
        <v>0</v>
      </c>
      <c r="G50" s="6">
        <f>+'2'!G49+CompraVenta!I52</f>
        <v>0</v>
      </c>
      <c r="H50" s="6">
        <f>+'2'!H49+CompraVenta!J52</f>
        <v>0</v>
      </c>
      <c r="I50" s="6">
        <f>+'2'!I49+CompraVenta!K52</f>
        <v>0</v>
      </c>
      <c r="J50" s="6">
        <f>+'2'!J49+CompraVenta!L52</f>
        <v>0</v>
      </c>
      <c r="K50" s="6">
        <f>+'2'!K49+CompraVenta!M52</f>
        <v>31013.680000000048</v>
      </c>
      <c r="L50" s="6">
        <f>+'2'!L49+CompraVenta!N52</f>
        <v>36179.399999999994</v>
      </c>
      <c r="M50" s="6">
        <f>+'2'!M49+CompraVenta!O52</f>
        <v>37461.609999999993</v>
      </c>
      <c r="N50" s="6">
        <f>+'4'!B49+CompraVenta!P52</f>
        <v>0</v>
      </c>
      <c r="O50" s="6">
        <f>+'4'!C49+CompraVenta!Q52</f>
        <v>0</v>
      </c>
      <c r="P50" s="6">
        <f>+'4'!D49+CompraVenta!R52</f>
        <v>0</v>
      </c>
      <c r="Q50" s="6">
        <f>+'4'!E49+CompraVenta!S52</f>
        <v>0</v>
      </c>
      <c r="R50" s="6">
        <f>+'4'!F49+CompraVenta!T52</f>
        <v>0</v>
      </c>
      <c r="S50" s="6">
        <f>+'4'!G49+CompraVenta!U52</f>
        <v>0</v>
      </c>
      <c r="T50" s="6">
        <f>+'4'!H49+CompraVenta!V52</f>
        <v>0</v>
      </c>
      <c r="U50" s="6">
        <f>+'4'!I49+CompraVenta!W52</f>
        <v>0</v>
      </c>
      <c r="V50" s="6">
        <f>+'4'!J49+CompraVenta!X52</f>
        <v>0</v>
      </c>
      <c r="W50" s="6">
        <f>+'4'!K49+CompraVenta!Y52</f>
        <v>31005.270000000044</v>
      </c>
      <c r="X50" s="6">
        <f>+'4'!L49+CompraVenta!Z52</f>
        <v>36416.979999999974</v>
      </c>
      <c r="Y50" s="6">
        <f>+'4'!M49+CompraVenta!AA52</f>
        <v>40597.880000000012</v>
      </c>
      <c r="Z50" s="6">
        <f>+'7'!B49+CompraVenta!AB52</f>
        <v>0</v>
      </c>
      <c r="AA50" s="6">
        <f>+'7'!C49+CompraVenta!AC52</f>
        <v>0</v>
      </c>
      <c r="AB50" s="6">
        <f>+'7'!D49+CompraVenta!AD52</f>
        <v>0</v>
      </c>
      <c r="AC50" s="6">
        <f>+'7'!E49+CompraVenta!AE52</f>
        <v>0</v>
      </c>
      <c r="AD50" s="6">
        <f>+'7'!F49+CompraVenta!AF52</f>
        <v>0</v>
      </c>
      <c r="AE50" s="6">
        <f>+'7'!G49+CompraVenta!AG52</f>
        <v>0</v>
      </c>
      <c r="AF50" s="6">
        <f>+'7'!H49+CompraVenta!AH52</f>
        <v>0</v>
      </c>
      <c r="AG50" s="6">
        <f>+'7'!I49+CompraVenta!AI52</f>
        <v>0</v>
      </c>
      <c r="AH50" s="6">
        <f>+'7'!J49+CompraVenta!AJ52</f>
        <v>0</v>
      </c>
      <c r="AI50" s="6">
        <f>+'7'!K49+CompraVenta!AK52</f>
        <v>31005.380000000037</v>
      </c>
      <c r="AJ50" s="6">
        <f>+'7'!L49+CompraVenta!AL52</f>
        <v>36634.78000000005</v>
      </c>
      <c r="AK50" s="6">
        <f>+'7'!M49+CompraVenta!AM52</f>
        <v>37929.29</v>
      </c>
      <c r="AL50" s="6"/>
      <c r="AM50" s="33">
        <f t="shared" si="2"/>
        <v>104654.69000000003</v>
      </c>
      <c r="AN50" s="33">
        <f t="shared" si="3"/>
        <v>108020.13000000003</v>
      </c>
      <c r="AO50" s="33">
        <f t="shared" si="4"/>
        <v>105569.4500000001</v>
      </c>
      <c r="AP50" s="33">
        <f t="shared" si="5"/>
        <v>104654.69000000003</v>
      </c>
      <c r="AQ50" s="33">
        <f t="shared" si="6"/>
        <v>1</v>
      </c>
      <c r="AR50" s="6">
        <f t="shared" si="10"/>
        <v>48</v>
      </c>
      <c r="AS50" s="34">
        <f t="shared" si="7"/>
        <v>31013.680000000048</v>
      </c>
      <c r="AT50" s="34">
        <f t="shared" si="7"/>
        <v>36179.399999999994</v>
      </c>
      <c r="AU50" s="34">
        <f t="shared" si="7"/>
        <v>37461.609999999993</v>
      </c>
      <c r="AV50" s="34">
        <f t="shared" si="8"/>
        <v>104654.69000000003</v>
      </c>
      <c r="AW50" s="19"/>
      <c r="BB50" s="33"/>
      <c r="BC50" s="33"/>
      <c r="BD50" s="33"/>
      <c r="BF50" s="33"/>
      <c r="BG50" s="33"/>
      <c r="BH50" s="33"/>
      <c r="BJ50" s="35">
        <f t="shared" si="9"/>
        <v>104654.69000000003</v>
      </c>
    </row>
    <row r="51" spans="1:62" x14ac:dyDescent="0.35">
      <c r="A51" s="3" t="str">
        <f>+'7'!A50</f>
        <v>CANENCIA_ENERGIA_SPA</v>
      </c>
      <c r="B51" s="6">
        <f>+'2'!B50+CompraVenta!D53</f>
        <v>0</v>
      </c>
      <c r="C51" s="6">
        <f>+'2'!C50+CompraVenta!E53</f>
        <v>0</v>
      </c>
      <c r="D51" s="6">
        <f>+'2'!D50+CompraVenta!F53</f>
        <v>0</v>
      </c>
      <c r="E51" s="6">
        <f>+'2'!E50+CompraVenta!G53</f>
        <v>0</v>
      </c>
      <c r="F51" s="6">
        <f>+'2'!F50+CompraVenta!H53</f>
        <v>0</v>
      </c>
      <c r="G51" s="6">
        <f>+'2'!G50+CompraVenta!I53</f>
        <v>0</v>
      </c>
      <c r="H51" s="6">
        <f>+'2'!H50+CompraVenta!J53</f>
        <v>0</v>
      </c>
      <c r="I51" s="6">
        <f>+'2'!I50+CompraVenta!K53</f>
        <v>0</v>
      </c>
      <c r="J51" s="6">
        <f>+'2'!J50+CompraVenta!L53</f>
        <v>0</v>
      </c>
      <c r="K51" s="6">
        <f>+'2'!K50+CompraVenta!M53</f>
        <v>39418.989999999889</v>
      </c>
      <c r="L51" s="6">
        <f>+'2'!L50+CompraVenta!N53</f>
        <v>48766.48999999994</v>
      </c>
      <c r="M51" s="6">
        <f>+'2'!M50+CompraVenta!O53</f>
        <v>46988.01999999999</v>
      </c>
      <c r="N51" s="6">
        <f>+'4'!B50+CompraVenta!P53</f>
        <v>0</v>
      </c>
      <c r="O51" s="6">
        <f>+'4'!C50+CompraVenta!Q53</f>
        <v>0</v>
      </c>
      <c r="P51" s="6">
        <f>+'4'!D50+CompraVenta!R53</f>
        <v>0</v>
      </c>
      <c r="Q51" s="6">
        <f>+'4'!E50+CompraVenta!S53</f>
        <v>0</v>
      </c>
      <c r="R51" s="6">
        <f>+'4'!F50+CompraVenta!T53</f>
        <v>0</v>
      </c>
      <c r="S51" s="6">
        <f>+'4'!G50+CompraVenta!U53</f>
        <v>0</v>
      </c>
      <c r="T51" s="6">
        <f>+'4'!H50+CompraVenta!V53</f>
        <v>0</v>
      </c>
      <c r="U51" s="6">
        <f>+'4'!I50+CompraVenta!W53</f>
        <v>0</v>
      </c>
      <c r="V51" s="6">
        <f>+'4'!J50+CompraVenta!X53</f>
        <v>0</v>
      </c>
      <c r="W51" s="6">
        <f>+'4'!K50+CompraVenta!Y53</f>
        <v>39411.689999999944</v>
      </c>
      <c r="X51" s="6">
        <f>+'4'!L50+CompraVenta!Z53</f>
        <v>48965.329999999965</v>
      </c>
      <c r="Y51" s="6">
        <f>+'4'!M50+CompraVenta!AA53</f>
        <v>50263.590000000033</v>
      </c>
      <c r="Z51" s="6">
        <f>+'7'!B50+CompraVenta!AB53</f>
        <v>0</v>
      </c>
      <c r="AA51" s="6">
        <f>+'7'!C50+CompraVenta!AC53</f>
        <v>0</v>
      </c>
      <c r="AB51" s="6">
        <f>+'7'!D50+CompraVenta!AD53</f>
        <v>0</v>
      </c>
      <c r="AC51" s="6">
        <f>+'7'!E50+CompraVenta!AE53</f>
        <v>0</v>
      </c>
      <c r="AD51" s="6">
        <f>+'7'!F50+CompraVenta!AF53</f>
        <v>0</v>
      </c>
      <c r="AE51" s="6">
        <f>+'7'!G50+CompraVenta!AG53</f>
        <v>0</v>
      </c>
      <c r="AF51" s="6">
        <f>+'7'!H50+CompraVenta!AH53</f>
        <v>0</v>
      </c>
      <c r="AG51" s="6">
        <f>+'7'!I50+CompraVenta!AI53</f>
        <v>0</v>
      </c>
      <c r="AH51" s="6">
        <f>+'7'!J50+CompraVenta!AJ53</f>
        <v>0</v>
      </c>
      <c r="AI51" s="6">
        <f>+'7'!K50+CompraVenta!AK53</f>
        <v>39407.009999999922</v>
      </c>
      <c r="AJ51" s="6">
        <f>+'7'!L50+CompraVenta!AL53</f>
        <v>49167.750000000029</v>
      </c>
      <c r="AK51" s="6">
        <f>+'7'!M50+CompraVenta!AM53</f>
        <v>47558.139999999978</v>
      </c>
      <c r="AL51" s="6"/>
      <c r="AM51" s="33">
        <f t="shared" si="2"/>
        <v>135173.49999999983</v>
      </c>
      <c r="AN51" s="33">
        <f t="shared" si="3"/>
        <v>138640.60999999993</v>
      </c>
      <c r="AO51" s="33">
        <f t="shared" si="4"/>
        <v>136132.89999999994</v>
      </c>
      <c r="AP51" s="33">
        <f t="shared" si="5"/>
        <v>135173.49999999983</v>
      </c>
      <c r="AQ51" s="33">
        <f t="shared" si="6"/>
        <v>1</v>
      </c>
      <c r="AR51" s="6">
        <f t="shared" si="10"/>
        <v>49</v>
      </c>
      <c r="AS51" s="34">
        <f t="shared" si="7"/>
        <v>39418.989999999889</v>
      </c>
      <c r="AT51" s="34">
        <f t="shared" si="7"/>
        <v>48766.48999999994</v>
      </c>
      <c r="AU51" s="34">
        <f t="shared" si="7"/>
        <v>46988.01999999999</v>
      </c>
      <c r="AV51" s="34">
        <f t="shared" si="8"/>
        <v>135173.49999999983</v>
      </c>
      <c r="AW51" s="19"/>
      <c r="BB51" s="33"/>
      <c r="BC51" s="33"/>
      <c r="BD51" s="33"/>
      <c r="BF51" s="33"/>
      <c r="BG51" s="33"/>
      <c r="BH51" s="33"/>
      <c r="BJ51" s="35">
        <f t="shared" si="9"/>
        <v>135173.49999999983</v>
      </c>
    </row>
    <row r="52" spans="1:62" x14ac:dyDescent="0.35">
      <c r="A52" s="3" t="str">
        <f>+'7'!A51</f>
        <v>CAPULLO</v>
      </c>
      <c r="B52" s="6">
        <f>+'2'!B51+CompraVenta!D54</f>
        <v>0</v>
      </c>
      <c r="C52" s="6">
        <f>+'2'!C51+CompraVenta!E54</f>
        <v>0</v>
      </c>
      <c r="D52" s="6">
        <f>+'2'!D51+CompraVenta!F54</f>
        <v>0</v>
      </c>
      <c r="E52" s="6">
        <f>+'2'!E51+CompraVenta!G54</f>
        <v>0</v>
      </c>
      <c r="F52" s="6">
        <f>+'2'!F51+CompraVenta!H54</f>
        <v>0</v>
      </c>
      <c r="G52" s="6">
        <f>+'2'!G51+CompraVenta!I54</f>
        <v>0</v>
      </c>
      <c r="H52" s="6">
        <f>+'2'!H51+CompraVenta!J54</f>
        <v>0</v>
      </c>
      <c r="I52" s="6">
        <f>+'2'!I51+CompraVenta!K54</f>
        <v>0</v>
      </c>
      <c r="J52" s="6">
        <f>+'2'!J51+CompraVenta!L54</f>
        <v>0</v>
      </c>
      <c r="K52" s="6">
        <f>+'2'!K51+CompraVenta!M54</f>
        <v>63406.98000000004</v>
      </c>
      <c r="L52" s="6">
        <f>+'2'!L51+CompraVenta!N54</f>
        <v>-68676.970000000583</v>
      </c>
      <c r="M52" s="6">
        <f>+'2'!M51+CompraVenta!O54</f>
        <v>31133.889999999781</v>
      </c>
      <c r="N52" s="6">
        <f>+'4'!B51+CompraVenta!P54</f>
        <v>0</v>
      </c>
      <c r="O52" s="6">
        <f>+'4'!C51+CompraVenta!Q54</f>
        <v>0</v>
      </c>
      <c r="P52" s="6">
        <f>+'4'!D51+CompraVenta!R54</f>
        <v>0</v>
      </c>
      <c r="Q52" s="6">
        <f>+'4'!E51+CompraVenta!S54</f>
        <v>0</v>
      </c>
      <c r="R52" s="6">
        <f>+'4'!F51+CompraVenta!T54</f>
        <v>0</v>
      </c>
      <c r="S52" s="6">
        <f>+'4'!G51+CompraVenta!U54</f>
        <v>0</v>
      </c>
      <c r="T52" s="6">
        <f>+'4'!H51+CompraVenta!V54</f>
        <v>0</v>
      </c>
      <c r="U52" s="6">
        <f>+'4'!I51+CompraVenta!W54</f>
        <v>0</v>
      </c>
      <c r="V52" s="6">
        <f>+'4'!J51+CompraVenta!X54</f>
        <v>0</v>
      </c>
      <c r="W52" s="6">
        <f>+'4'!K51+CompraVenta!Y54</f>
        <v>64826.910000000673</v>
      </c>
      <c r="X52" s="6">
        <f>+'4'!L51+CompraVenta!Z54</f>
        <v>-16934.310000000231</v>
      </c>
      <c r="Y52" s="6">
        <f>+'4'!M51+CompraVenta!AA54</f>
        <v>-138966.88000000062</v>
      </c>
      <c r="Z52" s="6">
        <f>+'7'!B51+CompraVenta!AB54</f>
        <v>0</v>
      </c>
      <c r="AA52" s="6">
        <f>+'7'!C51+CompraVenta!AC54</f>
        <v>0</v>
      </c>
      <c r="AB52" s="6">
        <f>+'7'!D51+CompraVenta!AD54</f>
        <v>0</v>
      </c>
      <c r="AC52" s="6">
        <f>+'7'!E51+CompraVenta!AE54</f>
        <v>0</v>
      </c>
      <c r="AD52" s="6">
        <f>+'7'!F51+CompraVenta!AF54</f>
        <v>0</v>
      </c>
      <c r="AE52" s="6">
        <f>+'7'!G51+CompraVenta!AG54</f>
        <v>0</v>
      </c>
      <c r="AF52" s="6">
        <f>+'7'!H51+CompraVenta!AH54</f>
        <v>0</v>
      </c>
      <c r="AG52" s="6">
        <f>+'7'!I51+CompraVenta!AI54</f>
        <v>0</v>
      </c>
      <c r="AH52" s="6">
        <f>+'7'!J51+CompraVenta!AJ54</f>
        <v>0</v>
      </c>
      <c r="AI52" s="6">
        <f>+'7'!K51+CompraVenta!AK54</f>
        <v>95173.540000000328</v>
      </c>
      <c r="AJ52" s="6">
        <f>+'7'!L51+CompraVenta!AL54</f>
        <v>154051.89000000036</v>
      </c>
      <c r="AK52" s="6">
        <f>+'7'!M51+CompraVenta!AM54</f>
        <v>-58317.409999999276</v>
      </c>
      <c r="AL52" s="6"/>
      <c r="AM52" s="33">
        <f t="shared" si="2"/>
        <v>25863.899999999237</v>
      </c>
      <c r="AN52" s="33">
        <f t="shared" si="3"/>
        <v>-91074.280000000173</v>
      </c>
      <c r="AO52" s="33">
        <f t="shared" si="4"/>
        <v>190908.02000000142</v>
      </c>
      <c r="AP52" s="33">
        <f t="shared" si="5"/>
        <v>-91074.280000000173</v>
      </c>
      <c r="AQ52" s="33">
        <f t="shared" si="6"/>
        <v>2</v>
      </c>
      <c r="AR52" s="6">
        <f t="shared" si="10"/>
        <v>50</v>
      </c>
      <c r="AS52" s="34">
        <f t="shared" si="7"/>
        <v>64826.910000000673</v>
      </c>
      <c r="AT52" s="34">
        <f t="shared" si="7"/>
        <v>-16934.310000000231</v>
      </c>
      <c r="AU52" s="34">
        <f t="shared" si="7"/>
        <v>-138966.88000000062</v>
      </c>
      <c r="AV52" s="34">
        <f t="shared" si="8"/>
        <v>-91074.280000000173</v>
      </c>
      <c r="AW52" s="19"/>
      <c r="BB52" s="33"/>
      <c r="BC52" s="33"/>
      <c r="BD52" s="33"/>
      <c r="BF52" s="33"/>
      <c r="BG52" s="33"/>
      <c r="BH52" s="33"/>
      <c r="BJ52" s="35">
        <f t="shared" si="9"/>
        <v>-91074.280000000173</v>
      </c>
    </row>
    <row r="53" spans="1:62" x14ac:dyDescent="0.35">
      <c r="A53" s="3" t="str">
        <f>+'7'!A52</f>
        <v>CARBOMET</v>
      </c>
      <c r="B53" s="6">
        <f>+'2'!B52+CompraVenta!D55</f>
        <v>0</v>
      </c>
      <c r="C53" s="6">
        <f>+'2'!C52+CompraVenta!E55</f>
        <v>0</v>
      </c>
      <c r="D53" s="6">
        <f>+'2'!D52+CompraVenta!F55</f>
        <v>0</v>
      </c>
      <c r="E53" s="6">
        <f>+'2'!E52+CompraVenta!G55</f>
        <v>0</v>
      </c>
      <c r="F53" s="6">
        <f>+'2'!F52+CompraVenta!H55</f>
        <v>0</v>
      </c>
      <c r="G53" s="6">
        <f>+'2'!G52+CompraVenta!I55</f>
        <v>0</v>
      </c>
      <c r="H53" s="6">
        <f>+'2'!H52+CompraVenta!J55</f>
        <v>0</v>
      </c>
      <c r="I53" s="6">
        <f>+'2'!I52+CompraVenta!K55</f>
        <v>0</v>
      </c>
      <c r="J53" s="6">
        <f>+'2'!J52+CompraVenta!L55</f>
        <v>0</v>
      </c>
      <c r="K53" s="6">
        <f>+'2'!K52+CompraVenta!M55</f>
        <v>296266.5399999998</v>
      </c>
      <c r="L53" s="6">
        <f>+'2'!L52+CompraVenta!N55</f>
        <v>225822.56999999983</v>
      </c>
      <c r="M53" s="6">
        <f>+'2'!M52+CompraVenta!O55</f>
        <v>204033.76999999976</v>
      </c>
      <c r="N53" s="6">
        <f>+'4'!B52+CompraVenta!P55</f>
        <v>0</v>
      </c>
      <c r="O53" s="6">
        <f>+'4'!C52+CompraVenta!Q55</f>
        <v>0</v>
      </c>
      <c r="P53" s="6">
        <f>+'4'!D52+CompraVenta!R55</f>
        <v>0</v>
      </c>
      <c r="Q53" s="6">
        <f>+'4'!E52+CompraVenta!S55</f>
        <v>0</v>
      </c>
      <c r="R53" s="6">
        <f>+'4'!F52+CompraVenta!T55</f>
        <v>0</v>
      </c>
      <c r="S53" s="6">
        <f>+'4'!G52+CompraVenta!U55</f>
        <v>0</v>
      </c>
      <c r="T53" s="6">
        <f>+'4'!H52+CompraVenta!V55</f>
        <v>0</v>
      </c>
      <c r="U53" s="6">
        <f>+'4'!I52+CompraVenta!W55</f>
        <v>0</v>
      </c>
      <c r="V53" s="6">
        <f>+'4'!J52+CompraVenta!X55</f>
        <v>0</v>
      </c>
      <c r="W53" s="6">
        <f>+'4'!K52+CompraVenta!Y55</f>
        <v>298036.27999999991</v>
      </c>
      <c r="X53" s="6">
        <f>+'4'!L52+CompraVenta!Z55</f>
        <v>244010.26000000039</v>
      </c>
      <c r="Y53" s="6">
        <f>+'4'!M52+CompraVenta!AA55</f>
        <v>236233.88000000006</v>
      </c>
      <c r="Z53" s="6">
        <f>+'7'!B52+CompraVenta!AB55</f>
        <v>0</v>
      </c>
      <c r="AA53" s="6">
        <f>+'7'!C52+CompraVenta!AC55</f>
        <v>0</v>
      </c>
      <c r="AB53" s="6">
        <f>+'7'!D52+CompraVenta!AD55</f>
        <v>0</v>
      </c>
      <c r="AC53" s="6">
        <f>+'7'!E52+CompraVenta!AE55</f>
        <v>0</v>
      </c>
      <c r="AD53" s="6">
        <f>+'7'!F52+CompraVenta!AF55</f>
        <v>0</v>
      </c>
      <c r="AE53" s="6">
        <f>+'7'!G52+CompraVenta!AG55</f>
        <v>0</v>
      </c>
      <c r="AF53" s="6">
        <f>+'7'!H52+CompraVenta!AH55</f>
        <v>0</v>
      </c>
      <c r="AG53" s="6">
        <f>+'7'!I52+CompraVenta!AI55</f>
        <v>0</v>
      </c>
      <c r="AH53" s="6">
        <f>+'7'!J52+CompraVenta!AJ55</f>
        <v>0</v>
      </c>
      <c r="AI53" s="6">
        <f>+'7'!K52+CompraVenta!AK55</f>
        <v>297941.52000000014</v>
      </c>
      <c r="AJ53" s="6">
        <f>+'7'!L52+CompraVenta!AL55</f>
        <v>244806.17000000007</v>
      </c>
      <c r="AK53" s="6">
        <f>+'7'!M52+CompraVenta!AM55</f>
        <v>219644.51000000015</v>
      </c>
      <c r="AL53" s="6"/>
      <c r="AM53" s="33">
        <f t="shared" si="2"/>
        <v>726122.87999999942</v>
      </c>
      <c r="AN53" s="33">
        <f t="shared" si="3"/>
        <v>778280.42000000039</v>
      </c>
      <c r="AO53" s="33">
        <f t="shared" si="4"/>
        <v>762392.2000000003</v>
      </c>
      <c r="AP53" s="33">
        <f t="shared" si="5"/>
        <v>726122.87999999942</v>
      </c>
      <c r="AQ53" s="33">
        <f t="shared" si="6"/>
        <v>1</v>
      </c>
      <c r="AR53" s="6">
        <f t="shared" si="10"/>
        <v>51</v>
      </c>
      <c r="AS53" s="34">
        <f t="shared" si="7"/>
        <v>296266.5399999998</v>
      </c>
      <c r="AT53" s="34">
        <f t="shared" si="7"/>
        <v>225822.56999999983</v>
      </c>
      <c r="AU53" s="34">
        <f t="shared" si="7"/>
        <v>204033.76999999976</v>
      </c>
      <c r="AV53" s="34">
        <f t="shared" si="8"/>
        <v>726122.87999999942</v>
      </c>
      <c r="AW53" s="19"/>
      <c r="BB53" s="33"/>
      <c r="BC53" s="33"/>
      <c r="BD53" s="33"/>
      <c r="BF53" s="33"/>
      <c r="BG53" s="33"/>
      <c r="BH53" s="33"/>
      <c r="BJ53" s="35">
        <f t="shared" si="9"/>
        <v>726122.87999999942</v>
      </c>
    </row>
    <row r="54" spans="1:62" x14ac:dyDescent="0.35">
      <c r="A54" s="3" t="str">
        <f>+'7'!A53</f>
        <v>CARDONES SA</v>
      </c>
      <c r="B54" s="6">
        <f>+'2'!B53+CompraVenta!D56</f>
        <v>0</v>
      </c>
      <c r="C54" s="6">
        <f>+'2'!C53+CompraVenta!E56</f>
        <v>0</v>
      </c>
      <c r="D54" s="6">
        <f>+'2'!D53+CompraVenta!F56</f>
        <v>0</v>
      </c>
      <c r="E54" s="6">
        <f>+'2'!E53+CompraVenta!G56</f>
        <v>0</v>
      </c>
      <c r="F54" s="6">
        <f>+'2'!F53+CompraVenta!H56</f>
        <v>0</v>
      </c>
      <c r="G54" s="6">
        <f>+'2'!G53+CompraVenta!I56</f>
        <v>0</v>
      </c>
      <c r="H54" s="6">
        <f>+'2'!H53+CompraVenta!J56</f>
        <v>0</v>
      </c>
      <c r="I54" s="6">
        <f>+'2'!I53+CompraVenta!K56</f>
        <v>0</v>
      </c>
      <c r="J54" s="6">
        <f>+'2'!J53+CompraVenta!L56</f>
        <v>0</v>
      </c>
      <c r="K54" s="6">
        <f>+'2'!K53+CompraVenta!M56</f>
        <v>1403.0200000000007</v>
      </c>
      <c r="L54" s="6">
        <f>+'2'!L53+CompraVenta!N56</f>
        <v>2003.1899999999966</v>
      </c>
      <c r="M54" s="6">
        <f>+'2'!M53+CompraVenta!O56</f>
        <v>2236.4000000000005</v>
      </c>
      <c r="N54" s="6">
        <f>+'4'!B53+CompraVenta!P56</f>
        <v>0</v>
      </c>
      <c r="O54" s="6">
        <f>+'4'!C53+CompraVenta!Q56</f>
        <v>0</v>
      </c>
      <c r="P54" s="6">
        <f>+'4'!D53+CompraVenta!R56</f>
        <v>0</v>
      </c>
      <c r="Q54" s="6">
        <f>+'4'!E53+CompraVenta!S56</f>
        <v>0</v>
      </c>
      <c r="R54" s="6">
        <f>+'4'!F53+CompraVenta!T56</f>
        <v>0</v>
      </c>
      <c r="S54" s="6">
        <f>+'4'!G53+CompraVenta!U56</f>
        <v>0</v>
      </c>
      <c r="T54" s="6">
        <f>+'4'!H53+CompraVenta!V56</f>
        <v>0</v>
      </c>
      <c r="U54" s="6">
        <f>+'4'!I53+CompraVenta!W56</f>
        <v>0</v>
      </c>
      <c r="V54" s="6">
        <f>+'4'!J53+CompraVenta!X56</f>
        <v>0</v>
      </c>
      <c r="W54" s="6">
        <f>+'4'!K53+CompraVenta!Y56</f>
        <v>1403.0100000000007</v>
      </c>
      <c r="X54" s="6">
        <f>+'4'!L53+CompraVenta!Z56</f>
        <v>2004.2599999999968</v>
      </c>
      <c r="Y54" s="6">
        <f>+'4'!M53+CompraVenta!AA56</f>
        <v>2221.8299999999981</v>
      </c>
      <c r="Z54" s="6">
        <f>+'7'!B53+CompraVenta!AB56</f>
        <v>0</v>
      </c>
      <c r="AA54" s="6">
        <f>+'7'!C53+CompraVenta!AC56</f>
        <v>0</v>
      </c>
      <c r="AB54" s="6">
        <f>+'7'!D53+CompraVenta!AD56</f>
        <v>0</v>
      </c>
      <c r="AC54" s="6">
        <f>+'7'!E53+CompraVenta!AE56</f>
        <v>0</v>
      </c>
      <c r="AD54" s="6">
        <f>+'7'!F53+CompraVenta!AF56</f>
        <v>0</v>
      </c>
      <c r="AE54" s="6">
        <f>+'7'!G53+CompraVenta!AG56</f>
        <v>0</v>
      </c>
      <c r="AF54" s="6">
        <f>+'7'!H53+CompraVenta!AH56</f>
        <v>0</v>
      </c>
      <c r="AG54" s="6">
        <f>+'7'!I53+CompraVenta!AI56</f>
        <v>0</v>
      </c>
      <c r="AH54" s="6">
        <f>+'7'!J53+CompraVenta!AJ56</f>
        <v>0</v>
      </c>
      <c r="AI54" s="6">
        <f>+'7'!K53+CompraVenta!AK56</f>
        <v>1403.1300000000006</v>
      </c>
      <c r="AJ54" s="6">
        <f>+'7'!L53+CompraVenta!AL56</f>
        <v>2001.0299999999968</v>
      </c>
      <c r="AK54" s="6">
        <f>+'7'!M53+CompraVenta!AM56</f>
        <v>2236.4499999999989</v>
      </c>
      <c r="AL54" s="6"/>
      <c r="AM54" s="33">
        <f t="shared" si="2"/>
        <v>5642.6099999999979</v>
      </c>
      <c r="AN54" s="33">
        <f t="shared" si="3"/>
        <v>5629.0999999999958</v>
      </c>
      <c r="AO54" s="33">
        <f t="shared" si="4"/>
        <v>5640.609999999996</v>
      </c>
      <c r="AP54" s="33">
        <f t="shared" si="5"/>
        <v>5629.0999999999958</v>
      </c>
      <c r="AQ54" s="33">
        <f t="shared" si="6"/>
        <v>2</v>
      </c>
      <c r="AR54" s="6">
        <f t="shared" si="10"/>
        <v>52</v>
      </c>
      <c r="AS54" s="34">
        <f t="shared" si="7"/>
        <v>1403.0100000000007</v>
      </c>
      <c r="AT54" s="34">
        <f t="shared" si="7"/>
        <v>2004.2599999999968</v>
      </c>
      <c r="AU54" s="34">
        <f t="shared" si="7"/>
        <v>2221.8299999999981</v>
      </c>
      <c r="AV54" s="34">
        <f t="shared" si="8"/>
        <v>5629.0999999999958</v>
      </c>
      <c r="AW54" s="19"/>
      <c r="BB54" s="33"/>
      <c r="BC54" s="33"/>
      <c r="BD54" s="33"/>
      <c r="BF54" s="33"/>
      <c r="BG54" s="33"/>
      <c r="BH54" s="33"/>
      <c r="BJ54" s="35">
        <f t="shared" si="9"/>
        <v>5629.0999999999958</v>
      </c>
    </row>
    <row r="55" spans="1:62" x14ac:dyDescent="0.35">
      <c r="A55" s="3" t="str">
        <f>+'7'!A54</f>
        <v>CAREN</v>
      </c>
      <c r="B55" s="6">
        <f>+'2'!B54+CompraVenta!D57</f>
        <v>0</v>
      </c>
      <c r="C55" s="6">
        <f>+'2'!C54+CompraVenta!E57</f>
        <v>0</v>
      </c>
      <c r="D55" s="6">
        <f>+'2'!D54+CompraVenta!F57</f>
        <v>0</v>
      </c>
      <c r="E55" s="6">
        <f>+'2'!E54+CompraVenta!G57</f>
        <v>0</v>
      </c>
      <c r="F55" s="6">
        <f>+'2'!F54+CompraVenta!H57</f>
        <v>0</v>
      </c>
      <c r="G55" s="6">
        <f>+'2'!G54+CompraVenta!I57</f>
        <v>0</v>
      </c>
      <c r="H55" s="6">
        <f>+'2'!H54+CompraVenta!J57</f>
        <v>0</v>
      </c>
      <c r="I55" s="6">
        <f>+'2'!I54+CompraVenta!K57</f>
        <v>0</v>
      </c>
      <c r="J55" s="6">
        <f>+'2'!J54+CompraVenta!L57</f>
        <v>0</v>
      </c>
      <c r="K55" s="6">
        <f>+'2'!K54+CompraVenta!M57</f>
        <v>157183.25999999995</v>
      </c>
      <c r="L55" s="6">
        <f>+'2'!L54+CompraVenta!N57</f>
        <v>801434.3000000004</v>
      </c>
      <c r="M55" s="6">
        <f>+'2'!M54+CompraVenta!O57</f>
        <v>700433.98999999929</v>
      </c>
      <c r="N55" s="6">
        <f>+'4'!B54+CompraVenta!P57</f>
        <v>0</v>
      </c>
      <c r="O55" s="6">
        <f>+'4'!C54+CompraVenta!Q57</f>
        <v>0</v>
      </c>
      <c r="P55" s="6">
        <f>+'4'!D54+CompraVenta!R57</f>
        <v>0</v>
      </c>
      <c r="Q55" s="6">
        <f>+'4'!E54+CompraVenta!S57</f>
        <v>0</v>
      </c>
      <c r="R55" s="6">
        <f>+'4'!F54+CompraVenta!T57</f>
        <v>0</v>
      </c>
      <c r="S55" s="6">
        <f>+'4'!G54+CompraVenta!U57</f>
        <v>0</v>
      </c>
      <c r="T55" s="6">
        <f>+'4'!H54+CompraVenta!V57</f>
        <v>0</v>
      </c>
      <c r="U55" s="6">
        <f>+'4'!I54+CompraVenta!W57</f>
        <v>0</v>
      </c>
      <c r="V55" s="6">
        <f>+'4'!J54+CompraVenta!X57</f>
        <v>0</v>
      </c>
      <c r="W55" s="6">
        <f>+'4'!K54+CompraVenta!Y57</f>
        <v>149646.44999999998</v>
      </c>
      <c r="X55" s="6">
        <f>+'4'!L54+CompraVenta!Z57</f>
        <v>525454.84000000032</v>
      </c>
      <c r="Y55" s="6">
        <f>+'4'!M54+CompraVenta!AA57</f>
        <v>538894.11000000068</v>
      </c>
      <c r="Z55" s="6">
        <f>+'7'!B54+CompraVenta!AB57</f>
        <v>0</v>
      </c>
      <c r="AA55" s="6">
        <f>+'7'!C54+CompraVenta!AC57</f>
        <v>0</v>
      </c>
      <c r="AB55" s="6">
        <f>+'7'!D54+CompraVenta!AD57</f>
        <v>0</v>
      </c>
      <c r="AC55" s="6">
        <f>+'7'!E54+CompraVenta!AE57</f>
        <v>0</v>
      </c>
      <c r="AD55" s="6">
        <f>+'7'!F54+CompraVenta!AF57</f>
        <v>0</v>
      </c>
      <c r="AE55" s="6">
        <f>+'7'!G54+CompraVenta!AG57</f>
        <v>0</v>
      </c>
      <c r="AF55" s="6">
        <f>+'7'!H54+CompraVenta!AH57</f>
        <v>0</v>
      </c>
      <c r="AG55" s="6">
        <f>+'7'!I54+CompraVenta!AI57</f>
        <v>0</v>
      </c>
      <c r="AH55" s="6">
        <f>+'7'!J54+CompraVenta!AJ57</f>
        <v>0</v>
      </c>
      <c r="AI55" s="6">
        <f>+'7'!K54+CompraVenta!AK57</f>
        <v>152298.56</v>
      </c>
      <c r="AJ55" s="6">
        <f>+'7'!L54+CompraVenta!AL57</f>
        <v>577748.58000000077</v>
      </c>
      <c r="AK55" s="6">
        <f>+'7'!M54+CompraVenta!AM57</f>
        <v>404496.63999999984</v>
      </c>
      <c r="AL55" s="6"/>
      <c r="AM55" s="33">
        <f t="shared" si="2"/>
        <v>1659051.5499999996</v>
      </c>
      <c r="AN55" s="33">
        <f t="shared" si="3"/>
        <v>1213995.4000000008</v>
      </c>
      <c r="AO55" s="33">
        <f t="shared" si="4"/>
        <v>1134543.7800000007</v>
      </c>
      <c r="AP55" s="33">
        <f t="shared" si="5"/>
        <v>1134543.7800000007</v>
      </c>
      <c r="AQ55" s="33">
        <f t="shared" si="6"/>
        <v>3</v>
      </c>
      <c r="AR55" s="6">
        <f t="shared" si="10"/>
        <v>53</v>
      </c>
      <c r="AS55" s="34">
        <f t="shared" si="7"/>
        <v>152298.56</v>
      </c>
      <c r="AT55" s="34">
        <f t="shared" si="7"/>
        <v>577748.58000000077</v>
      </c>
      <c r="AU55" s="34">
        <f t="shared" si="7"/>
        <v>404496.63999999984</v>
      </c>
      <c r="AV55" s="34">
        <f t="shared" si="8"/>
        <v>1134543.7800000007</v>
      </c>
      <c r="AW55" s="19"/>
      <c r="BB55" s="33"/>
      <c r="BC55" s="33"/>
      <c r="BD55" s="33"/>
      <c r="BF55" s="33"/>
      <c r="BG55" s="33"/>
      <c r="BH55" s="33"/>
      <c r="BJ55" s="35">
        <f t="shared" si="9"/>
        <v>1134543.7800000007</v>
      </c>
    </row>
    <row r="56" spans="1:62" x14ac:dyDescent="0.35">
      <c r="A56" s="3" t="str">
        <f>+'7'!A55</f>
        <v>CARRAN</v>
      </c>
      <c r="B56" s="6">
        <f>+'2'!B55+CompraVenta!D58</f>
        <v>0</v>
      </c>
      <c r="C56" s="6">
        <f>+'2'!C55+CompraVenta!E58</f>
        <v>0</v>
      </c>
      <c r="D56" s="6">
        <f>+'2'!D55+CompraVenta!F58</f>
        <v>0</v>
      </c>
      <c r="E56" s="6">
        <f>+'2'!E55+CompraVenta!G58</f>
        <v>0</v>
      </c>
      <c r="F56" s="6">
        <f>+'2'!F55+CompraVenta!H58</f>
        <v>0</v>
      </c>
      <c r="G56" s="6">
        <f>+'2'!G55+CompraVenta!I58</f>
        <v>0</v>
      </c>
      <c r="H56" s="6">
        <f>+'2'!H55+CompraVenta!J58</f>
        <v>0</v>
      </c>
      <c r="I56" s="6">
        <f>+'2'!I55+CompraVenta!K58</f>
        <v>0</v>
      </c>
      <c r="J56" s="6">
        <f>+'2'!J55+CompraVenta!L58</f>
        <v>0</v>
      </c>
      <c r="K56" s="6">
        <f>+'2'!K55+CompraVenta!M58</f>
        <v>0</v>
      </c>
      <c r="L56" s="6">
        <f>+'2'!L55+CompraVenta!N58</f>
        <v>0</v>
      </c>
      <c r="M56" s="6">
        <f>+'2'!M55+CompraVenta!O58</f>
        <v>0</v>
      </c>
      <c r="N56" s="6">
        <f>+'4'!B55+CompraVenta!P58</f>
        <v>0</v>
      </c>
      <c r="O56" s="6">
        <f>+'4'!C55+CompraVenta!Q58</f>
        <v>0</v>
      </c>
      <c r="P56" s="6">
        <f>+'4'!D55+CompraVenta!R58</f>
        <v>0</v>
      </c>
      <c r="Q56" s="6">
        <f>+'4'!E55+CompraVenta!S58</f>
        <v>0</v>
      </c>
      <c r="R56" s="6">
        <f>+'4'!F55+CompraVenta!T58</f>
        <v>0</v>
      </c>
      <c r="S56" s="6">
        <f>+'4'!G55+CompraVenta!U58</f>
        <v>0</v>
      </c>
      <c r="T56" s="6">
        <f>+'4'!H55+CompraVenta!V58</f>
        <v>0</v>
      </c>
      <c r="U56" s="6">
        <f>+'4'!I55+CompraVenta!W58</f>
        <v>0</v>
      </c>
      <c r="V56" s="6">
        <f>+'4'!J55+CompraVenta!X58</f>
        <v>0</v>
      </c>
      <c r="W56" s="6">
        <f>+'4'!K55+CompraVenta!Y58</f>
        <v>0</v>
      </c>
      <c r="X56" s="6">
        <f>+'4'!L55+CompraVenta!Z58</f>
        <v>0</v>
      </c>
      <c r="Y56" s="6">
        <f>+'4'!M55+CompraVenta!AA58</f>
        <v>0</v>
      </c>
      <c r="Z56" s="6">
        <f>+'7'!B55+CompraVenta!AB58</f>
        <v>0</v>
      </c>
      <c r="AA56" s="6">
        <f>+'7'!C55+CompraVenta!AC58</f>
        <v>0</v>
      </c>
      <c r="AB56" s="6">
        <f>+'7'!D55+CompraVenta!AD58</f>
        <v>0</v>
      </c>
      <c r="AC56" s="6">
        <f>+'7'!E55+CompraVenta!AE58</f>
        <v>0</v>
      </c>
      <c r="AD56" s="6">
        <f>+'7'!F55+CompraVenta!AF58</f>
        <v>0</v>
      </c>
      <c r="AE56" s="6">
        <f>+'7'!G55+CompraVenta!AG58</f>
        <v>0</v>
      </c>
      <c r="AF56" s="6">
        <f>+'7'!H55+CompraVenta!AH58</f>
        <v>0</v>
      </c>
      <c r="AG56" s="6">
        <f>+'7'!I55+CompraVenta!AI58</f>
        <v>0</v>
      </c>
      <c r="AH56" s="6">
        <f>+'7'!J55+CompraVenta!AJ58</f>
        <v>0</v>
      </c>
      <c r="AI56" s="6">
        <f>+'7'!K55+CompraVenta!AK58</f>
        <v>0</v>
      </c>
      <c r="AJ56" s="6">
        <f>+'7'!L55+CompraVenta!AL58</f>
        <v>0</v>
      </c>
      <c r="AK56" s="6">
        <f>+'7'!M55+CompraVenta!AM58</f>
        <v>0</v>
      </c>
      <c r="AL56" s="6"/>
      <c r="AM56" s="33">
        <f t="shared" si="2"/>
        <v>0</v>
      </c>
      <c r="AN56" s="33">
        <f t="shared" si="3"/>
        <v>0</v>
      </c>
      <c r="AO56" s="33">
        <f t="shared" si="4"/>
        <v>0</v>
      </c>
      <c r="AP56" s="33">
        <f t="shared" si="5"/>
        <v>0</v>
      </c>
      <c r="AQ56" s="33">
        <f t="shared" si="6"/>
        <v>1</v>
      </c>
      <c r="AR56" s="6">
        <f t="shared" si="10"/>
        <v>54</v>
      </c>
      <c r="AS56" s="34">
        <f t="shared" si="7"/>
        <v>0</v>
      </c>
      <c r="AT56" s="34">
        <f t="shared" si="7"/>
        <v>0</v>
      </c>
      <c r="AU56" s="34">
        <f t="shared" si="7"/>
        <v>0</v>
      </c>
      <c r="AV56" s="34">
        <f t="shared" si="8"/>
        <v>0</v>
      </c>
      <c r="AW56" s="19"/>
      <c r="BB56" s="33"/>
      <c r="BC56" s="33"/>
      <c r="BD56" s="33"/>
      <c r="BF56" s="33"/>
      <c r="BG56" s="33"/>
      <c r="BH56" s="33"/>
      <c r="BJ56" s="35">
        <f t="shared" si="9"/>
        <v>0</v>
      </c>
    </row>
    <row r="57" spans="1:62" x14ac:dyDescent="0.35">
      <c r="A57" s="3" t="str">
        <f>+'7'!A56</f>
        <v>CASA_BERMEJA_SPA</v>
      </c>
      <c r="B57" s="6">
        <f>+'2'!B56+CompraVenta!D59</f>
        <v>0</v>
      </c>
      <c r="C57" s="6">
        <f>+'2'!C56+CompraVenta!E59</f>
        <v>0</v>
      </c>
      <c r="D57" s="6">
        <f>+'2'!D56+CompraVenta!F59</f>
        <v>0</v>
      </c>
      <c r="E57" s="6">
        <f>+'2'!E56+CompraVenta!G59</f>
        <v>0</v>
      </c>
      <c r="F57" s="6">
        <f>+'2'!F56+CompraVenta!H59</f>
        <v>0</v>
      </c>
      <c r="G57" s="6">
        <f>+'2'!G56+CompraVenta!I59</f>
        <v>0</v>
      </c>
      <c r="H57" s="6">
        <f>+'2'!H56+CompraVenta!J59</f>
        <v>0</v>
      </c>
      <c r="I57" s="6">
        <f>+'2'!I56+CompraVenta!K59</f>
        <v>0</v>
      </c>
      <c r="J57" s="6">
        <f>+'2'!J56+CompraVenta!L59</f>
        <v>0</v>
      </c>
      <c r="K57" s="6">
        <f>+'2'!K56+CompraVenta!M59</f>
        <v>95803.680000000037</v>
      </c>
      <c r="L57" s="6">
        <f>+'2'!L56+CompraVenta!N59</f>
        <v>96541.930000000051</v>
      </c>
      <c r="M57" s="6">
        <f>+'2'!M56+CompraVenta!O59</f>
        <v>96185.760000000097</v>
      </c>
      <c r="N57" s="6">
        <f>+'4'!B56+CompraVenta!P59</f>
        <v>0</v>
      </c>
      <c r="O57" s="6">
        <f>+'4'!C56+CompraVenta!Q59</f>
        <v>0</v>
      </c>
      <c r="P57" s="6">
        <f>+'4'!D56+CompraVenta!R59</f>
        <v>0</v>
      </c>
      <c r="Q57" s="6">
        <f>+'4'!E56+CompraVenta!S59</f>
        <v>0</v>
      </c>
      <c r="R57" s="6">
        <f>+'4'!F56+CompraVenta!T59</f>
        <v>0</v>
      </c>
      <c r="S57" s="6">
        <f>+'4'!G56+CompraVenta!U59</f>
        <v>0</v>
      </c>
      <c r="T57" s="6">
        <f>+'4'!H56+CompraVenta!V59</f>
        <v>0</v>
      </c>
      <c r="U57" s="6">
        <f>+'4'!I56+CompraVenta!W59</f>
        <v>0</v>
      </c>
      <c r="V57" s="6">
        <f>+'4'!J56+CompraVenta!X59</f>
        <v>0</v>
      </c>
      <c r="W57" s="6">
        <f>+'4'!K56+CompraVenta!Y59</f>
        <v>95779.360000000044</v>
      </c>
      <c r="X57" s="6">
        <f>+'4'!L56+CompraVenta!Z59</f>
        <v>97325.289999999877</v>
      </c>
      <c r="Y57" s="6">
        <f>+'4'!M56+CompraVenta!AA59</f>
        <v>104475.73999999999</v>
      </c>
      <c r="Z57" s="6">
        <f>+'7'!B56+CompraVenta!AB59</f>
        <v>0</v>
      </c>
      <c r="AA57" s="6">
        <f>+'7'!C56+CompraVenta!AC59</f>
        <v>0</v>
      </c>
      <c r="AB57" s="6">
        <f>+'7'!D56+CompraVenta!AD59</f>
        <v>0</v>
      </c>
      <c r="AC57" s="6">
        <f>+'7'!E56+CompraVenta!AE59</f>
        <v>0</v>
      </c>
      <c r="AD57" s="6">
        <f>+'7'!F56+CompraVenta!AF59</f>
        <v>0</v>
      </c>
      <c r="AE57" s="6">
        <f>+'7'!G56+CompraVenta!AG59</f>
        <v>0</v>
      </c>
      <c r="AF57" s="6">
        <f>+'7'!H56+CompraVenta!AH59</f>
        <v>0</v>
      </c>
      <c r="AG57" s="6">
        <f>+'7'!I56+CompraVenta!AI59</f>
        <v>0</v>
      </c>
      <c r="AH57" s="6">
        <f>+'7'!J56+CompraVenta!AJ59</f>
        <v>0</v>
      </c>
      <c r="AI57" s="6">
        <f>+'7'!K56+CompraVenta!AK59</f>
        <v>95769.590000000098</v>
      </c>
      <c r="AJ57" s="6">
        <f>+'7'!L56+CompraVenta!AL59</f>
        <v>97854.280000000028</v>
      </c>
      <c r="AK57" s="6">
        <f>+'7'!M56+CompraVenta!AM59</f>
        <v>97446.400000000052</v>
      </c>
      <c r="AL57" s="6"/>
      <c r="AM57" s="33">
        <f t="shared" si="2"/>
        <v>288531.37000000023</v>
      </c>
      <c r="AN57" s="33">
        <f t="shared" si="3"/>
        <v>297580.3899999999</v>
      </c>
      <c r="AO57" s="33">
        <f t="shared" si="4"/>
        <v>291070.27000000014</v>
      </c>
      <c r="AP57" s="33">
        <f t="shared" si="5"/>
        <v>288531.37000000023</v>
      </c>
      <c r="AQ57" s="33">
        <f t="shared" si="6"/>
        <v>1</v>
      </c>
      <c r="AR57" s="6">
        <f t="shared" si="10"/>
        <v>55</v>
      </c>
      <c r="AS57" s="34">
        <f t="shared" si="7"/>
        <v>95803.680000000037</v>
      </c>
      <c r="AT57" s="34">
        <f t="shared" si="7"/>
        <v>96541.930000000051</v>
      </c>
      <c r="AU57" s="34">
        <f t="shared" si="7"/>
        <v>96185.760000000097</v>
      </c>
      <c r="AV57" s="34">
        <f t="shared" si="8"/>
        <v>288531.37000000023</v>
      </c>
      <c r="AW57" s="19"/>
      <c r="BB57" s="33"/>
      <c r="BC57" s="33"/>
      <c r="BD57" s="33"/>
      <c r="BF57" s="33"/>
      <c r="BG57" s="33"/>
      <c r="BH57" s="33"/>
      <c r="BJ57" s="35">
        <f t="shared" si="9"/>
        <v>288531.37000000023</v>
      </c>
    </row>
    <row r="58" spans="1:62" x14ac:dyDescent="0.35">
      <c r="A58" s="3" t="str">
        <f>+'7'!A57</f>
        <v>CATAN_SOLAR</v>
      </c>
      <c r="B58" s="6">
        <f>+'2'!B57+CompraVenta!D60</f>
        <v>0</v>
      </c>
      <c r="C58" s="6">
        <f>+'2'!C57+CompraVenta!E60</f>
        <v>0</v>
      </c>
      <c r="D58" s="6">
        <f>+'2'!D57+CompraVenta!F60</f>
        <v>0</v>
      </c>
      <c r="E58" s="6">
        <f>+'2'!E57+CompraVenta!G60</f>
        <v>0</v>
      </c>
      <c r="F58" s="6">
        <f>+'2'!F57+CompraVenta!H60</f>
        <v>0</v>
      </c>
      <c r="G58" s="6">
        <f>+'2'!G57+CompraVenta!I60</f>
        <v>0</v>
      </c>
      <c r="H58" s="6">
        <f>+'2'!H57+CompraVenta!J60</f>
        <v>0</v>
      </c>
      <c r="I58" s="6">
        <f>+'2'!I57+CompraVenta!K60</f>
        <v>0</v>
      </c>
      <c r="J58" s="6">
        <f>+'2'!J57+CompraVenta!L60</f>
        <v>0</v>
      </c>
      <c r="K58" s="6">
        <f>+'2'!K57+CompraVenta!M60</f>
        <v>37528.590000000033</v>
      </c>
      <c r="L58" s="6">
        <f>+'2'!L57+CompraVenta!N60</f>
        <v>44446.75999999998</v>
      </c>
      <c r="M58" s="6">
        <f>+'2'!M57+CompraVenta!O60</f>
        <v>40339.799999999981</v>
      </c>
      <c r="N58" s="6">
        <f>+'4'!B57+CompraVenta!P60</f>
        <v>0</v>
      </c>
      <c r="O58" s="6">
        <f>+'4'!C57+CompraVenta!Q60</f>
        <v>0</v>
      </c>
      <c r="P58" s="6">
        <f>+'4'!D57+CompraVenta!R60</f>
        <v>0</v>
      </c>
      <c r="Q58" s="6">
        <f>+'4'!E57+CompraVenta!S60</f>
        <v>0</v>
      </c>
      <c r="R58" s="6">
        <f>+'4'!F57+CompraVenta!T60</f>
        <v>0</v>
      </c>
      <c r="S58" s="6">
        <f>+'4'!G57+CompraVenta!U60</f>
        <v>0</v>
      </c>
      <c r="T58" s="6">
        <f>+'4'!H57+CompraVenta!V60</f>
        <v>0</v>
      </c>
      <c r="U58" s="6">
        <f>+'4'!I57+CompraVenta!W60</f>
        <v>0</v>
      </c>
      <c r="V58" s="6">
        <f>+'4'!J57+CompraVenta!X60</f>
        <v>0</v>
      </c>
      <c r="W58" s="6">
        <f>+'4'!K57+CompraVenta!Y60</f>
        <v>37524.350000000013</v>
      </c>
      <c r="X58" s="6">
        <f>+'4'!L57+CompraVenta!Z60</f>
        <v>44847.640000000014</v>
      </c>
      <c r="Y58" s="6">
        <f>+'4'!M57+CompraVenta!AA60</f>
        <v>44651.190000000053</v>
      </c>
      <c r="Z58" s="6">
        <f>+'7'!B57+CompraVenta!AB60</f>
        <v>0</v>
      </c>
      <c r="AA58" s="6">
        <f>+'7'!C57+CompraVenta!AC60</f>
        <v>0</v>
      </c>
      <c r="AB58" s="6">
        <f>+'7'!D57+CompraVenta!AD60</f>
        <v>0</v>
      </c>
      <c r="AC58" s="6">
        <f>+'7'!E57+CompraVenta!AE60</f>
        <v>0</v>
      </c>
      <c r="AD58" s="6">
        <f>+'7'!F57+CompraVenta!AF60</f>
        <v>0</v>
      </c>
      <c r="AE58" s="6">
        <f>+'7'!G57+CompraVenta!AG60</f>
        <v>0</v>
      </c>
      <c r="AF58" s="6">
        <f>+'7'!H57+CompraVenta!AH60</f>
        <v>0</v>
      </c>
      <c r="AG58" s="6">
        <f>+'7'!I57+CompraVenta!AI60</f>
        <v>0</v>
      </c>
      <c r="AH58" s="6">
        <f>+'7'!J57+CompraVenta!AJ60</f>
        <v>0</v>
      </c>
      <c r="AI58" s="6">
        <f>+'7'!K57+CompraVenta!AK60</f>
        <v>37517.810000000041</v>
      </c>
      <c r="AJ58" s="6">
        <f>+'7'!L57+CompraVenta!AL60</f>
        <v>45174.270000000048</v>
      </c>
      <c r="AK58" s="6">
        <f>+'7'!M57+CompraVenta!AM60</f>
        <v>40899.520000000055</v>
      </c>
      <c r="AL58" s="6"/>
      <c r="AM58" s="33">
        <f t="shared" si="2"/>
        <v>122315.15</v>
      </c>
      <c r="AN58" s="33">
        <f t="shared" si="3"/>
        <v>127023.18000000008</v>
      </c>
      <c r="AO58" s="33">
        <f t="shared" si="4"/>
        <v>123591.60000000015</v>
      </c>
      <c r="AP58" s="33">
        <f t="shared" si="5"/>
        <v>122315.15</v>
      </c>
      <c r="AQ58" s="33">
        <f t="shared" si="6"/>
        <v>1</v>
      </c>
      <c r="AR58" s="6">
        <f t="shared" si="10"/>
        <v>56</v>
      </c>
      <c r="AS58" s="34">
        <f t="shared" si="7"/>
        <v>37528.590000000033</v>
      </c>
      <c r="AT58" s="34">
        <f t="shared" si="7"/>
        <v>44446.75999999998</v>
      </c>
      <c r="AU58" s="34">
        <f t="shared" si="7"/>
        <v>40339.799999999981</v>
      </c>
      <c r="AV58" s="34">
        <f t="shared" si="8"/>
        <v>122315.15</v>
      </c>
      <c r="AW58" s="19"/>
      <c r="BB58" s="33"/>
      <c r="BC58" s="33"/>
      <c r="BD58" s="33"/>
      <c r="BF58" s="33"/>
      <c r="BG58" s="33"/>
      <c r="BH58" s="33"/>
      <c r="BJ58" s="35">
        <f t="shared" si="9"/>
        <v>122315.15</v>
      </c>
    </row>
    <row r="59" spans="1:62" x14ac:dyDescent="0.35">
      <c r="A59" s="3" t="str">
        <f>+'7'!A58</f>
        <v>CAVANCHA</v>
      </c>
      <c r="B59" s="6">
        <f>+'2'!B58+CompraVenta!D61</f>
        <v>0</v>
      </c>
      <c r="C59" s="6">
        <f>+'2'!C58+CompraVenta!E61</f>
        <v>0</v>
      </c>
      <c r="D59" s="6">
        <f>+'2'!D58+CompraVenta!F61</f>
        <v>0</v>
      </c>
      <c r="E59" s="6">
        <f>+'2'!E58+CompraVenta!G61</f>
        <v>0</v>
      </c>
      <c r="F59" s="6">
        <f>+'2'!F58+CompraVenta!H61</f>
        <v>0</v>
      </c>
      <c r="G59" s="6">
        <f>+'2'!G58+CompraVenta!I61</f>
        <v>0</v>
      </c>
      <c r="H59" s="6">
        <f>+'2'!H58+CompraVenta!J61</f>
        <v>0</v>
      </c>
      <c r="I59" s="6">
        <f>+'2'!I58+CompraVenta!K61</f>
        <v>0</v>
      </c>
      <c r="J59" s="6">
        <f>+'2'!J58+CompraVenta!L61</f>
        <v>0</v>
      </c>
      <c r="K59" s="6">
        <f>+'2'!K58+CompraVenta!M61</f>
        <v>0</v>
      </c>
      <c r="L59" s="6">
        <f>+'2'!L58+CompraVenta!N61</f>
        <v>0</v>
      </c>
      <c r="M59" s="6">
        <f>+'2'!M58+CompraVenta!O61</f>
        <v>0</v>
      </c>
      <c r="N59" s="6">
        <f>+'4'!B58+CompraVenta!P61</f>
        <v>0</v>
      </c>
      <c r="O59" s="6">
        <f>+'4'!C58+CompraVenta!Q61</f>
        <v>0</v>
      </c>
      <c r="P59" s="6">
        <f>+'4'!D58+CompraVenta!R61</f>
        <v>0</v>
      </c>
      <c r="Q59" s="6">
        <f>+'4'!E58+CompraVenta!S61</f>
        <v>0</v>
      </c>
      <c r="R59" s="6">
        <f>+'4'!F58+CompraVenta!T61</f>
        <v>0</v>
      </c>
      <c r="S59" s="6">
        <f>+'4'!G58+CompraVenta!U61</f>
        <v>0</v>
      </c>
      <c r="T59" s="6">
        <f>+'4'!H58+CompraVenta!V61</f>
        <v>0</v>
      </c>
      <c r="U59" s="6">
        <f>+'4'!I58+CompraVenta!W61</f>
        <v>0</v>
      </c>
      <c r="V59" s="6">
        <f>+'4'!J58+CompraVenta!X61</f>
        <v>0</v>
      </c>
      <c r="W59" s="6">
        <f>+'4'!K58+CompraVenta!Y61</f>
        <v>0</v>
      </c>
      <c r="X59" s="6">
        <f>+'4'!L58+CompraVenta!Z61</f>
        <v>0</v>
      </c>
      <c r="Y59" s="6">
        <f>+'4'!M58+CompraVenta!AA61</f>
        <v>0</v>
      </c>
      <c r="Z59" s="6">
        <f>+'7'!B58+CompraVenta!AB61</f>
        <v>0</v>
      </c>
      <c r="AA59" s="6">
        <f>+'7'!C58+CompraVenta!AC61</f>
        <v>0</v>
      </c>
      <c r="AB59" s="6">
        <f>+'7'!D58+CompraVenta!AD61</f>
        <v>0</v>
      </c>
      <c r="AC59" s="6">
        <f>+'7'!E58+CompraVenta!AE61</f>
        <v>0</v>
      </c>
      <c r="AD59" s="6">
        <f>+'7'!F58+CompraVenta!AF61</f>
        <v>0</v>
      </c>
      <c r="AE59" s="6">
        <f>+'7'!G58+CompraVenta!AG61</f>
        <v>0</v>
      </c>
      <c r="AF59" s="6">
        <f>+'7'!H58+CompraVenta!AH61</f>
        <v>0</v>
      </c>
      <c r="AG59" s="6">
        <f>+'7'!I58+CompraVenta!AI61</f>
        <v>0</v>
      </c>
      <c r="AH59" s="6">
        <f>+'7'!J58+CompraVenta!AJ61</f>
        <v>0</v>
      </c>
      <c r="AI59" s="6">
        <f>+'7'!K58+CompraVenta!AK61</f>
        <v>0</v>
      </c>
      <c r="AJ59" s="6">
        <f>+'7'!L58+CompraVenta!AL61</f>
        <v>0</v>
      </c>
      <c r="AK59" s="6">
        <f>+'7'!M58+CompraVenta!AM61</f>
        <v>0</v>
      </c>
      <c r="AL59" s="6"/>
      <c r="AM59" s="33">
        <f t="shared" si="2"/>
        <v>0</v>
      </c>
      <c r="AN59" s="33">
        <f t="shared" si="3"/>
        <v>0</v>
      </c>
      <c r="AO59" s="33">
        <f t="shared" si="4"/>
        <v>0</v>
      </c>
      <c r="AP59" s="33">
        <f t="shared" si="5"/>
        <v>0</v>
      </c>
      <c r="AQ59" s="33">
        <f t="shared" si="6"/>
        <v>1</v>
      </c>
      <c r="AR59" s="6">
        <f t="shared" si="10"/>
        <v>57</v>
      </c>
      <c r="AS59" s="34">
        <f t="shared" si="7"/>
        <v>0</v>
      </c>
      <c r="AT59" s="34">
        <f t="shared" si="7"/>
        <v>0</v>
      </c>
      <c r="AU59" s="34">
        <f t="shared" si="7"/>
        <v>0</v>
      </c>
      <c r="AV59" s="34">
        <f t="shared" si="8"/>
        <v>0</v>
      </c>
      <c r="AW59" s="19"/>
      <c r="BB59" s="33"/>
      <c r="BC59" s="33"/>
      <c r="BD59" s="33"/>
      <c r="BF59" s="33"/>
      <c r="BG59" s="33"/>
      <c r="BH59" s="33"/>
      <c r="BJ59" s="35">
        <f t="shared" si="9"/>
        <v>0</v>
      </c>
    </row>
    <row r="60" spans="1:62" x14ac:dyDescent="0.35">
      <c r="A60" s="3" t="str">
        <f>+'7'!A59</f>
        <v>CEDARS_SOLAR</v>
      </c>
      <c r="B60" s="6">
        <f>+'2'!B59+CompraVenta!D62</f>
        <v>0</v>
      </c>
      <c r="C60" s="6">
        <f>+'2'!C59+CompraVenta!E62</f>
        <v>0</v>
      </c>
      <c r="D60" s="6">
        <f>+'2'!D59+CompraVenta!F62</f>
        <v>0</v>
      </c>
      <c r="E60" s="6">
        <f>+'2'!E59+CompraVenta!G62</f>
        <v>0</v>
      </c>
      <c r="F60" s="6">
        <f>+'2'!F59+CompraVenta!H62</f>
        <v>0</v>
      </c>
      <c r="G60" s="6">
        <f>+'2'!G59+CompraVenta!I62</f>
        <v>0</v>
      </c>
      <c r="H60" s="6">
        <f>+'2'!H59+CompraVenta!J62</f>
        <v>0</v>
      </c>
      <c r="I60" s="6">
        <f>+'2'!I59+CompraVenta!K62</f>
        <v>0</v>
      </c>
      <c r="J60" s="6">
        <f>+'2'!J59+CompraVenta!L62</f>
        <v>0</v>
      </c>
      <c r="K60" s="6">
        <f>+'2'!K59+CompraVenta!M62</f>
        <v>154789.67000000001</v>
      </c>
      <c r="L60" s="6">
        <f>+'2'!L59+CompraVenta!N62</f>
        <v>213116.77</v>
      </c>
      <c r="M60" s="6">
        <f>+'2'!M59+CompraVenta!O62</f>
        <v>210902.71999999991</v>
      </c>
      <c r="N60" s="6">
        <f>+'4'!B59+CompraVenta!P62</f>
        <v>0</v>
      </c>
      <c r="O60" s="6">
        <f>+'4'!C59+CompraVenta!Q62</f>
        <v>0</v>
      </c>
      <c r="P60" s="6">
        <f>+'4'!D59+CompraVenta!R62</f>
        <v>0</v>
      </c>
      <c r="Q60" s="6">
        <f>+'4'!E59+CompraVenta!S62</f>
        <v>0</v>
      </c>
      <c r="R60" s="6">
        <f>+'4'!F59+CompraVenta!T62</f>
        <v>0</v>
      </c>
      <c r="S60" s="6">
        <f>+'4'!G59+CompraVenta!U62</f>
        <v>0</v>
      </c>
      <c r="T60" s="6">
        <f>+'4'!H59+CompraVenta!V62</f>
        <v>0</v>
      </c>
      <c r="U60" s="6">
        <f>+'4'!I59+CompraVenta!W62</f>
        <v>0</v>
      </c>
      <c r="V60" s="6">
        <f>+'4'!J59+CompraVenta!X62</f>
        <v>0</v>
      </c>
      <c r="W60" s="6">
        <f>+'4'!K59+CompraVenta!Y62</f>
        <v>154752.71000000002</v>
      </c>
      <c r="X60" s="6">
        <f>+'4'!L59+CompraVenta!Z62</f>
        <v>214550.29000000018</v>
      </c>
      <c r="Y60" s="6">
        <f>+'4'!M59+CompraVenta!AA62</f>
        <v>227970.72999999969</v>
      </c>
      <c r="Z60" s="6">
        <f>+'7'!B59+CompraVenta!AB62</f>
        <v>0</v>
      </c>
      <c r="AA60" s="6">
        <f>+'7'!C59+CompraVenta!AC62</f>
        <v>0</v>
      </c>
      <c r="AB60" s="6">
        <f>+'7'!D59+CompraVenta!AD62</f>
        <v>0</v>
      </c>
      <c r="AC60" s="6">
        <f>+'7'!E59+CompraVenta!AE62</f>
        <v>0</v>
      </c>
      <c r="AD60" s="6">
        <f>+'7'!F59+CompraVenta!AF62</f>
        <v>0</v>
      </c>
      <c r="AE60" s="6">
        <f>+'7'!G59+CompraVenta!AG62</f>
        <v>0</v>
      </c>
      <c r="AF60" s="6">
        <f>+'7'!H59+CompraVenta!AH62</f>
        <v>0</v>
      </c>
      <c r="AG60" s="6">
        <f>+'7'!I59+CompraVenta!AI62</f>
        <v>0</v>
      </c>
      <c r="AH60" s="6">
        <f>+'7'!J59+CompraVenta!AJ62</f>
        <v>0</v>
      </c>
      <c r="AI60" s="6">
        <f>+'7'!K59+CompraVenta!AK62</f>
        <v>154736.06999999989</v>
      </c>
      <c r="AJ60" s="6">
        <f>+'7'!L59+CompraVenta!AL62</f>
        <v>215641.6699999999</v>
      </c>
      <c r="AK60" s="6">
        <f>+'7'!M59+CompraVenta!AM62</f>
        <v>213567.79000000018</v>
      </c>
      <c r="AL60" s="6"/>
      <c r="AM60" s="33">
        <f t="shared" si="2"/>
        <v>578809.15999999992</v>
      </c>
      <c r="AN60" s="33">
        <f t="shared" si="3"/>
        <v>597273.73</v>
      </c>
      <c r="AO60" s="33">
        <f t="shared" si="4"/>
        <v>583945.52999999991</v>
      </c>
      <c r="AP60" s="33">
        <f t="shared" si="5"/>
        <v>578809.15999999992</v>
      </c>
      <c r="AQ60" s="33">
        <f t="shared" si="6"/>
        <v>1</v>
      </c>
      <c r="AR60" s="6">
        <f t="shared" si="10"/>
        <v>58</v>
      </c>
      <c r="AS60" s="34">
        <f t="shared" si="7"/>
        <v>154789.67000000001</v>
      </c>
      <c r="AT60" s="34">
        <f t="shared" si="7"/>
        <v>213116.77</v>
      </c>
      <c r="AU60" s="34">
        <f t="shared" si="7"/>
        <v>210902.71999999991</v>
      </c>
      <c r="AV60" s="34">
        <f t="shared" si="8"/>
        <v>578809.15999999992</v>
      </c>
      <c r="AW60" s="19"/>
      <c r="BB60" s="33"/>
      <c r="BC60" s="33"/>
      <c r="BD60" s="33"/>
      <c r="BF60" s="33"/>
      <c r="BG60" s="33"/>
      <c r="BH60" s="33"/>
      <c r="BJ60" s="35">
        <f t="shared" si="9"/>
        <v>578809.15999999992</v>
      </c>
    </row>
    <row r="61" spans="1:62" x14ac:dyDescent="0.35">
      <c r="A61" s="3" t="str">
        <f>+'7'!A60</f>
        <v>Central El Atajo</v>
      </c>
      <c r="B61" s="6">
        <f>+'2'!B60+CompraVenta!D63</f>
        <v>0</v>
      </c>
      <c r="C61" s="6">
        <f>+'2'!C60+CompraVenta!E63</f>
        <v>0</v>
      </c>
      <c r="D61" s="6">
        <f>+'2'!D60+CompraVenta!F63</f>
        <v>0</v>
      </c>
      <c r="E61" s="6">
        <f>+'2'!E60+CompraVenta!G63</f>
        <v>0</v>
      </c>
      <c r="F61" s="6">
        <f>+'2'!F60+CompraVenta!H63</f>
        <v>0</v>
      </c>
      <c r="G61" s="6">
        <f>+'2'!G60+CompraVenta!I63</f>
        <v>0</v>
      </c>
      <c r="H61" s="6">
        <f>+'2'!H60+CompraVenta!J63</f>
        <v>0</v>
      </c>
      <c r="I61" s="6">
        <f>+'2'!I60+CompraVenta!K63</f>
        <v>0</v>
      </c>
      <c r="J61" s="6">
        <f>+'2'!J60+CompraVenta!L63</f>
        <v>0</v>
      </c>
      <c r="K61" s="6">
        <f>+'2'!K60+CompraVenta!M63</f>
        <v>32346.569999999992</v>
      </c>
      <c r="L61" s="6">
        <f>+'2'!L60+CompraVenta!N63</f>
        <v>22590.910000000025</v>
      </c>
      <c r="M61" s="6">
        <f>+'2'!M60+CompraVenta!O63</f>
        <v>19839.689999999955</v>
      </c>
      <c r="N61" s="6">
        <f>+'4'!B60+CompraVenta!P63</f>
        <v>0</v>
      </c>
      <c r="O61" s="6">
        <f>+'4'!C60+CompraVenta!Q63</f>
        <v>0</v>
      </c>
      <c r="P61" s="6">
        <f>+'4'!D60+CompraVenta!R63</f>
        <v>0</v>
      </c>
      <c r="Q61" s="6">
        <f>+'4'!E60+CompraVenta!S63</f>
        <v>0</v>
      </c>
      <c r="R61" s="6">
        <f>+'4'!F60+CompraVenta!T63</f>
        <v>0</v>
      </c>
      <c r="S61" s="6">
        <f>+'4'!G60+CompraVenta!U63</f>
        <v>0</v>
      </c>
      <c r="T61" s="6">
        <f>+'4'!H60+CompraVenta!V63</f>
        <v>0</v>
      </c>
      <c r="U61" s="6">
        <f>+'4'!I60+CompraVenta!W63</f>
        <v>0</v>
      </c>
      <c r="V61" s="6">
        <f>+'4'!J60+CompraVenta!X63</f>
        <v>0</v>
      </c>
      <c r="W61" s="6">
        <f>+'4'!K60+CompraVenta!Y63</f>
        <v>32347.899999999983</v>
      </c>
      <c r="X61" s="6">
        <f>+'4'!L60+CompraVenta!Z63</f>
        <v>22903.489999999994</v>
      </c>
      <c r="Y61" s="6">
        <f>+'4'!M60+CompraVenta!AA63</f>
        <v>21886.570000000051</v>
      </c>
      <c r="Z61" s="6">
        <f>+'7'!B60+CompraVenta!AB63</f>
        <v>0</v>
      </c>
      <c r="AA61" s="6">
        <f>+'7'!C60+CompraVenta!AC63</f>
        <v>0</v>
      </c>
      <c r="AB61" s="6">
        <f>+'7'!D60+CompraVenta!AD63</f>
        <v>0</v>
      </c>
      <c r="AC61" s="6">
        <f>+'7'!E60+CompraVenta!AE63</f>
        <v>0</v>
      </c>
      <c r="AD61" s="6">
        <f>+'7'!F60+CompraVenta!AF63</f>
        <v>0</v>
      </c>
      <c r="AE61" s="6">
        <f>+'7'!G60+CompraVenta!AG63</f>
        <v>0</v>
      </c>
      <c r="AF61" s="6">
        <f>+'7'!H60+CompraVenta!AH63</f>
        <v>0</v>
      </c>
      <c r="AG61" s="6">
        <f>+'7'!I60+CompraVenta!AI63</f>
        <v>0</v>
      </c>
      <c r="AH61" s="6">
        <f>+'7'!J60+CompraVenta!AJ63</f>
        <v>0</v>
      </c>
      <c r="AI61" s="6">
        <f>+'7'!K60+CompraVenta!AK63</f>
        <v>32343.699999999986</v>
      </c>
      <c r="AJ61" s="6">
        <f>+'7'!L60+CompraVenta!AL63</f>
        <v>23024.659999999971</v>
      </c>
      <c r="AK61" s="6">
        <f>+'7'!M60+CompraVenta!AM63</f>
        <v>20210.449999999953</v>
      </c>
      <c r="AL61" s="6"/>
      <c r="AM61" s="33">
        <f t="shared" si="2"/>
        <v>74777.169999999969</v>
      </c>
      <c r="AN61" s="33">
        <f t="shared" si="3"/>
        <v>77137.960000000021</v>
      </c>
      <c r="AO61" s="33">
        <f t="shared" si="4"/>
        <v>75578.80999999991</v>
      </c>
      <c r="AP61" s="33">
        <f t="shared" si="5"/>
        <v>74777.169999999969</v>
      </c>
      <c r="AQ61" s="33">
        <f t="shared" si="6"/>
        <v>1</v>
      </c>
      <c r="AR61" s="6">
        <f t="shared" si="10"/>
        <v>59</v>
      </c>
      <c r="AS61" s="34">
        <f t="shared" si="7"/>
        <v>32346.569999999992</v>
      </c>
      <c r="AT61" s="34">
        <f t="shared" si="7"/>
        <v>22590.910000000025</v>
      </c>
      <c r="AU61" s="34">
        <f t="shared" si="7"/>
        <v>19839.689999999955</v>
      </c>
      <c r="AV61" s="34">
        <f t="shared" si="8"/>
        <v>74777.169999999969</v>
      </c>
      <c r="AW61" s="19"/>
      <c r="BB61" s="33"/>
      <c r="BC61" s="33"/>
      <c r="BD61" s="33"/>
      <c r="BF61" s="33"/>
      <c r="BG61" s="33"/>
      <c r="BH61" s="33"/>
      <c r="BJ61" s="35">
        <f t="shared" si="9"/>
        <v>74777.169999999969</v>
      </c>
    </row>
    <row r="62" spans="1:62" x14ac:dyDescent="0.35">
      <c r="A62" s="3" t="str">
        <f>+'7'!A61</f>
        <v>CERRO_DOMINADOR_CSP</v>
      </c>
      <c r="B62" s="6">
        <f>+'2'!B61+CompraVenta!D64</f>
        <v>0</v>
      </c>
      <c r="C62" s="6">
        <f>+'2'!C61+CompraVenta!E64</f>
        <v>0</v>
      </c>
      <c r="D62" s="6">
        <f>+'2'!D61+CompraVenta!F64</f>
        <v>0</v>
      </c>
      <c r="E62" s="6">
        <f>+'2'!E61+CompraVenta!G64</f>
        <v>0</v>
      </c>
      <c r="F62" s="6">
        <f>+'2'!F61+CompraVenta!H64</f>
        <v>0</v>
      </c>
      <c r="G62" s="6">
        <f>+'2'!G61+CompraVenta!I64</f>
        <v>0</v>
      </c>
      <c r="H62" s="6">
        <f>+'2'!H61+CompraVenta!J64</f>
        <v>0</v>
      </c>
      <c r="I62" s="6">
        <f>+'2'!I61+CompraVenta!K64</f>
        <v>0</v>
      </c>
      <c r="J62" s="6">
        <f>+'2'!J61+CompraVenta!L64</f>
        <v>0</v>
      </c>
      <c r="K62" s="6">
        <f>+'2'!K61+CompraVenta!M64</f>
        <v>458322.43999999971</v>
      </c>
      <c r="L62" s="6">
        <f>+'2'!L61+CompraVenta!N64</f>
        <v>554645.9300000004</v>
      </c>
      <c r="M62" s="6">
        <f>+'2'!M61+CompraVenta!O64</f>
        <v>481854.9000000002</v>
      </c>
      <c r="N62" s="6">
        <f>+'4'!B61+CompraVenta!P64</f>
        <v>0</v>
      </c>
      <c r="O62" s="6">
        <f>+'4'!C61+CompraVenta!Q64</f>
        <v>0</v>
      </c>
      <c r="P62" s="6">
        <f>+'4'!D61+CompraVenta!R64</f>
        <v>0</v>
      </c>
      <c r="Q62" s="6">
        <f>+'4'!E61+CompraVenta!S64</f>
        <v>0</v>
      </c>
      <c r="R62" s="6">
        <f>+'4'!F61+CompraVenta!T64</f>
        <v>0</v>
      </c>
      <c r="S62" s="6">
        <f>+'4'!G61+CompraVenta!U64</f>
        <v>0</v>
      </c>
      <c r="T62" s="6">
        <f>+'4'!H61+CompraVenta!V64</f>
        <v>0</v>
      </c>
      <c r="U62" s="6">
        <f>+'4'!I61+CompraVenta!W64</f>
        <v>0</v>
      </c>
      <c r="V62" s="6">
        <f>+'4'!J61+CompraVenta!X64</f>
        <v>0</v>
      </c>
      <c r="W62" s="6">
        <f>+'4'!K61+CompraVenta!Y64</f>
        <v>459488.71999999991</v>
      </c>
      <c r="X62" s="6">
        <f>+'4'!L61+CompraVenta!Z64</f>
        <v>547228.22999999963</v>
      </c>
      <c r="Y62" s="6">
        <f>+'4'!M61+CompraVenta!AA64</f>
        <v>218066.30999999985</v>
      </c>
      <c r="Z62" s="6">
        <f>+'7'!B61+CompraVenta!AB64</f>
        <v>0</v>
      </c>
      <c r="AA62" s="6">
        <f>+'7'!C61+CompraVenta!AC64</f>
        <v>0</v>
      </c>
      <c r="AB62" s="6">
        <f>+'7'!D61+CompraVenta!AD64</f>
        <v>0</v>
      </c>
      <c r="AC62" s="6">
        <f>+'7'!E61+CompraVenta!AE64</f>
        <v>0</v>
      </c>
      <c r="AD62" s="6">
        <f>+'7'!F61+CompraVenta!AF64</f>
        <v>0</v>
      </c>
      <c r="AE62" s="6">
        <f>+'7'!G61+CompraVenta!AG64</f>
        <v>0</v>
      </c>
      <c r="AF62" s="6">
        <f>+'7'!H61+CompraVenta!AH64</f>
        <v>0</v>
      </c>
      <c r="AG62" s="6">
        <f>+'7'!I61+CompraVenta!AI64</f>
        <v>0</v>
      </c>
      <c r="AH62" s="6">
        <f>+'7'!J61+CompraVenta!AJ64</f>
        <v>0</v>
      </c>
      <c r="AI62" s="6">
        <f>+'7'!K61+CompraVenta!AK64</f>
        <v>484163.87999999954</v>
      </c>
      <c r="AJ62" s="6">
        <f>+'7'!L61+CompraVenta!AL64</f>
        <v>553104.59000000032</v>
      </c>
      <c r="AK62" s="6">
        <f>+'7'!M61+CompraVenta!AM64</f>
        <v>386691.93999999977</v>
      </c>
      <c r="AL62" s="6"/>
      <c r="AM62" s="33">
        <f t="shared" si="2"/>
        <v>1494823.2700000003</v>
      </c>
      <c r="AN62" s="33">
        <f t="shared" si="3"/>
        <v>1224783.2599999993</v>
      </c>
      <c r="AO62" s="33">
        <f t="shared" si="4"/>
        <v>1423960.4099999997</v>
      </c>
      <c r="AP62" s="33">
        <f t="shared" si="5"/>
        <v>1224783.2599999993</v>
      </c>
      <c r="AQ62" s="33">
        <f t="shared" si="6"/>
        <v>2</v>
      </c>
      <c r="AR62" s="6">
        <f t="shared" si="10"/>
        <v>60</v>
      </c>
      <c r="AS62" s="34">
        <f t="shared" si="7"/>
        <v>459488.71999999991</v>
      </c>
      <c r="AT62" s="34">
        <f t="shared" si="7"/>
        <v>547228.22999999963</v>
      </c>
      <c r="AU62" s="34">
        <f t="shared" si="7"/>
        <v>218066.30999999985</v>
      </c>
      <c r="AV62" s="34">
        <f t="shared" si="8"/>
        <v>1224783.2599999993</v>
      </c>
      <c r="AW62" s="19"/>
      <c r="BB62" s="33"/>
      <c r="BC62" s="33"/>
      <c r="BD62" s="33"/>
      <c r="BF62" s="33"/>
      <c r="BG62" s="33"/>
      <c r="BH62" s="33"/>
      <c r="BJ62" s="35">
        <f t="shared" si="9"/>
        <v>1224783.2599999993</v>
      </c>
    </row>
    <row r="63" spans="1:62" x14ac:dyDescent="0.35">
      <c r="A63" s="3" t="str">
        <f>+'7'!A62</f>
        <v>CGE_C</v>
      </c>
      <c r="B63" s="6">
        <f>+'2'!B62+CompraVenta!D65</f>
        <v>0</v>
      </c>
      <c r="C63" s="6">
        <f>+'2'!C62+CompraVenta!E65</f>
        <v>0</v>
      </c>
      <c r="D63" s="6">
        <f>+'2'!D62+CompraVenta!F65</f>
        <v>0</v>
      </c>
      <c r="E63" s="6">
        <f>+'2'!E62+CompraVenta!G65</f>
        <v>0</v>
      </c>
      <c r="F63" s="6">
        <f>+'2'!F62+CompraVenta!H65</f>
        <v>0</v>
      </c>
      <c r="G63" s="6">
        <f>+'2'!G62+CompraVenta!I65</f>
        <v>0</v>
      </c>
      <c r="H63" s="6">
        <f>+'2'!H62+CompraVenta!J65</f>
        <v>0</v>
      </c>
      <c r="I63" s="6">
        <f>+'2'!I62+CompraVenta!K65</f>
        <v>0</v>
      </c>
      <c r="J63" s="6">
        <f>+'2'!J62+CompraVenta!L65</f>
        <v>0</v>
      </c>
      <c r="K63" s="6">
        <f>+'2'!K62+CompraVenta!M65</f>
        <v>0</v>
      </c>
      <c r="L63" s="6">
        <f>+'2'!L62+CompraVenta!N65</f>
        <v>0</v>
      </c>
      <c r="M63" s="6">
        <f>+'2'!M62+CompraVenta!O65</f>
        <v>0</v>
      </c>
      <c r="N63" s="6">
        <f>+'4'!B62+CompraVenta!P65</f>
        <v>0</v>
      </c>
      <c r="O63" s="6">
        <f>+'4'!C62+CompraVenta!Q65</f>
        <v>0</v>
      </c>
      <c r="P63" s="6">
        <f>+'4'!D62+CompraVenta!R65</f>
        <v>0</v>
      </c>
      <c r="Q63" s="6">
        <f>+'4'!E62+CompraVenta!S65</f>
        <v>0</v>
      </c>
      <c r="R63" s="6">
        <f>+'4'!F62+CompraVenta!T65</f>
        <v>0</v>
      </c>
      <c r="S63" s="6">
        <f>+'4'!G62+CompraVenta!U65</f>
        <v>0</v>
      </c>
      <c r="T63" s="6">
        <f>+'4'!H62+CompraVenta!V65</f>
        <v>0</v>
      </c>
      <c r="U63" s="6">
        <f>+'4'!I62+CompraVenta!W65</f>
        <v>0</v>
      </c>
      <c r="V63" s="6">
        <f>+'4'!J62+CompraVenta!X65</f>
        <v>0</v>
      </c>
      <c r="W63" s="6">
        <f>+'4'!K62+CompraVenta!Y65</f>
        <v>0</v>
      </c>
      <c r="X63" s="6">
        <f>+'4'!L62+CompraVenta!Z65</f>
        <v>0</v>
      </c>
      <c r="Y63" s="6">
        <f>+'4'!M62+CompraVenta!AA65</f>
        <v>0</v>
      </c>
      <c r="Z63" s="6">
        <f>+'7'!B62+CompraVenta!AB65</f>
        <v>0</v>
      </c>
      <c r="AA63" s="6">
        <f>+'7'!C62+CompraVenta!AC65</f>
        <v>0</v>
      </c>
      <c r="AB63" s="6">
        <f>+'7'!D62+CompraVenta!AD65</f>
        <v>0</v>
      </c>
      <c r="AC63" s="6">
        <f>+'7'!E62+CompraVenta!AE65</f>
        <v>0</v>
      </c>
      <c r="AD63" s="6">
        <f>+'7'!F62+CompraVenta!AF65</f>
        <v>0</v>
      </c>
      <c r="AE63" s="6">
        <f>+'7'!G62+CompraVenta!AG65</f>
        <v>0</v>
      </c>
      <c r="AF63" s="6">
        <f>+'7'!H62+CompraVenta!AH65</f>
        <v>0</v>
      </c>
      <c r="AG63" s="6">
        <f>+'7'!I62+CompraVenta!AI65</f>
        <v>0</v>
      </c>
      <c r="AH63" s="6">
        <f>+'7'!J62+CompraVenta!AJ65</f>
        <v>0</v>
      </c>
      <c r="AI63" s="6">
        <f>+'7'!K62+CompraVenta!AK65</f>
        <v>0</v>
      </c>
      <c r="AJ63" s="6">
        <f>+'7'!L62+CompraVenta!AL65</f>
        <v>0</v>
      </c>
      <c r="AK63" s="6">
        <f>+'7'!M62+CompraVenta!AM65</f>
        <v>0</v>
      </c>
      <c r="AL63" s="6"/>
      <c r="AM63" s="33">
        <f t="shared" si="2"/>
        <v>0</v>
      </c>
      <c r="AN63" s="33">
        <f t="shared" si="3"/>
        <v>0</v>
      </c>
      <c r="AO63" s="33">
        <f t="shared" si="4"/>
        <v>0</v>
      </c>
      <c r="AP63" s="33">
        <f t="shared" si="5"/>
        <v>0</v>
      </c>
      <c r="AQ63" s="33">
        <f t="shared" si="6"/>
        <v>1</v>
      </c>
      <c r="AR63" s="6">
        <f t="shared" si="10"/>
        <v>61</v>
      </c>
      <c r="AS63" s="34">
        <f t="shared" si="7"/>
        <v>0</v>
      </c>
      <c r="AT63" s="34">
        <f t="shared" si="7"/>
        <v>0</v>
      </c>
      <c r="AU63" s="34">
        <f t="shared" si="7"/>
        <v>0</v>
      </c>
      <c r="AV63" s="34">
        <f t="shared" si="8"/>
        <v>0</v>
      </c>
      <c r="AW63" s="19"/>
      <c r="BB63" s="33"/>
      <c r="BC63" s="33"/>
      <c r="BD63" s="33"/>
      <c r="BF63" s="33"/>
      <c r="BG63" s="33"/>
      <c r="BH63" s="33"/>
      <c r="BJ63" s="35">
        <f t="shared" si="9"/>
        <v>0</v>
      </c>
    </row>
    <row r="64" spans="1:62" x14ac:dyDescent="0.35">
      <c r="A64" s="3" t="str">
        <f>+'7'!A63</f>
        <v>CH _SANTA_ELENA</v>
      </c>
      <c r="B64" s="6">
        <f>+'2'!B63+CompraVenta!D66</f>
        <v>0</v>
      </c>
      <c r="C64" s="6">
        <f>+'2'!C63+CompraVenta!E66</f>
        <v>0</v>
      </c>
      <c r="D64" s="6">
        <f>+'2'!D63+CompraVenta!F66</f>
        <v>0</v>
      </c>
      <c r="E64" s="6">
        <f>+'2'!E63+CompraVenta!G66</f>
        <v>0</v>
      </c>
      <c r="F64" s="6">
        <f>+'2'!F63+CompraVenta!H66</f>
        <v>0</v>
      </c>
      <c r="G64" s="6">
        <f>+'2'!G63+CompraVenta!I66</f>
        <v>0</v>
      </c>
      <c r="H64" s="6">
        <f>+'2'!H63+CompraVenta!J66</f>
        <v>0</v>
      </c>
      <c r="I64" s="6">
        <f>+'2'!I63+CompraVenta!K66</f>
        <v>0</v>
      </c>
      <c r="J64" s="6">
        <f>+'2'!J63+CompraVenta!L66</f>
        <v>0</v>
      </c>
      <c r="K64" s="6">
        <f>+'2'!K63+CompraVenta!M66</f>
        <v>3042.4899999999993</v>
      </c>
      <c r="L64" s="6">
        <f>+'2'!L63+CompraVenta!N66</f>
        <v>31867.129999999994</v>
      </c>
      <c r="M64" s="6">
        <f>+'2'!M63+CompraVenta!O66</f>
        <v>37186.659999999974</v>
      </c>
      <c r="N64" s="6">
        <f>+'4'!B63+CompraVenta!P66</f>
        <v>0</v>
      </c>
      <c r="O64" s="6">
        <f>+'4'!C63+CompraVenta!Q66</f>
        <v>0</v>
      </c>
      <c r="P64" s="6">
        <f>+'4'!D63+CompraVenta!R66</f>
        <v>0</v>
      </c>
      <c r="Q64" s="6">
        <f>+'4'!E63+CompraVenta!S66</f>
        <v>0</v>
      </c>
      <c r="R64" s="6">
        <f>+'4'!F63+CompraVenta!T66</f>
        <v>0</v>
      </c>
      <c r="S64" s="6">
        <f>+'4'!G63+CompraVenta!U66</f>
        <v>0</v>
      </c>
      <c r="T64" s="6">
        <f>+'4'!H63+CompraVenta!V66</f>
        <v>0</v>
      </c>
      <c r="U64" s="6">
        <f>+'4'!I63+CompraVenta!W66</f>
        <v>0</v>
      </c>
      <c r="V64" s="6">
        <f>+'4'!J63+CompraVenta!X66</f>
        <v>0</v>
      </c>
      <c r="W64" s="6">
        <f>+'4'!K63+CompraVenta!Y66</f>
        <v>3311.0800000000013</v>
      </c>
      <c r="X64" s="6">
        <f>+'4'!L63+CompraVenta!Z66</f>
        <v>29771.990000000027</v>
      </c>
      <c r="Y64" s="6">
        <f>+'4'!M63+CompraVenta!AA66</f>
        <v>26276.459999999981</v>
      </c>
      <c r="Z64" s="6">
        <f>+'7'!B63+CompraVenta!AB66</f>
        <v>0</v>
      </c>
      <c r="AA64" s="6">
        <f>+'7'!C63+CompraVenta!AC66</f>
        <v>0</v>
      </c>
      <c r="AB64" s="6">
        <f>+'7'!D63+CompraVenta!AD66</f>
        <v>0</v>
      </c>
      <c r="AC64" s="6">
        <f>+'7'!E63+CompraVenta!AE66</f>
        <v>0</v>
      </c>
      <c r="AD64" s="6">
        <f>+'7'!F63+CompraVenta!AF66</f>
        <v>0</v>
      </c>
      <c r="AE64" s="6">
        <f>+'7'!G63+CompraVenta!AG66</f>
        <v>0</v>
      </c>
      <c r="AF64" s="6">
        <f>+'7'!H63+CompraVenta!AH66</f>
        <v>0</v>
      </c>
      <c r="AG64" s="6">
        <f>+'7'!I63+CompraVenta!AI66</f>
        <v>0</v>
      </c>
      <c r="AH64" s="6">
        <f>+'7'!J63+CompraVenta!AJ66</f>
        <v>0</v>
      </c>
      <c r="AI64" s="6">
        <f>+'7'!K63+CompraVenta!AK66</f>
        <v>5019.49</v>
      </c>
      <c r="AJ64" s="6">
        <f>+'7'!L63+CompraVenta!AL66</f>
        <v>45174.620000000054</v>
      </c>
      <c r="AK64" s="6">
        <f>+'7'!M63+CompraVenta!AM66</f>
        <v>21855.549999999981</v>
      </c>
      <c r="AL64" s="6"/>
      <c r="AM64" s="33">
        <f t="shared" si="2"/>
        <v>72096.27999999997</v>
      </c>
      <c r="AN64" s="33">
        <f t="shared" si="3"/>
        <v>59359.530000000013</v>
      </c>
      <c r="AO64" s="33">
        <f t="shared" si="4"/>
        <v>72049.660000000033</v>
      </c>
      <c r="AP64" s="33">
        <f t="shared" si="5"/>
        <v>59359.530000000013</v>
      </c>
      <c r="AQ64" s="33">
        <f t="shared" si="6"/>
        <v>2</v>
      </c>
      <c r="AR64" s="6">
        <f t="shared" si="10"/>
        <v>62</v>
      </c>
      <c r="AS64" s="34">
        <f t="shared" si="7"/>
        <v>3311.0800000000013</v>
      </c>
      <c r="AT64" s="34">
        <f t="shared" si="7"/>
        <v>29771.990000000027</v>
      </c>
      <c r="AU64" s="34">
        <f t="shared" si="7"/>
        <v>26276.459999999981</v>
      </c>
      <c r="AV64" s="34">
        <f t="shared" si="8"/>
        <v>59359.530000000013</v>
      </c>
      <c r="AW64" s="19"/>
      <c r="BB64" s="33"/>
      <c r="BC64" s="33"/>
      <c r="BD64" s="33"/>
      <c r="BF64" s="33"/>
      <c r="BG64" s="33"/>
      <c r="BH64" s="33"/>
      <c r="BJ64" s="35">
        <f t="shared" si="9"/>
        <v>59359.530000000013</v>
      </c>
    </row>
    <row r="65" spans="1:62" x14ac:dyDescent="0.35">
      <c r="A65" s="3" t="str">
        <f>+'7'!A64</f>
        <v>CH_CONVENTO_VIEJO</v>
      </c>
      <c r="B65" s="6">
        <f>+'2'!B64+CompraVenta!D67</f>
        <v>0</v>
      </c>
      <c r="C65" s="6">
        <f>+'2'!C64+CompraVenta!E67</f>
        <v>0</v>
      </c>
      <c r="D65" s="6">
        <f>+'2'!D64+CompraVenta!F67</f>
        <v>0</v>
      </c>
      <c r="E65" s="6">
        <f>+'2'!E64+CompraVenta!G67</f>
        <v>0</v>
      </c>
      <c r="F65" s="6">
        <f>+'2'!F64+CompraVenta!H67</f>
        <v>0</v>
      </c>
      <c r="G65" s="6">
        <f>+'2'!G64+CompraVenta!I67</f>
        <v>0</v>
      </c>
      <c r="H65" s="6">
        <f>+'2'!H64+CompraVenta!J67</f>
        <v>0</v>
      </c>
      <c r="I65" s="6">
        <f>+'2'!I64+CompraVenta!K67</f>
        <v>0</v>
      </c>
      <c r="J65" s="6">
        <f>+'2'!J64+CompraVenta!L67</f>
        <v>0</v>
      </c>
      <c r="K65" s="6">
        <f>+'2'!K64+CompraVenta!M67</f>
        <v>0</v>
      </c>
      <c r="L65" s="6">
        <f>+'2'!L64+CompraVenta!N67</f>
        <v>5.0000000046566129E-2</v>
      </c>
      <c r="M65" s="6">
        <f>+'2'!M64+CompraVenta!O67</f>
        <v>-3.0000000027939677E-2</v>
      </c>
      <c r="N65" s="6">
        <f>+'4'!B64+CompraVenta!P67</f>
        <v>0</v>
      </c>
      <c r="O65" s="6">
        <f>+'4'!C64+CompraVenta!Q67</f>
        <v>0</v>
      </c>
      <c r="P65" s="6">
        <f>+'4'!D64+CompraVenta!R67</f>
        <v>0</v>
      </c>
      <c r="Q65" s="6">
        <f>+'4'!E64+CompraVenta!S67</f>
        <v>0</v>
      </c>
      <c r="R65" s="6">
        <f>+'4'!F64+CompraVenta!T67</f>
        <v>0</v>
      </c>
      <c r="S65" s="6">
        <f>+'4'!G64+CompraVenta!U67</f>
        <v>0</v>
      </c>
      <c r="T65" s="6">
        <f>+'4'!H64+CompraVenta!V67</f>
        <v>0</v>
      </c>
      <c r="U65" s="6">
        <f>+'4'!I64+CompraVenta!W67</f>
        <v>0</v>
      </c>
      <c r="V65" s="6">
        <f>+'4'!J64+CompraVenta!X67</f>
        <v>0</v>
      </c>
      <c r="W65" s="6">
        <f>+'4'!K64+CompraVenta!Y67</f>
        <v>0</v>
      </c>
      <c r="X65" s="6">
        <f>+'4'!L64+CompraVenta!Z67</f>
        <v>0.1400000000721775</v>
      </c>
      <c r="Y65" s="6">
        <f>+'4'!M64+CompraVenta!AA67</f>
        <v>0.10999999998603016</v>
      </c>
      <c r="Z65" s="6">
        <f>+'7'!B64+CompraVenta!AB67</f>
        <v>0</v>
      </c>
      <c r="AA65" s="6">
        <f>+'7'!C64+CompraVenta!AC67</f>
        <v>0</v>
      </c>
      <c r="AB65" s="6">
        <f>+'7'!D64+CompraVenta!AD67</f>
        <v>0</v>
      </c>
      <c r="AC65" s="6">
        <f>+'7'!E64+CompraVenta!AE67</f>
        <v>0</v>
      </c>
      <c r="AD65" s="6">
        <f>+'7'!F64+CompraVenta!AF67</f>
        <v>0</v>
      </c>
      <c r="AE65" s="6">
        <f>+'7'!G64+CompraVenta!AG67</f>
        <v>0</v>
      </c>
      <c r="AF65" s="6">
        <f>+'7'!H64+CompraVenta!AH67</f>
        <v>0</v>
      </c>
      <c r="AG65" s="6">
        <f>+'7'!I64+CompraVenta!AI67</f>
        <v>0</v>
      </c>
      <c r="AH65" s="6">
        <f>+'7'!J64+CompraVenta!AJ67</f>
        <v>0</v>
      </c>
      <c r="AI65" s="6">
        <f>+'7'!K64+CompraVenta!AK67</f>
        <v>0</v>
      </c>
      <c r="AJ65" s="6">
        <f>+'7'!L64+CompraVenta!AL67</f>
        <v>0.14000000001396984</v>
      </c>
      <c r="AK65" s="6">
        <f>+'7'!M64+CompraVenta!AM67</f>
        <v>3.0000000027939677E-2</v>
      </c>
      <c r="AL65" s="6"/>
      <c r="AM65" s="33">
        <f t="shared" si="2"/>
        <v>2.0000000018626451E-2</v>
      </c>
      <c r="AN65" s="33">
        <f t="shared" si="3"/>
        <v>0.25000000005820766</v>
      </c>
      <c r="AO65" s="33">
        <f t="shared" si="4"/>
        <v>0.17000000004190952</v>
      </c>
      <c r="AP65" s="33">
        <f t="shared" si="5"/>
        <v>2.0000000018626451E-2</v>
      </c>
      <c r="AQ65" s="33">
        <f t="shared" si="6"/>
        <v>1</v>
      </c>
      <c r="AR65" s="6">
        <f t="shared" si="10"/>
        <v>63</v>
      </c>
      <c r="AS65" s="34">
        <f t="shared" si="7"/>
        <v>0</v>
      </c>
      <c r="AT65" s="34">
        <f t="shared" si="7"/>
        <v>5.0000000046566129E-2</v>
      </c>
      <c r="AU65" s="34">
        <f t="shared" si="7"/>
        <v>-3.0000000027939677E-2</v>
      </c>
      <c r="AV65" s="34">
        <f t="shared" si="8"/>
        <v>2.0000000018626451E-2</v>
      </c>
      <c r="AW65" s="19"/>
      <c r="BB65" s="33"/>
      <c r="BC65" s="33"/>
      <c r="BD65" s="33"/>
      <c r="BF65" s="33"/>
      <c r="BG65" s="33"/>
      <c r="BH65" s="33"/>
      <c r="BJ65" s="35">
        <f t="shared" si="9"/>
        <v>2.0000000018626451E-2</v>
      </c>
    </row>
    <row r="66" spans="1:62" x14ac:dyDescent="0.35">
      <c r="A66" s="3" t="str">
        <f>+'7'!A65</f>
        <v>CH_EL_MANZANO</v>
      </c>
      <c r="B66" s="6">
        <f>+'2'!B65+CompraVenta!D68</f>
        <v>0</v>
      </c>
      <c r="C66" s="6">
        <f>+'2'!C65+CompraVenta!E68</f>
        <v>0</v>
      </c>
      <c r="D66" s="6">
        <f>+'2'!D65+CompraVenta!F68</f>
        <v>0</v>
      </c>
      <c r="E66" s="6">
        <f>+'2'!E65+CompraVenta!G68</f>
        <v>0</v>
      </c>
      <c r="F66" s="6">
        <f>+'2'!F65+CompraVenta!H68</f>
        <v>0</v>
      </c>
      <c r="G66" s="6">
        <f>+'2'!G65+CompraVenta!I68</f>
        <v>0</v>
      </c>
      <c r="H66" s="6">
        <f>+'2'!H65+CompraVenta!J68</f>
        <v>0</v>
      </c>
      <c r="I66" s="6">
        <f>+'2'!I65+CompraVenta!K68</f>
        <v>0</v>
      </c>
      <c r="J66" s="6">
        <f>+'2'!J65+CompraVenta!L68</f>
        <v>0</v>
      </c>
      <c r="K66" s="6">
        <f>+'2'!K65+CompraVenta!M68</f>
        <v>129802.66999999988</v>
      </c>
      <c r="L66" s="6">
        <f>+'2'!L65+CompraVenta!N68</f>
        <v>200409.58999999982</v>
      </c>
      <c r="M66" s="6">
        <f>+'2'!M65+CompraVenta!O68</f>
        <v>169958.29999999981</v>
      </c>
      <c r="N66" s="6">
        <f>+'4'!B65+CompraVenta!P68</f>
        <v>0</v>
      </c>
      <c r="O66" s="6">
        <f>+'4'!C65+CompraVenta!Q68</f>
        <v>0</v>
      </c>
      <c r="P66" s="6">
        <f>+'4'!D65+CompraVenta!R68</f>
        <v>0</v>
      </c>
      <c r="Q66" s="6">
        <f>+'4'!E65+CompraVenta!S68</f>
        <v>0</v>
      </c>
      <c r="R66" s="6">
        <f>+'4'!F65+CompraVenta!T68</f>
        <v>0</v>
      </c>
      <c r="S66" s="6">
        <f>+'4'!G65+CompraVenta!U68</f>
        <v>0</v>
      </c>
      <c r="T66" s="6">
        <f>+'4'!H65+CompraVenta!V68</f>
        <v>0</v>
      </c>
      <c r="U66" s="6">
        <f>+'4'!I65+CompraVenta!W68</f>
        <v>0</v>
      </c>
      <c r="V66" s="6">
        <f>+'4'!J65+CompraVenta!X68</f>
        <v>0</v>
      </c>
      <c r="W66" s="6">
        <f>+'4'!K65+CompraVenta!Y68</f>
        <v>129829.46999999987</v>
      </c>
      <c r="X66" s="6">
        <f>+'4'!L65+CompraVenta!Z68</f>
        <v>203354.51000000007</v>
      </c>
      <c r="Y66" s="6">
        <f>+'4'!M65+CompraVenta!AA68</f>
        <v>194125.46000000002</v>
      </c>
      <c r="Z66" s="6">
        <f>+'7'!B65+CompraVenta!AB68</f>
        <v>0</v>
      </c>
      <c r="AA66" s="6">
        <f>+'7'!C65+CompraVenta!AC68</f>
        <v>0</v>
      </c>
      <c r="AB66" s="6">
        <f>+'7'!D65+CompraVenta!AD68</f>
        <v>0</v>
      </c>
      <c r="AC66" s="6">
        <f>+'7'!E65+CompraVenta!AE68</f>
        <v>0</v>
      </c>
      <c r="AD66" s="6">
        <f>+'7'!F65+CompraVenta!AF68</f>
        <v>0</v>
      </c>
      <c r="AE66" s="6">
        <f>+'7'!G65+CompraVenta!AG68</f>
        <v>0</v>
      </c>
      <c r="AF66" s="6">
        <f>+'7'!H65+CompraVenta!AH68</f>
        <v>0</v>
      </c>
      <c r="AG66" s="6">
        <f>+'7'!I65+CompraVenta!AI68</f>
        <v>0</v>
      </c>
      <c r="AH66" s="6">
        <f>+'7'!J65+CompraVenta!AJ68</f>
        <v>0</v>
      </c>
      <c r="AI66" s="6">
        <f>+'7'!K65+CompraVenta!AK68</f>
        <v>129761.80999999992</v>
      </c>
      <c r="AJ66" s="6">
        <f>+'7'!L65+CompraVenta!AL68</f>
        <v>204271.2600000001</v>
      </c>
      <c r="AK66" s="6">
        <f>+'7'!M65+CompraVenta!AM68</f>
        <v>179451.6999999999</v>
      </c>
      <c r="AL66" s="6"/>
      <c r="AM66" s="33">
        <f t="shared" si="2"/>
        <v>500170.55999999953</v>
      </c>
      <c r="AN66" s="33">
        <f t="shared" si="3"/>
        <v>527309.43999999994</v>
      </c>
      <c r="AO66" s="33">
        <f t="shared" si="4"/>
        <v>513484.7699999999</v>
      </c>
      <c r="AP66" s="33">
        <f t="shared" si="5"/>
        <v>500170.55999999953</v>
      </c>
      <c r="AQ66" s="33">
        <f t="shared" si="6"/>
        <v>1</v>
      </c>
      <c r="AR66" s="6">
        <f t="shared" si="10"/>
        <v>64</v>
      </c>
      <c r="AS66" s="34">
        <f t="shared" si="7"/>
        <v>129802.66999999988</v>
      </c>
      <c r="AT66" s="34">
        <f t="shared" si="7"/>
        <v>200409.58999999982</v>
      </c>
      <c r="AU66" s="34">
        <f t="shared" si="7"/>
        <v>169958.29999999981</v>
      </c>
      <c r="AV66" s="34">
        <f t="shared" si="8"/>
        <v>500170.55999999953</v>
      </c>
      <c r="AW66" s="19"/>
      <c r="BB66" s="33"/>
      <c r="BC66" s="33"/>
      <c r="BD66" s="33"/>
      <c r="BF66" s="33"/>
      <c r="BG66" s="33"/>
      <c r="BH66" s="33"/>
      <c r="BJ66" s="35">
        <f t="shared" si="9"/>
        <v>500170.55999999953</v>
      </c>
    </row>
    <row r="67" spans="1:62" x14ac:dyDescent="0.35">
      <c r="A67" s="3" t="str">
        <f>+'7'!A66</f>
        <v>CHACAYES</v>
      </c>
      <c r="B67" s="6">
        <f>+'2'!B66+CompraVenta!D69</f>
        <v>0</v>
      </c>
      <c r="C67" s="6">
        <f>+'2'!C66+CompraVenta!E69</f>
        <v>0</v>
      </c>
      <c r="D67" s="6">
        <f>+'2'!D66+CompraVenta!F69</f>
        <v>0</v>
      </c>
      <c r="E67" s="6">
        <f>+'2'!E66+CompraVenta!G69</f>
        <v>0</v>
      </c>
      <c r="F67" s="6">
        <f>+'2'!F66+CompraVenta!H69</f>
        <v>0</v>
      </c>
      <c r="G67" s="6">
        <f>+'2'!G66+CompraVenta!I69</f>
        <v>0</v>
      </c>
      <c r="H67" s="6">
        <f>+'2'!H66+CompraVenta!J69</f>
        <v>0</v>
      </c>
      <c r="I67" s="6">
        <f>+'2'!I66+CompraVenta!K69</f>
        <v>0</v>
      </c>
      <c r="J67" s="6">
        <f>+'2'!J66+CompraVenta!L69</f>
        <v>0</v>
      </c>
      <c r="K67" s="6">
        <f>+'2'!K66+CompraVenta!M69</f>
        <v>667204.35999999894</v>
      </c>
      <c r="L67" s="6">
        <f>+'2'!L66+CompraVenta!N69</f>
        <v>1842217.91</v>
      </c>
      <c r="M67" s="6">
        <f>+'2'!M66+CompraVenta!O69</f>
        <v>1726126.0800000029</v>
      </c>
      <c r="N67" s="6">
        <f>+'4'!B66+CompraVenta!P69</f>
        <v>0</v>
      </c>
      <c r="O67" s="6">
        <f>+'4'!C66+CompraVenta!Q69</f>
        <v>0</v>
      </c>
      <c r="P67" s="6">
        <f>+'4'!D66+CompraVenta!R69</f>
        <v>0</v>
      </c>
      <c r="Q67" s="6">
        <f>+'4'!E66+CompraVenta!S69</f>
        <v>0</v>
      </c>
      <c r="R67" s="6">
        <f>+'4'!F66+CompraVenta!T69</f>
        <v>0</v>
      </c>
      <c r="S67" s="6">
        <f>+'4'!G66+CompraVenta!U69</f>
        <v>0</v>
      </c>
      <c r="T67" s="6">
        <f>+'4'!H66+CompraVenta!V69</f>
        <v>0</v>
      </c>
      <c r="U67" s="6">
        <f>+'4'!I66+CompraVenta!W69</f>
        <v>0</v>
      </c>
      <c r="V67" s="6">
        <f>+'4'!J66+CompraVenta!X69</f>
        <v>0</v>
      </c>
      <c r="W67" s="6">
        <f>+'4'!K66+CompraVenta!Y69</f>
        <v>759346.54</v>
      </c>
      <c r="X67" s="6">
        <f>+'4'!L66+CompraVenta!Z69</f>
        <v>1945573.1100000024</v>
      </c>
      <c r="Y67" s="6">
        <f>+'4'!M66+CompraVenta!AA69</f>
        <v>1753922.9800000044</v>
      </c>
      <c r="Z67" s="6">
        <f>+'7'!B66+CompraVenta!AB69</f>
        <v>0</v>
      </c>
      <c r="AA67" s="6">
        <f>+'7'!C66+CompraVenta!AC69</f>
        <v>0</v>
      </c>
      <c r="AB67" s="6">
        <f>+'7'!D66+CompraVenta!AD69</f>
        <v>0</v>
      </c>
      <c r="AC67" s="6">
        <f>+'7'!E66+CompraVenta!AE69</f>
        <v>0</v>
      </c>
      <c r="AD67" s="6">
        <f>+'7'!F66+CompraVenta!AF69</f>
        <v>0</v>
      </c>
      <c r="AE67" s="6">
        <f>+'7'!G66+CompraVenta!AG69</f>
        <v>0</v>
      </c>
      <c r="AF67" s="6">
        <f>+'7'!H66+CompraVenta!AH69</f>
        <v>0</v>
      </c>
      <c r="AG67" s="6">
        <f>+'7'!I66+CompraVenta!AI69</f>
        <v>0</v>
      </c>
      <c r="AH67" s="6">
        <f>+'7'!J66+CompraVenta!AJ69</f>
        <v>0</v>
      </c>
      <c r="AI67" s="6">
        <f>+'7'!K66+CompraVenta!AK69</f>
        <v>787694.99999999767</v>
      </c>
      <c r="AJ67" s="6">
        <f>+'7'!L66+CompraVenta!AL69</f>
        <v>2125384.5500000054</v>
      </c>
      <c r="AK67" s="6">
        <f>+'7'!M66+CompraVenta!AM69</f>
        <v>1768089.82</v>
      </c>
      <c r="AL67" s="6"/>
      <c r="AM67" s="33">
        <f t="shared" si="2"/>
        <v>4235548.3500000015</v>
      </c>
      <c r="AN67" s="33">
        <f t="shared" si="3"/>
        <v>4458842.6300000064</v>
      </c>
      <c r="AO67" s="33">
        <f t="shared" si="4"/>
        <v>4681169.3700000029</v>
      </c>
      <c r="AP67" s="33">
        <f t="shared" si="5"/>
        <v>4235548.3500000015</v>
      </c>
      <c r="AQ67" s="33">
        <f t="shared" si="6"/>
        <v>1</v>
      </c>
      <c r="AR67" s="6">
        <f t="shared" si="10"/>
        <v>65</v>
      </c>
      <c r="AS67" s="34">
        <f t="shared" si="7"/>
        <v>667204.35999999894</v>
      </c>
      <c r="AT67" s="34">
        <f t="shared" si="7"/>
        <v>1842217.91</v>
      </c>
      <c r="AU67" s="34">
        <f t="shared" si="7"/>
        <v>1726126.0800000029</v>
      </c>
      <c r="AV67" s="34">
        <f t="shared" si="8"/>
        <v>4235548.3500000015</v>
      </c>
      <c r="AW67" s="19"/>
      <c r="BB67" s="33"/>
      <c r="BC67" s="33"/>
      <c r="BD67" s="33"/>
      <c r="BF67" s="33"/>
      <c r="BG67" s="33"/>
      <c r="BH67" s="33"/>
      <c r="BJ67" s="35">
        <f t="shared" si="9"/>
        <v>4235548.3500000015</v>
      </c>
    </row>
    <row r="68" spans="1:62" x14ac:dyDescent="0.35">
      <c r="A68" s="3" t="str">
        <f>+'7'!A67</f>
        <v>CHANLEUFU</v>
      </c>
      <c r="B68" s="6">
        <f>+'2'!B67+CompraVenta!D70</f>
        <v>0</v>
      </c>
      <c r="C68" s="6">
        <f>+'2'!C67+CompraVenta!E70</f>
        <v>0</v>
      </c>
      <c r="D68" s="6">
        <f>+'2'!D67+CompraVenta!F70</f>
        <v>0</v>
      </c>
      <c r="E68" s="6">
        <f>+'2'!E67+CompraVenta!G70</f>
        <v>0</v>
      </c>
      <c r="F68" s="6">
        <f>+'2'!F67+CompraVenta!H70</f>
        <v>0</v>
      </c>
      <c r="G68" s="6">
        <f>+'2'!G67+CompraVenta!I70</f>
        <v>0</v>
      </c>
      <c r="H68" s="6">
        <f>+'2'!H67+CompraVenta!J70</f>
        <v>0</v>
      </c>
      <c r="I68" s="6">
        <f>+'2'!I67+CompraVenta!K70</f>
        <v>0</v>
      </c>
      <c r="J68" s="6">
        <f>+'2'!J67+CompraVenta!L70</f>
        <v>0</v>
      </c>
      <c r="K68" s="6">
        <f>+'2'!K67+CompraVenta!M70</f>
        <v>13366.5</v>
      </c>
      <c r="L68" s="6">
        <f>+'2'!L67+CompraVenta!N70</f>
        <v>116293.84999999996</v>
      </c>
      <c r="M68" s="6">
        <f>+'2'!M67+CompraVenta!O70</f>
        <v>123563.13000000018</v>
      </c>
      <c r="N68" s="6">
        <f>+'4'!B67+CompraVenta!P70</f>
        <v>0</v>
      </c>
      <c r="O68" s="6">
        <f>+'4'!C67+CompraVenta!Q70</f>
        <v>0</v>
      </c>
      <c r="P68" s="6">
        <f>+'4'!D67+CompraVenta!R70</f>
        <v>0</v>
      </c>
      <c r="Q68" s="6">
        <f>+'4'!E67+CompraVenta!S70</f>
        <v>0</v>
      </c>
      <c r="R68" s="6">
        <f>+'4'!F67+CompraVenta!T70</f>
        <v>0</v>
      </c>
      <c r="S68" s="6">
        <f>+'4'!G67+CompraVenta!U70</f>
        <v>0</v>
      </c>
      <c r="T68" s="6">
        <f>+'4'!H67+CompraVenta!V70</f>
        <v>0</v>
      </c>
      <c r="U68" s="6">
        <f>+'4'!I67+CompraVenta!W70</f>
        <v>0</v>
      </c>
      <c r="V68" s="6">
        <f>+'4'!J67+CompraVenta!X70</f>
        <v>0</v>
      </c>
      <c r="W68" s="6">
        <f>+'4'!K67+CompraVenta!Y70</f>
        <v>12523.980000000005</v>
      </c>
      <c r="X68" s="6">
        <f>+'4'!L67+CompraVenta!Z70</f>
        <v>107086.11000000003</v>
      </c>
      <c r="Y68" s="6">
        <f>+'4'!M67+CompraVenta!AA70</f>
        <v>100637.60999999988</v>
      </c>
      <c r="Z68" s="6">
        <f>+'7'!B67+CompraVenta!AB70</f>
        <v>0</v>
      </c>
      <c r="AA68" s="6">
        <f>+'7'!C67+CompraVenta!AC70</f>
        <v>0</v>
      </c>
      <c r="AB68" s="6">
        <f>+'7'!D67+CompraVenta!AD70</f>
        <v>0</v>
      </c>
      <c r="AC68" s="6">
        <f>+'7'!E67+CompraVenta!AE70</f>
        <v>0</v>
      </c>
      <c r="AD68" s="6">
        <f>+'7'!F67+CompraVenta!AF70</f>
        <v>0</v>
      </c>
      <c r="AE68" s="6">
        <f>+'7'!G67+CompraVenta!AG70</f>
        <v>0</v>
      </c>
      <c r="AF68" s="6">
        <f>+'7'!H67+CompraVenta!AH70</f>
        <v>0</v>
      </c>
      <c r="AG68" s="6">
        <f>+'7'!I67+CompraVenta!AI70</f>
        <v>0</v>
      </c>
      <c r="AH68" s="6">
        <f>+'7'!J67+CompraVenta!AJ70</f>
        <v>0</v>
      </c>
      <c r="AI68" s="6">
        <f>+'7'!K67+CompraVenta!AK70</f>
        <v>13830.370000000006</v>
      </c>
      <c r="AJ68" s="6">
        <f>+'7'!L67+CompraVenta!AL70</f>
        <v>131205.91999999993</v>
      </c>
      <c r="AK68" s="6">
        <f>+'7'!M67+CompraVenta!AM70</f>
        <v>70747.730000000069</v>
      </c>
      <c r="AL68" s="6"/>
      <c r="AM68" s="33">
        <f t="shared" ref="AM68:AM131" si="11">SUM(K68:M68)</f>
        <v>253223.48000000016</v>
      </c>
      <c r="AN68" s="33">
        <f t="shared" ref="AN68:AN131" si="12">SUM(W68:Y68)</f>
        <v>220247.69999999992</v>
      </c>
      <c r="AO68" s="33">
        <f t="shared" ref="AO68:AO131" si="13">SUM(AI68:AK68)</f>
        <v>215784.02</v>
      </c>
      <c r="AP68" s="33">
        <f t="shared" ref="AP68:AP131" si="14">SMALL(AM68:AO68,1)</f>
        <v>215784.02</v>
      </c>
      <c r="AQ68" s="33">
        <f t="shared" ref="AQ68:AQ131" si="15">MATCH(AP68,AM68:AO68,0)</f>
        <v>3</v>
      </c>
      <c r="AR68" s="6">
        <f t="shared" si="10"/>
        <v>66</v>
      </c>
      <c r="AS68" s="34">
        <f t="shared" ref="AS68:AU131" si="16">HLOOKUP(12*($AQ68-1)+(AS$1),$B$1:$AK$502,2+$AR68,FALSE)</f>
        <v>13830.370000000006</v>
      </c>
      <c r="AT68" s="34">
        <f t="shared" si="16"/>
        <v>131205.91999999993</v>
      </c>
      <c r="AU68" s="34">
        <f t="shared" si="16"/>
        <v>70747.730000000069</v>
      </c>
      <c r="AV68" s="34">
        <f t="shared" ref="AV68:AV131" si="17">SUM(AS68:AU68)</f>
        <v>215784.02</v>
      </c>
      <c r="AW68" s="19"/>
      <c r="BB68" s="33"/>
      <c r="BC68" s="33"/>
      <c r="BD68" s="33"/>
      <c r="BF68" s="33"/>
      <c r="BG68" s="33"/>
      <c r="BH68" s="33"/>
      <c r="BJ68" s="35">
        <f t="shared" ref="BJ68:BJ131" si="18">AV68</f>
        <v>215784.02</v>
      </c>
    </row>
    <row r="69" spans="1:62" x14ac:dyDescent="0.35">
      <c r="A69" s="3" t="str">
        <f>+'7'!A68</f>
        <v>CHESTER_SOLAR_I_SPA</v>
      </c>
      <c r="B69" s="6">
        <f>+'2'!B68+CompraVenta!D71</f>
        <v>0</v>
      </c>
      <c r="C69" s="6">
        <f>+'2'!C68+CompraVenta!E71</f>
        <v>0</v>
      </c>
      <c r="D69" s="6">
        <f>+'2'!D68+CompraVenta!F71</f>
        <v>0</v>
      </c>
      <c r="E69" s="6">
        <f>+'2'!E68+CompraVenta!G71</f>
        <v>0</v>
      </c>
      <c r="F69" s="6">
        <f>+'2'!F68+CompraVenta!H71</f>
        <v>0</v>
      </c>
      <c r="G69" s="6">
        <f>+'2'!G68+CompraVenta!I71</f>
        <v>0</v>
      </c>
      <c r="H69" s="6">
        <f>+'2'!H68+CompraVenta!J71</f>
        <v>0</v>
      </c>
      <c r="I69" s="6">
        <f>+'2'!I68+CompraVenta!K71</f>
        <v>0</v>
      </c>
      <c r="J69" s="6">
        <f>+'2'!J68+CompraVenta!L71</f>
        <v>0</v>
      </c>
      <c r="K69" s="6">
        <f>+'2'!K68+CompraVenta!M71</f>
        <v>83722.250000000044</v>
      </c>
      <c r="L69" s="6">
        <f>+'2'!L68+CompraVenta!N71</f>
        <v>94004.669999999955</v>
      </c>
      <c r="M69" s="6">
        <f>+'2'!M68+CompraVenta!O71</f>
        <v>87718.610000000044</v>
      </c>
      <c r="N69" s="6">
        <f>+'4'!B68+CompraVenta!P71</f>
        <v>0</v>
      </c>
      <c r="O69" s="6">
        <f>+'4'!C68+CompraVenta!Q71</f>
        <v>0</v>
      </c>
      <c r="P69" s="6">
        <f>+'4'!D68+CompraVenta!R71</f>
        <v>0</v>
      </c>
      <c r="Q69" s="6">
        <f>+'4'!E68+CompraVenta!S71</f>
        <v>0</v>
      </c>
      <c r="R69" s="6">
        <f>+'4'!F68+CompraVenta!T71</f>
        <v>0</v>
      </c>
      <c r="S69" s="6">
        <f>+'4'!G68+CompraVenta!U71</f>
        <v>0</v>
      </c>
      <c r="T69" s="6">
        <f>+'4'!H68+CompraVenta!V71</f>
        <v>0</v>
      </c>
      <c r="U69" s="6">
        <f>+'4'!I68+CompraVenta!W71</f>
        <v>0</v>
      </c>
      <c r="V69" s="6">
        <f>+'4'!J68+CompraVenta!X71</f>
        <v>0</v>
      </c>
      <c r="W69" s="6">
        <f>+'4'!K68+CompraVenta!Y71</f>
        <v>83702.63999999997</v>
      </c>
      <c r="X69" s="6">
        <f>+'4'!L68+CompraVenta!Z71</f>
        <v>94541.969999999958</v>
      </c>
      <c r="Y69" s="6">
        <f>+'4'!M68+CompraVenta!AA71</f>
        <v>94473.590000000098</v>
      </c>
      <c r="Z69" s="6">
        <f>+'7'!B68+CompraVenta!AB71</f>
        <v>0</v>
      </c>
      <c r="AA69" s="6">
        <f>+'7'!C68+CompraVenta!AC71</f>
        <v>0</v>
      </c>
      <c r="AB69" s="6">
        <f>+'7'!D68+CompraVenta!AD71</f>
        <v>0</v>
      </c>
      <c r="AC69" s="6">
        <f>+'7'!E68+CompraVenta!AE71</f>
        <v>0</v>
      </c>
      <c r="AD69" s="6">
        <f>+'7'!F68+CompraVenta!AF71</f>
        <v>0</v>
      </c>
      <c r="AE69" s="6">
        <f>+'7'!G68+CompraVenta!AG71</f>
        <v>0</v>
      </c>
      <c r="AF69" s="6">
        <f>+'7'!H68+CompraVenta!AH71</f>
        <v>0</v>
      </c>
      <c r="AG69" s="6">
        <f>+'7'!I68+CompraVenta!AI71</f>
        <v>0</v>
      </c>
      <c r="AH69" s="6">
        <f>+'7'!J68+CompraVenta!AJ71</f>
        <v>0</v>
      </c>
      <c r="AI69" s="6">
        <f>+'7'!K68+CompraVenta!AK71</f>
        <v>83693.300000000061</v>
      </c>
      <c r="AJ69" s="6">
        <f>+'7'!L68+CompraVenta!AL71</f>
        <v>94998.599999999889</v>
      </c>
      <c r="AK69" s="6">
        <f>+'7'!M68+CompraVenta!AM71</f>
        <v>88835.000000000044</v>
      </c>
      <c r="AL69" s="6"/>
      <c r="AM69" s="33">
        <f t="shared" si="11"/>
        <v>265445.53000000003</v>
      </c>
      <c r="AN69" s="33">
        <f t="shared" si="12"/>
        <v>272718.2</v>
      </c>
      <c r="AO69" s="33">
        <f t="shared" si="13"/>
        <v>267526.90000000002</v>
      </c>
      <c r="AP69" s="33">
        <f t="shared" si="14"/>
        <v>265445.53000000003</v>
      </c>
      <c r="AQ69" s="33">
        <f t="shared" si="15"/>
        <v>1</v>
      </c>
      <c r="AR69" s="6">
        <f t="shared" ref="AR69:AR132" si="19">1+AR68</f>
        <v>67</v>
      </c>
      <c r="AS69" s="34">
        <f t="shared" si="16"/>
        <v>83722.250000000044</v>
      </c>
      <c r="AT69" s="34">
        <f t="shared" si="16"/>
        <v>94004.669999999955</v>
      </c>
      <c r="AU69" s="34">
        <f t="shared" si="16"/>
        <v>87718.610000000044</v>
      </c>
      <c r="AV69" s="34">
        <f t="shared" si="17"/>
        <v>265445.53000000003</v>
      </c>
      <c r="AW69" s="19"/>
      <c r="BB69" s="33"/>
      <c r="BC69" s="33"/>
      <c r="BD69" s="33"/>
      <c r="BF69" s="33"/>
      <c r="BG69" s="33"/>
      <c r="BH69" s="33"/>
      <c r="BJ69" s="35">
        <f t="shared" si="18"/>
        <v>265445.53000000003</v>
      </c>
    </row>
    <row r="70" spans="1:62" x14ac:dyDescent="0.35">
      <c r="A70" s="3" t="str">
        <f>+'7'!A69</f>
        <v>CHESTER_SOLAR_IV</v>
      </c>
      <c r="B70" s="6">
        <f>+'2'!B69+CompraVenta!D72</f>
        <v>0</v>
      </c>
      <c r="C70" s="6">
        <f>+'2'!C69+CompraVenta!E72</f>
        <v>0</v>
      </c>
      <c r="D70" s="6">
        <f>+'2'!D69+CompraVenta!F72</f>
        <v>0</v>
      </c>
      <c r="E70" s="6">
        <f>+'2'!E69+CompraVenta!G72</f>
        <v>0</v>
      </c>
      <c r="F70" s="6">
        <f>+'2'!F69+CompraVenta!H72</f>
        <v>0</v>
      </c>
      <c r="G70" s="6">
        <f>+'2'!G69+CompraVenta!I72</f>
        <v>0</v>
      </c>
      <c r="H70" s="6">
        <f>+'2'!H69+CompraVenta!J72</f>
        <v>0</v>
      </c>
      <c r="I70" s="6">
        <f>+'2'!I69+CompraVenta!K72</f>
        <v>0</v>
      </c>
      <c r="J70" s="6">
        <f>+'2'!J69+CompraVenta!L72</f>
        <v>0</v>
      </c>
      <c r="K70" s="6">
        <f>+'2'!K69+CompraVenta!M72</f>
        <v>121223.40000000011</v>
      </c>
      <c r="L70" s="6">
        <f>+'2'!L69+CompraVenta!N72</f>
        <v>93641.829999999929</v>
      </c>
      <c r="M70" s="6">
        <f>+'2'!M69+CompraVenta!O72</f>
        <v>131370.63</v>
      </c>
      <c r="N70" s="6">
        <f>+'4'!B69+CompraVenta!P72</f>
        <v>0</v>
      </c>
      <c r="O70" s="6">
        <f>+'4'!C69+CompraVenta!Q72</f>
        <v>0</v>
      </c>
      <c r="P70" s="6">
        <f>+'4'!D69+CompraVenta!R72</f>
        <v>0</v>
      </c>
      <c r="Q70" s="6">
        <f>+'4'!E69+CompraVenta!S72</f>
        <v>0</v>
      </c>
      <c r="R70" s="6">
        <f>+'4'!F69+CompraVenta!T72</f>
        <v>0</v>
      </c>
      <c r="S70" s="6">
        <f>+'4'!G69+CompraVenta!U72</f>
        <v>0</v>
      </c>
      <c r="T70" s="6">
        <f>+'4'!H69+CompraVenta!V72</f>
        <v>0</v>
      </c>
      <c r="U70" s="6">
        <f>+'4'!I69+CompraVenta!W72</f>
        <v>0</v>
      </c>
      <c r="V70" s="6">
        <f>+'4'!J69+CompraVenta!X72</f>
        <v>0</v>
      </c>
      <c r="W70" s="6">
        <f>+'4'!K69+CompraVenta!Y72</f>
        <v>121197.34000000016</v>
      </c>
      <c r="X70" s="6">
        <f>+'4'!L69+CompraVenta!Z72</f>
        <v>94352.60999999971</v>
      </c>
      <c r="Y70" s="6">
        <f>+'4'!M69+CompraVenta!AA72</f>
        <v>142274.19999999995</v>
      </c>
      <c r="Z70" s="6">
        <f>+'7'!B69+CompraVenta!AB72</f>
        <v>0</v>
      </c>
      <c r="AA70" s="6">
        <f>+'7'!C69+CompraVenta!AC72</f>
        <v>0</v>
      </c>
      <c r="AB70" s="6">
        <f>+'7'!D69+CompraVenta!AD72</f>
        <v>0</v>
      </c>
      <c r="AC70" s="6">
        <f>+'7'!E69+CompraVenta!AE72</f>
        <v>0</v>
      </c>
      <c r="AD70" s="6">
        <f>+'7'!F69+CompraVenta!AF72</f>
        <v>0</v>
      </c>
      <c r="AE70" s="6">
        <f>+'7'!G69+CompraVenta!AG72</f>
        <v>0</v>
      </c>
      <c r="AF70" s="6">
        <f>+'7'!H69+CompraVenta!AH72</f>
        <v>0</v>
      </c>
      <c r="AG70" s="6">
        <f>+'7'!I69+CompraVenta!AI72</f>
        <v>0</v>
      </c>
      <c r="AH70" s="6">
        <f>+'7'!J69+CompraVenta!AJ72</f>
        <v>0</v>
      </c>
      <c r="AI70" s="6">
        <f>+'7'!K69+CompraVenta!AK72</f>
        <v>121183.08</v>
      </c>
      <c r="AJ70" s="6">
        <f>+'7'!L69+CompraVenta!AL72</f>
        <v>94871.229999999967</v>
      </c>
      <c r="AK70" s="6">
        <f>+'7'!M69+CompraVenta!AM72</f>
        <v>133047.79000000021</v>
      </c>
      <c r="AL70" s="6"/>
      <c r="AM70" s="33">
        <f t="shared" si="11"/>
        <v>346235.86000000004</v>
      </c>
      <c r="AN70" s="33">
        <f t="shared" si="12"/>
        <v>357824.14999999979</v>
      </c>
      <c r="AO70" s="33">
        <f t="shared" si="13"/>
        <v>349102.10000000021</v>
      </c>
      <c r="AP70" s="33">
        <f t="shared" si="14"/>
        <v>346235.86000000004</v>
      </c>
      <c r="AQ70" s="33">
        <f t="shared" si="15"/>
        <v>1</v>
      </c>
      <c r="AR70" s="6">
        <f t="shared" si="19"/>
        <v>68</v>
      </c>
      <c r="AS70" s="34">
        <f t="shared" si="16"/>
        <v>121223.40000000011</v>
      </c>
      <c r="AT70" s="34">
        <f t="shared" si="16"/>
        <v>93641.829999999929</v>
      </c>
      <c r="AU70" s="34">
        <f t="shared" si="16"/>
        <v>131370.63</v>
      </c>
      <c r="AV70" s="34">
        <f t="shared" si="17"/>
        <v>346235.86000000004</v>
      </c>
      <c r="AW70" s="19"/>
      <c r="BB70" s="33"/>
      <c r="BC70" s="33"/>
      <c r="BD70" s="33"/>
      <c r="BF70" s="33"/>
      <c r="BG70" s="33"/>
      <c r="BH70" s="33"/>
      <c r="BJ70" s="35">
        <f t="shared" si="18"/>
        <v>346235.86000000004</v>
      </c>
    </row>
    <row r="71" spans="1:62" x14ac:dyDescent="0.35">
      <c r="A71" s="3" t="str">
        <f>+'7'!A70</f>
        <v>CHESTER_SOLAR_V</v>
      </c>
      <c r="B71" s="6">
        <f>+'2'!B70+CompraVenta!D73</f>
        <v>0</v>
      </c>
      <c r="C71" s="6">
        <f>+'2'!C70+CompraVenta!E73</f>
        <v>0</v>
      </c>
      <c r="D71" s="6">
        <f>+'2'!D70+CompraVenta!F73</f>
        <v>0</v>
      </c>
      <c r="E71" s="6">
        <f>+'2'!E70+CompraVenta!G73</f>
        <v>0</v>
      </c>
      <c r="F71" s="6">
        <f>+'2'!F70+CompraVenta!H73</f>
        <v>0</v>
      </c>
      <c r="G71" s="6">
        <f>+'2'!G70+CompraVenta!I73</f>
        <v>0</v>
      </c>
      <c r="H71" s="6">
        <f>+'2'!H70+CompraVenta!J73</f>
        <v>0</v>
      </c>
      <c r="I71" s="6">
        <f>+'2'!I70+CompraVenta!K73</f>
        <v>0</v>
      </c>
      <c r="J71" s="6">
        <f>+'2'!J70+CompraVenta!L73</f>
        <v>0</v>
      </c>
      <c r="K71" s="6">
        <f>+'2'!K70+CompraVenta!M73</f>
        <v>44384.319999999985</v>
      </c>
      <c r="L71" s="6">
        <f>+'2'!L70+CompraVenta!N73</f>
        <v>47959.489999999991</v>
      </c>
      <c r="M71" s="6">
        <f>+'2'!M70+CompraVenta!O73</f>
        <v>46205.650000000009</v>
      </c>
      <c r="N71" s="6">
        <f>+'4'!B70+CompraVenta!P73</f>
        <v>0</v>
      </c>
      <c r="O71" s="6">
        <f>+'4'!C70+CompraVenta!Q73</f>
        <v>0</v>
      </c>
      <c r="P71" s="6">
        <f>+'4'!D70+CompraVenta!R73</f>
        <v>0</v>
      </c>
      <c r="Q71" s="6">
        <f>+'4'!E70+CompraVenta!S73</f>
        <v>0</v>
      </c>
      <c r="R71" s="6">
        <f>+'4'!F70+CompraVenta!T73</f>
        <v>0</v>
      </c>
      <c r="S71" s="6">
        <f>+'4'!G70+CompraVenta!U73</f>
        <v>0</v>
      </c>
      <c r="T71" s="6">
        <f>+'4'!H70+CompraVenta!V73</f>
        <v>0</v>
      </c>
      <c r="U71" s="6">
        <f>+'4'!I70+CompraVenta!W73</f>
        <v>0</v>
      </c>
      <c r="V71" s="6">
        <f>+'4'!J70+CompraVenta!X73</f>
        <v>0</v>
      </c>
      <c r="W71" s="6">
        <f>+'4'!K70+CompraVenta!Y73</f>
        <v>44369.859999999964</v>
      </c>
      <c r="X71" s="6">
        <f>+'4'!L70+CompraVenta!Z73</f>
        <v>48333.800000000017</v>
      </c>
      <c r="Y71" s="6">
        <f>+'4'!M70+CompraVenta!AA73</f>
        <v>51529.430000000037</v>
      </c>
      <c r="Z71" s="6">
        <f>+'7'!B70+CompraVenta!AB73</f>
        <v>0</v>
      </c>
      <c r="AA71" s="6">
        <f>+'7'!C70+CompraVenta!AC73</f>
        <v>0</v>
      </c>
      <c r="AB71" s="6">
        <f>+'7'!D70+CompraVenta!AD73</f>
        <v>0</v>
      </c>
      <c r="AC71" s="6">
        <f>+'7'!E70+CompraVenta!AE73</f>
        <v>0</v>
      </c>
      <c r="AD71" s="6">
        <f>+'7'!F70+CompraVenta!AF73</f>
        <v>0</v>
      </c>
      <c r="AE71" s="6">
        <f>+'7'!G70+CompraVenta!AG73</f>
        <v>0</v>
      </c>
      <c r="AF71" s="6">
        <f>+'7'!H70+CompraVenta!AH73</f>
        <v>0</v>
      </c>
      <c r="AG71" s="6">
        <f>+'7'!I70+CompraVenta!AI73</f>
        <v>0</v>
      </c>
      <c r="AH71" s="6">
        <f>+'7'!J70+CompraVenta!AJ73</f>
        <v>0</v>
      </c>
      <c r="AI71" s="6">
        <f>+'7'!K70+CompraVenta!AK73</f>
        <v>44364.589999999982</v>
      </c>
      <c r="AJ71" s="6">
        <f>+'7'!L70+CompraVenta!AL73</f>
        <v>48727.3500000001</v>
      </c>
      <c r="AK71" s="6">
        <f>+'7'!M70+CompraVenta!AM73</f>
        <v>46964.27999999997</v>
      </c>
      <c r="AL71" s="6"/>
      <c r="AM71" s="33">
        <f t="shared" si="11"/>
        <v>138549.45999999996</v>
      </c>
      <c r="AN71" s="33">
        <f t="shared" si="12"/>
        <v>144233.09000000003</v>
      </c>
      <c r="AO71" s="33">
        <f t="shared" si="13"/>
        <v>140056.22000000006</v>
      </c>
      <c r="AP71" s="33">
        <f t="shared" si="14"/>
        <v>138549.45999999996</v>
      </c>
      <c r="AQ71" s="33">
        <f t="shared" si="15"/>
        <v>1</v>
      </c>
      <c r="AR71" s="6">
        <f t="shared" si="19"/>
        <v>69</v>
      </c>
      <c r="AS71" s="34">
        <f t="shared" si="16"/>
        <v>44384.319999999985</v>
      </c>
      <c r="AT71" s="34">
        <f t="shared" si="16"/>
        <v>47959.489999999991</v>
      </c>
      <c r="AU71" s="34">
        <f t="shared" si="16"/>
        <v>46205.650000000009</v>
      </c>
      <c r="AV71" s="34">
        <f t="shared" si="17"/>
        <v>138549.45999999996</v>
      </c>
      <c r="AW71" s="19"/>
      <c r="BB71" s="33"/>
      <c r="BC71" s="33"/>
      <c r="BD71" s="33"/>
      <c r="BF71" s="33"/>
      <c r="BG71" s="33"/>
      <c r="BH71" s="33"/>
      <c r="BJ71" s="35">
        <f t="shared" si="18"/>
        <v>138549.45999999996</v>
      </c>
    </row>
    <row r="72" spans="1:62" x14ac:dyDescent="0.35">
      <c r="A72" s="3" t="str">
        <f>+'7'!A71</f>
        <v>CHILE_GENERACION</v>
      </c>
      <c r="B72" s="6">
        <f>+'2'!B71+CompraVenta!D74</f>
        <v>0</v>
      </c>
      <c r="C72" s="6">
        <f>+'2'!C71+CompraVenta!E74</f>
        <v>0</v>
      </c>
      <c r="D72" s="6">
        <f>+'2'!D71+CompraVenta!F74</f>
        <v>0</v>
      </c>
      <c r="E72" s="6">
        <f>+'2'!E71+CompraVenta!G74</f>
        <v>0</v>
      </c>
      <c r="F72" s="6">
        <f>+'2'!F71+CompraVenta!H74</f>
        <v>0</v>
      </c>
      <c r="G72" s="6">
        <f>+'2'!G71+CompraVenta!I74</f>
        <v>0</v>
      </c>
      <c r="H72" s="6">
        <f>+'2'!H71+CompraVenta!J74</f>
        <v>0</v>
      </c>
      <c r="I72" s="6">
        <f>+'2'!I71+CompraVenta!K74</f>
        <v>0</v>
      </c>
      <c r="J72" s="6">
        <f>+'2'!J71+CompraVenta!L74</f>
        <v>0</v>
      </c>
      <c r="K72" s="6">
        <f>+'2'!K71+CompraVenta!M74</f>
        <v>0</v>
      </c>
      <c r="L72" s="6">
        <f>+'2'!L71+CompraVenta!N74</f>
        <v>0</v>
      </c>
      <c r="M72" s="6">
        <f>+'2'!M71+CompraVenta!O74</f>
        <v>0</v>
      </c>
      <c r="N72" s="6">
        <f>+'4'!B71+CompraVenta!P74</f>
        <v>0</v>
      </c>
      <c r="O72" s="6">
        <f>+'4'!C71+CompraVenta!Q74</f>
        <v>0</v>
      </c>
      <c r="P72" s="6">
        <f>+'4'!D71+CompraVenta!R74</f>
        <v>0</v>
      </c>
      <c r="Q72" s="6">
        <f>+'4'!E71+CompraVenta!S74</f>
        <v>0</v>
      </c>
      <c r="R72" s="6">
        <f>+'4'!F71+CompraVenta!T74</f>
        <v>0</v>
      </c>
      <c r="S72" s="6">
        <f>+'4'!G71+CompraVenta!U74</f>
        <v>0</v>
      </c>
      <c r="T72" s="6">
        <f>+'4'!H71+CompraVenta!V74</f>
        <v>0</v>
      </c>
      <c r="U72" s="6">
        <f>+'4'!I71+CompraVenta!W74</f>
        <v>0</v>
      </c>
      <c r="V72" s="6">
        <f>+'4'!J71+CompraVenta!X74</f>
        <v>0</v>
      </c>
      <c r="W72" s="6">
        <f>+'4'!K71+CompraVenta!Y74</f>
        <v>0</v>
      </c>
      <c r="X72" s="6">
        <f>+'4'!L71+CompraVenta!Z74</f>
        <v>0</v>
      </c>
      <c r="Y72" s="6">
        <f>+'4'!M71+CompraVenta!AA74</f>
        <v>0</v>
      </c>
      <c r="Z72" s="6">
        <f>+'7'!B71+CompraVenta!AB74</f>
        <v>0</v>
      </c>
      <c r="AA72" s="6">
        <f>+'7'!C71+CompraVenta!AC74</f>
        <v>0</v>
      </c>
      <c r="AB72" s="6">
        <f>+'7'!D71+CompraVenta!AD74</f>
        <v>0</v>
      </c>
      <c r="AC72" s="6">
        <f>+'7'!E71+CompraVenta!AE74</f>
        <v>0</v>
      </c>
      <c r="AD72" s="6">
        <f>+'7'!F71+CompraVenta!AF74</f>
        <v>0</v>
      </c>
      <c r="AE72" s="6">
        <f>+'7'!G71+CompraVenta!AG74</f>
        <v>0</v>
      </c>
      <c r="AF72" s="6">
        <f>+'7'!H71+CompraVenta!AH74</f>
        <v>0</v>
      </c>
      <c r="AG72" s="6">
        <f>+'7'!I71+CompraVenta!AI74</f>
        <v>0</v>
      </c>
      <c r="AH72" s="6">
        <f>+'7'!J71+CompraVenta!AJ74</f>
        <v>0</v>
      </c>
      <c r="AI72" s="6">
        <f>+'7'!K71+CompraVenta!AK74</f>
        <v>0</v>
      </c>
      <c r="AJ72" s="6">
        <f>+'7'!L71+CompraVenta!AL74</f>
        <v>0</v>
      </c>
      <c r="AK72" s="6">
        <f>+'7'!M71+CompraVenta!AM74</f>
        <v>0</v>
      </c>
      <c r="AL72" s="6"/>
      <c r="AM72" s="33">
        <f t="shared" si="11"/>
        <v>0</v>
      </c>
      <c r="AN72" s="33">
        <f t="shared" si="12"/>
        <v>0</v>
      </c>
      <c r="AO72" s="33">
        <f t="shared" si="13"/>
        <v>0</v>
      </c>
      <c r="AP72" s="33">
        <f t="shared" si="14"/>
        <v>0</v>
      </c>
      <c r="AQ72" s="33">
        <f t="shared" si="15"/>
        <v>1</v>
      </c>
      <c r="AR72" s="6">
        <f t="shared" si="19"/>
        <v>70</v>
      </c>
      <c r="AS72" s="34">
        <f t="shared" si="16"/>
        <v>0</v>
      </c>
      <c r="AT72" s="34">
        <f t="shared" si="16"/>
        <v>0</v>
      </c>
      <c r="AU72" s="34">
        <f t="shared" si="16"/>
        <v>0</v>
      </c>
      <c r="AV72" s="34">
        <f t="shared" si="17"/>
        <v>0</v>
      </c>
      <c r="AW72" s="19"/>
      <c r="BB72" s="33"/>
      <c r="BC72" s="33"/>
      <c r="BD72" s="33"/>
      <c r="BF72" s="33"/>
      <c r="BG72" s="33"/>
      <c r="BH72" s="33"/>
      <c r="BJ72" s="35">
        <f t="shared" si="18"/>
        <v>0</v>
      </c>
    </row>
    <row r="73" spans="1:62" x14ac:dyDescent="0.35">
      <c r="A73" s="3" t="str">
        <f>+'7'!A72</f>
        <v>CHINCOL</v>
      </c>
      <c r="B73" s="6">
        <f>+'2'!B72+CompraVenta!D75</f>
        <v>0</v>
      </c>
      <c r="C73" s="6">
        <f>+'2'!C72+CompraVenta!E75</f>
        <v>0</v>
      </c>
      <c r="D73" s="6">
        <f>+'2'!D72+CompraVenta!F75</f>
        <v>0</v>
      </c>
      <c r="E73" s="6">
        <f>+'2'!E72+CompraVenta!G75</f>
        <v>0</v>
      </c>
      <c r="F73" s="6">
        <f>+'2'!F72+CompraVenta!H75</f>
        <v>0</v>
      </c>
      <c r="G73" s="6">
        <f>+'2'!G72+CompraVenta!I75</f>
        <v>0</v>
      </c>
      <c r="H73" s="6">
        <f>+'2'!H72+CompraVenta!J75</f>
        <v>0</v>
      </c>
      <c r="I73" s="6">
        <f>+'2'!I72+CompraVenta!K75</f>
        <v>0</v>
      </c>
      <c r="J73" s="6">
        <f>+'2'!J72+CompraVenta!L75</f>
        <v>0</v>
      </c>
      <c r="K73" s="6">
        <f>+'2'!K72+CompraVenta!M75</f>
        <v>43493.279999999992</v>
      </c>
      <c r="L73" s="6">
        <f>+'2'!L72+CompraVenta!N75</f>
        <v>36171.869999999974</v>
      </c>
      <c r="M73" s="6">
        <f>+'2'!M72+CompraVenta!O75</f>
        <v>48923.899999999994</v>
      </c>
      <c r="N73" s="6">
        <f>+'4'!B72+CompraVenta!P75</f>
        <v>0</v>
      </c>
      <c r="O73" s="6">
        <f>+'4'!C72+CompraVenta!Q75</f>
        <v>0</v>
      </c>
      <c r="P73" s="6">
        <f>+'4'!D72+CompraVenta!R75</f>
        <v>0</v>
      </c>
      <c r="Q73" s="6">
        <f>+'4'!E72+CompraVenta!S75</f>
        <v>0</v>
      </c>
      <c r="R73" s="6">
        <f>+'4'!F72+CompraVenta!T75</f>
        <v>0</v>
      </c>
      <c r="S73" s="6">
        <f>+'4'!G72+CompraVenta!U75</f>
        <v>0</v>
      </c>
      <c r="T73" s="6">
        <f>+'4'!H72+CompraVenta!V75</f>
        <v>0</v>
      </c>
      <c r="U73" s="6">
        <f>+'4'!I72+CompraVenta!W75</f>
        <v>0</v>
      </c>
      <c r="V73" s="6">
        <f>+'4'!J72+CompraVenta!X75</f>
        <v>0</v>
      </c>
      <c r="W73" s="6">
        <f>+'4'!K72+CompraVenta!Y75</f>
        <v>43481.390000000021</v>
      </c>
      <c r="X73" s="6">
        <f>+'4'!L72+CompraVenta!Z75</f>
        <v>36526.679999999993</v>
      </c>
      <c r="Y73" s="6">
        <f>+'4'!M72+CompraVenta!AA75</f>
        <v>53497.52</v>
      </c>
      <c r="Z73" s="6">
        <f>+'7'!B72+CompraVenta!AB75</f>
        <v>0</v>
      </c>
      <c r="AA73" s="6">
        <f>+'7'!C72+CompraVenta!AC75</f>
        <v>0</v>
      </c>
      <c r="AB73" s="6">
        <f>+'7'!D72+CompraVenta!AD75</f>
        <v>0</v>
      </c>
      <c r="AC73" s="6">
        <f>+'7'!E72+CompraVenta!AE75</f>
        <v>0</v>
      </c>
      <c r="AD73" s="6">
        <f>+'7'!F72+CompraVenta!AF75</f>
        <v>0</v>
      </c>
      <c r="AE73" s="6">
        <f>+'7'!G72+CompraVenta!AG75</f>
        <v>0</v>
      </c>
      <c r="AF73" s="6">
        <f>+'7'!H72+CompraVenta!AH75</f>
        <v>0</v>
      </c>
      <c r="AG73" s="6">
        <f>+'7'!I72+CompraVenta!AI75</f>
        <v>0</v>
      </c>
      <c r="AH73" s="6">
        <f>+'7'!J72+CompraVenta!AJ75</f>
        <v>0</v>
      </c>
      <c r="AI73" s="6">
        <f>+'7'!K72+CompraVenta!AK75</f>
        <v>43479.219999999979</v>
      </c>
      <c r="AJ73" s="6">
        <f>+'7'!L72+CompraVenta!AL75</f>
        <v>36744.410000000011</v>
      </c>
      <c r="AK73" s="6">
        <f>+'7'!M72+CompraVenta!AM75</f>
        <v>49566.62000000009</v>
      </c>
      <c r="AL73" s="6"/>
      <c r="AM73" s="33">
        <f t="shared" si="11"/>
        <v>128589.04999999996</v>
      </c>
      <c r="AN73" s="33">
        <f t="shared" si="12"/>
        <v>133505.59</v>
      </c>
      <c r="AO73" s="33">
        <f t="shared" si="13"/>
        <v>129790.25000000009</v>
      </c>
      <c r="AP73" s="33">
        <f t="shared" si="14"/>
        <v>128589.04999999996</v>
      </c>
      <c r="AQ73" s="33">
        <f t="shared" si="15"/>
        <v>1</v>
      </c>
      <c r="AR73" s="6">
        <f t="shared" si="19"/>
        <v>71</v>
      </c>
      <c r="AS73" s="34">
        <f t="shared" si="16"/>
        <v>43493.279999999992</v>
      </c>
      <c r="AT73" s="34">
        <f t="shared" si="16"/>
        <v>36171.869999999974</v>
      </c>
      <c r="AU73" s="34">
        <f t="shared" si="16"/>
        <v>48923.899999999994</v>
      </c>
      <c r="AV73" s="34">
        <f t="shared" si="17"/>
        <v>128589.04999999996</v>
      </c>
      <c r="AW73" s="19"/>
      <c r="BB73" s="33"/>
      <c r="BC73" s="33"/>
      <c r="BD73" s="33"/>
      <c r="BF73" s="33"/>
      <c r="BG73" s="33"/>
      <c r="BH73" s="33"/>
      <c r="BJ73" s="35">
        <f t="shared" si="18"/>
        <v>128589.04999999996</v>
      </c>
    </row>
    <row r="74" spans="1:62" x14ac:dyDescent="0.35">
      <c r="A74" s="3" t="str">
        <f>+'7'!A73</f>
        <v>CHUNGUNGO</v>
      </c>
      <c r="B74" s="6">
        <f>+'2'!B73+CompraVenta!D76</f>
        <v>0</v>
      </c>
      <c r="C74" s="6">
        <f>+'2'!C73+CompraVenta!E76</f>
        <v>0</v>
      </c>
      <c r="D74" s="6">
        <f>+'2'!D73+CompraVenta!F76</f>
        <v>0</v>
      </c>
      <c r="E74" s="6">
        <f>+'2'!E73+CompraVenta!G76</f>
        <v>0</v>
      </c>
      <c r="F74" s="6">
        <f>+'2'!F73+CompraVenta!H76</f>
        <v>0</v>
      </c>
      <c r="G74" s="6">
        <f>+'2'!G73+CompraVenta!I76</f>
        <v>0</v>
      </c>
      <c r="H74" s="6">
        <f>+'2'!H73+CompraVenta!J76</f>
        <v>0</v>
      </c>
      <c r="I74" s="6">
        <f>+'2'!I73+CompraVenta!K76</f>
        <v>0</v>
      </c>
      <c r="J74" s="6">
        <f>+'2'!J73+CompraVenta!L76</f>
        <v>0</v>
      </c>
      <c r="K74" s="6">
        <f>+'2'!K73+CompraVenta!M76</f>
        <v>531700.68999999983</v>
      </c>
      <c r="L74" s="6">
        <f>+'2'!L73+CompraVenta!N76</f>
        <v>846087.40999999933</v>
      </c>
      <c r="M74" s="6">
        <f>+'2'!M73+CompraVenta!O76</f>
        <v>879185.10000000033</v>
      </c>
      <c r="N74" s="6">
        <f>+'4'!B73+CompraVenta!P76</f>
        <v>0</v>
      </c>
      <c r="O74" s="6">
        <f>+'4'!C73+CompraVenta!Q76</f>
        <v>0</v>
      </c>
      <c r="P74" s="6">
        <f>+'4'!D73+CompraVenta!R76</f>
        <v>0</v>
      </c>
      <c r="Q74" s="6">
        <f>+'4'!E73+CompraVenta!S76</f>
        <v>0</v>
      </c>
      <c r="R74" s="6">
        <f>+'4'!F73+CompraVenta!T76</f>
        <v>0</v>
      </c>
      <c r="S74" s="6">
        <f>+'4'!G73+CompraVenta!U76</f>
        <v>0</v>
      </c>
      <c r="T74" s="6">
        <f>+'4'!H73+CompraVenta!V76</f>
        <v>0</v>
      </c>
      <c r="U74" s="6">
        <f>+'4'!I73+CompraVenta!W76</f>
        <v>0</v>
      </c>
      <c r="V74" s="6">
        <f>+'4'!J73+CompraVenta!X76</f>
        <v>0</v>
      </c>
      <c r="W74" s="6">
        <f>+'4'!K73+CompraVenta!Y76</f>
        <v>531831.11</v>
      </c>
      <c r="X74" s="6">
        <f>+'4'!L73+CompraVenta!Z76</f>
        <v>851284.36999999918</v>
      </c>
      <c r="Y74" s="6">
        <f>+'4'!M73+CompraVenta!AA76</f>
        <v>937488.75</v>
      </c>
      <c r="Z74" s="6">
        <f>+'7'!B73+CompraVenta!AB76</f>
        <v>0</v>
      </c>
      <c r="AA74" s="6">
        <f>+'7'!C73+CompraVenta!AC76</f>
        <v>0</v>
      </c>
      <c r="AB74" s="6">
        <f>+'7'!D73+CompraVenta!AD76</f>
        <v>0</v>
      </c>
      <c r="AC74" s="6">
        <f>+'7'!E73+CompraVenta!AE76</f>
        <v>0</v>
      </c>
      <c r="AD74" s="6">
        <f>+'7'!F73+CompraVenta!AF76</f>
        <v>0</v>
      </c>
      <c r="AE74" s="6">
        <f>+'7'!G73+CompraVenta!AG76</f>
        <v>0</v>
      </c>
      <c r="AF74" s="6">
        <f>+'7'!H73+CompraVenta!AH76</f>
        <v>0</v>
      </c>
      <c r="AG74" s="6">
        <f>+'7'!I73+CompraVenta!AI76</f>
        <v>0</v>
      </c>
      <c r="AH74" s="6">
        <f>+'7'!J73+CompraVenta!AJ76</f>
        <v>0</v>
      </c>
      <c r="AI74" s="6">
        <f>+'7'!K73+CompraVenta!AK76</f>
        <v>535782.07000000041</v>
      </c>
      <c r="AJ74" s="6">
        <f>+'7'!L73+CompraVenta!AL76</f>
        <v>858901.37000000034</v>
      </c>
      <c r="AK74" s="6">
        <f>+'7'!M73+CompraVenta!AM76</f>
        <v>882760.6600000012</v>
      </c>
      <c r="AL74" s="6"/>
      <c r="AM74" s="33">
        <f t="shared" si="11"/>
        <v>2256973.1999999993</v>
      </c>
      <c r="AN74" s="33">
        <f t="shared" si="12"/>
        <v>2320604.2299999991</v>
      </c>
      <c r="AO74" s="33">
        <f t="shared" si="13"/>
        <v>2277444.100000002</v>
      </c>
      <c r="AP74" s="33">
        <f t="shared" si="14"/>
        <v>2256973.1999999993</v>
      </c>
      <c r="AQ74" s="33">
        <f t="shared" si="15"/>
        <v>1</v>
      </c>
      <c r="AR74" s="6">
        <f t="shared" si="19"/>
        <v>72</v>
      </c>
      <c r="AS74" s="34">
        <f t="shared" si="16"/>
        <v>531700.68999999983</v>
      </c>
      <c r="AT74" s="34">
        <f t="shared" si="16"/>
        <v>846087.40999999933</v>
      </c>
      <c r="AU74" s="34">
        <f t="shared" si="16"/>
        <v>879185.10000000033</v>
      </c>
      <c r="AV74" s="34">
        <f t="shared" si="17"/>
        <v>2256973.1999999993</v>
      </c>
      <c r="AW74" s="19"/>
      <c r="BB74" s="33"/>
      <c r="BC74" s="33"/>
      <c r="BD74" s="33"/>
      <c r="BF74" s="33"/>
      <c r="BG74" s="33"/>
      <c r="BH74" s="33"/>
      <c r="BJ74" s="35">
        <f t="shared" si="18"/>
        <v>2256973.1999999993</v>
      </c>
    </row>
    <row r="75" spans="1:62" x14ac:dyDescent="0.35">
      <c r="A75" s="3" t="str">
        <f>+'7'!A74</f>
        <v>CHUNGUNGO_SOLAR</v>
      </c>
      <c r="B75" s="6">
        <f>+'2'!B74+CompraVenta!D77</f>
        <v>0</v>
      </c>
      <c r="C75" s="6">
        <f>+'2'!C74+CompraVenta!E77</f>
        <v>0</v>
      </c>
      <c r="D75" s="6">
        <f>+'2'!D74+CompraVenta!F77</f>
        <v>0</v>
      </c>
      <c r="E75" s="6">
        <f>+'2'!E74+CompraVenta!G77</f>
        <v>0</v>
      </c>
      <c r="F75" s="6">
        <f>+'2'!F74+CompraVenta!H77</f>
        <v>0</v>
      </c>
      <c r="G75" s="6">
        <f>+'2'!G74+CompraVenta!I77</f>
        <v>0</v>
      </c>
      <c r="H75" s="6">
        <f>+'2'!H74+CompraVenta!J77</f>
        <v>0</v>
      </c>
      <c r="I75" s="6">
        <f>+'2'!I74+CompraVenta!K77</f>
        <v>0</v>
      </c>
      <c r="J75" s="6">
        <f>+'2'!J74+CompraVenta!L77</f>
        <v>0</v>
      </c>
      <c r="K75" s="6">
        <f>+'2'!K74+CompraVenta!M77</f>
        <v>98008.520000000077</v>
      </c>
      <c r="L75" s="6">
        <f>+'2'!L74+CompraVenta!N77</f>
        <v>105994.07999999983</v>
      </c>
      <c r="M75" s="6">
        <f>+'2'!M74+CompraVenta!O77</f>
        <v>109840.46</v>
      </c>
      <c r="N75" s="6">
        <f>+'4'!B74+CompraVenta!P77</f>
        <v>0</v>
      </c>
      <c r="O75" s="6">
        <f>+'4'!C74+CompraVenta!Q77</f>
        <v>0</v>
      </c>
      <c r="P75" s="6">
        <f>+'4'!D74+CompraVenta!R77</f>
        <v>0</v>
      </c>
      <c r="Q75" s="6">
        <f>+'4'!E74+CompraVenta!S77</f>
        <v>0</v>
      </c>
      <c r="R75" s="6">
        <f>+'4'!F74+CompraVenta!T77</f>
        <v>0</v>
      </c>
      <c r="S75" s="6">
        <f>+'4'!G74+CompraVenta!U77</f>
        <v>0</v>
      </c>
      <c r="T75" s="6">
        <f>+'4'!H74+CompraVenta!V77</f>
        <v>0</v>
      </c>
      <c r="U75" s="6">
        <f>+'4'!I74+CompraVenta!W77</f>
        <v>0</v>
      </c>
      <c r="V75" s="6">
        <f>+'4'!J74+CompraVenta!X77</f>
        <v>0</v>
      </c>
      <c r="W75" s="6">
        <f>+'4'!K74+CompraVenta!Y77</f>
        <v>98012.160000000018</v>
      </c>
      <c r="X75" s="6">
        <f>+'4'!L74+CompraVenta!Z77</f>
        <v>106101.60999999997</v>
      </c>
      <c r="Y75" s="6">
        <f>+'4'!M74+CompraVenta!AA77</f>
        <v>109619.33000000006</v>
      </c>
      <c r="Z75" s="6">
        <f>+'7'!B74+CompraVenta!AB77</f>
        <v>0</v>
      </c>
      <c r="AA75" s="6">
        <f>+'7'!C74+CompraVenta!AC77</f>
        <v>0</v>
      </c>
      <c r="AB75" s="6">
        <f>+'7'!D74+CompraVenta!AD77</f>
        <v>0</v>
      </c>
      <c r="AC75" s="6">
        <f>+'7'!E74+CompraVenta!AE77</f>
        <v>0</v>
      </c>
      <c r="AD75" s="6">
        <f>+'7'!F74+CompraVenta!AF77</f>
        <v>0</v>
      </c>
      <c r="AE75" s="6">
        <f>+'7'!G74+CompraVenta!AG77</f>
        <v>0</v>
      </c>
      <c r="AF75" s="6">
        <f>+'7'!H74+CompraVenta!AH77</f>
        <v>0</v>
      </c>
      <c r="AG75" s="6">
        <f>+'7'!I74+CompraVenta!AI77</f>
        <v>0</v>
      </c>
      <c r="AH75" s="6">
        <f>+'7'!J74+CompraVenta!AJ77</f>
        <v>0</v>
      </c>
      <c r="AI75" s="6">
        <f>+'7'!K74+CompraVenta!AK77</f>
        <v>98014.130000000121</v>
      </c>
      <c r="AJ75" s="6">
        <f>+'7'!L74+CompraVenta!AL77</f>
        <v>105939.6399999999</v>
      </c>
      <c r="AK75" s="6">
        <f>+'7'!M74+CompraVenta!AM77</f>
        <v>109983.18999999993</v>
      </c>
      <c r="AL75" s="6"/>
      <c r="AM75" s="33">
        <f t="shared" si="11"/>
        <v>313843.05999999994</v>
      </c>
      <c r="AN75" s="33">
        <f t="shared" si="12"/>
        <v>313733.10000000003</v>
      </c>
      <c r="AO75" s="33">
        <f t="shared" si="13"/>
        <v>313936.95999999996</v>
      </c>
      <c r="AP75" s="33">
        <f t="shared" si="14"/>
        <v>313733.10000000003</v>
      </c>
      <c r="AQ75" s="33">
        <f t="shared" si="15"/>
        <v>2</v>
      </c>
      <c r="AR75" s="6">
        <f t="shared" si="19"/>
        <v>73</v>
      </c>
      <c r="AS75" s="34">
        <f t="shared" si="16"/>
        <v>98012.160000000018</v>
      </c>
      <c r="AT75" s="34">
        <f t="shared" si="16"/>
        <v>106101.60999999997</v>
      </c>
      <c r="AU75" s="34">
        <f t="shared" si="16"/>
        <v>109619.33000000006</v>
      </c>
      <c r="AV75" s="34">
        <f t="shared" si="17"/>
        <v>313733.10000000003</v>
      </c>
      <c r="AW75" s="19"/>
      <c r="BB75" s="33"/>
      <c r="BC75" s="33"/>
      <c r="BD75" s="33"/>
      <c r="BF75" s="33"/>
      <c r="BG75" s="33"/>
      <c r="BH75" s="33"/>
      <c r="BJ75" s="35">
        <f t="shared" si="18"/>
        <v>313733.10000000003</v>
      </c>
    </row>
    <row r="76" spans="1:62" x14ac:dyDescent="0.35">
      <c r="A76" s="3" t="str">
        <f>+'7'!A75</f>
        <v>Cinergia Chile SpA</v>
      </c>
      <c r="B76" s="6">
        <f>+'2'!B75+CompraVenta!D78</f>
        <v>0</v>
      </c>
      <c r="C76" s="6">
        <f>+'2'!C75+CompraVenta!E78</f>
        <v>0</v>
      </c>
      <c r="D76" s="6">
        <f>+'2'!D75+CompraVenta!F78</f>
        <v>0</v>
      </c>
      <c r="E76" s="6">
        <f>+'2'!E75+CompraVenta!G78</f>
        <v>0</v>
      </c>
      <c r="F76" s="6">
        <f>+'2'!F75+CompraVenta!H78</f>
        <v>0</v>
      </c>
      <c r="G76" s="6">
        <f>+'2'!G75+CompraVenta!I78</f>
        <v>0</v>
      </c>
      <c r="H76" s="6">
        <f>+'2'!H75+CompraVenta!J78</f>
        <v>0</v>
      </c>
      <c r="I76" s="6">
        <f>+'2'!I75+CompraVenta!K78</f>
        <v>0</v>
      </c>
      <c r="J76" s="6">
        <f>+'2'!J75+CompraVenta!L78</f>
        <v>0</v>
      </c>
      <c r="K76" s="6">
        <f>+'2'!K75+CompraVenta!M78</f>
        <v>76288.390000000029</v>
      </c>
      <c r="L76" s="6">
        <f>+'2'!L75+CompraVenta!N78</f>
        <v>88481.709999999963</v>
      </c>
      <c r="M76" s="6">
        <f>+'2'!M75+CompraVenta!O78</f>
        <v>112212.31999999988</v>
      </c>
      <c r="N76" s="6">
        <f>+'4'!B75+CompraVenta!P78</f>
        <v>0</v>
      </c>
      <c r="O76" s="6">
        <f>+'4'!C75+CompraVenta!Q78</f>
        <v>0</v>
      </c>
      <c r="P76" s="6">
        <f>+'4'!D75+CompraVenta!R78</f>
        <v>0</v>
      </c>
      <c r="Q76" s="6">
        <f>+'4'!E75+CompraVenta!S78</f>
        <v>0</v>
      </c>
      <c r="R76" s="6">
        <f>+'4'!F75+CompraVenta!T78</f>
        <v>0</v>
      </c>
      <c r="S76" s="6">
        <f>+'4'!G75+CompraVenta!U78</f>
        <v>0</v>
      </c>
      <c r="T76" s="6">
        <f>+'4'!H75+CompraVenta!V78</f>
        <v>0</v>
      </c>
      <c r="U76" s="6">
        <f>+'4'!I75+CompraVenta!W78</f>
        <v>0</v>
      </c>
      <c r="V76" s="6">
        <f>+'4'!J75+CompraVenta!X78</f>
        <v>0</v>
      </c>
      <c r="W76" s="6">
        <f>+'4'!K75+CompraVenta!Y78</f>
        <v>76326.290000000023</v>
      </c>
      <c r="X76" s="6">
        <f>+'4'!L75+CompraVenta!Z78</f>
        <v>87861.909999999931</v>
      </c>
      <c r="Y76" s="6">
        <f>+'4'!M75+CompraVenta!AA78</f>
        <v>99033.970000000059</v>
      </c>
      <c r="Z76" s="6">
        <f>+'7'!B75+CompraVenta!AB78</f>
        <v>0</v>
      </c>
      <c r="AA76" s="6">
        <f>+'7'!C75+CompraVenta!AC78</f>
        <v>0</v>
      </c>
      <c r="AB76" s="6">
        <f>+'7'!D75+CompraVenta!AD78</f>
        <v>0</v>
      </c>
      <c r="AC76" s="6">
        <f>+'7'!E75+CompraVenta!AE78</f>
        <v>0</v>
      </c>
      <c r="AD76" s="6">
        <f>+'7'!F75+CompraVenta!AF78</f>
        <v>0</v>
      </c>
      <c r="AE76" s="6">
        <f>+'7'!G75+CompraVenta!AG78</f>
        <v>0</v>
      </c>
      <c r="AF76" s="6">
        <f>+'7'!H75+CompraVenta!AH78</f>
        <v>0</v>
      </c>
      <c r="AG76" s="6">
        <f>+'7'!I75+CompraVenta!AI78</f>
        <v>0</v>
      </c>
      <c r="AH76" s="6">
        <f>+'7'!J75+CompraVenta!AJ78</f>
        <v>0</v>
      </c>
      <c r="AI76" s="6">
        <f>+'7'!K75+CompraVenta!AK78</f>
        <v>76720.120000000083</v>
      </c>
      <c r="AJ76" s="6">
        <f>+'7'!L75+CompraVenta!AL78</f>
        <v>86818.359999999884</v>
      </c>
      <c r="AK76" s="6">
        <f>+'7'!M75+CompraVenta!AM78</f>
        <v>110406.5199999998</v>
      </c>
      <c r="AL76" s="6"/>
      <c r="AM76" s="33">
        <f t="shared" si="11"/>
        <v>276982.41999999987</v>
      </c>
      <c r="AN76" s="33">
        <f t="shared" si="12"/>
        <v>263222.17000000004</v>
      </c>
      <c r="AO76" s="33">
        <f t="shared" si="13"/>
        <v>273944.99999999977</v>
      </c>
      <c r="AP76" s="33">
        <f t="shared" si="14"/>
        <v>263222.17000000004</v>
      </c>
      <c r="AQ76" s="33">
        <f t="shared" si="15"/>
        <v>2</v>
      </c>
      <c r="AR76" s="6">
        <f t="shared" si="19"/>
        <v>74</v>
      </c>
      <c r="AS76" s="34">
        <f t="shared" si="16"/>
        <v>76326.290000000023</v>
      </c>
      <c r="AT76" s="34">
        <f t="shared" si="16"/>
        <v>87861.909999999931</v>
      </c>
      <c r="AU76" s="34">
        <f t="shared" si="16"/>
        <v>99033.970000000059</v>
      </c>
      <c r="AV76" s="34">
        <f t="shared" si="17"/>
        <v>263222.17000000004</v>
      </c>
      <c r="AW76" s="19"/>
      <c r="BB76" s="33"/>
      <c r="BC76" s="33"/>
      <c r="BD76" s="33"/>
      <c r="BF76" s="33"/>
      <c r="BG76" s="33"/>
      <c r="BH76" s="33"/>
      <c r="BJ76" s="35">
        <f t="shared" si="18"/>
        <v>263222.17000000004</v>
      </c>
    </row>
    <row r="77" spans="1:62" x14ac:dyDescent="0.35">
      <c r="A77" s="3" t="str">
        <f>+'7'!A76</f>
        <v>CIPRES</v>
      </c>
      <c r="B77" s="6">
        <f>+'2'!B76+CompraVenta!D79</f>
        <v>0</v>
      </c>
      <c r="C77" s="6">
        <f>+'2'!C76+CompraVenta!E79</f>
        <v>0</v>
      </c>
      <c r="D77" s="6">
        <f>+'2'!D76+CompraVenta!F79</f>
        <v>0</v>
      </c>
      <c r="E77" s="6">
        <f>+'2'!E76+CompraVenta!G79</f>
        <v>0</v>
      </c>
      <c r="F77" s="6">
        <f>+'2'!F76+CompraVenta!H79</f>
        <v>0</v>
      </c>
      <c r="G77" s="6">
        <f>+'2'!G76+CompraVenta!I79</f>
        <v>0</v>
      </c>
      <c r="H77" s="6">
        <f>+'2'!H76+CompraVenta!J79</f>
        <v>0</v>
      </c>
      <c r="I77" s="6">
        <f>+'2'!I76+CompraVenta!K79</f>
        <v>0</v>
      </c>
      <c r="J77" s="6">
        <f>+'2'!J76+CompraVenta!L79</f>
        <v>0</v>
      </c>
      <c r="K77" s="6">
        <f>+'2'!K76+CompraVenta!M79</f>
        <v>114448.86999999991</v>
      </c>
      <c r="L77" s="6">
        <f>+'2'!L76+CompraVenta!N79</f>
        <v>128035.89000000004</v>
      </c>
      <c r="M77" s="6">
        <f>+'2'!M76+CompraVenta!O79</f>
        <v>133525.93000000014</v>
      </c>
      <c r="N77" s="6">
        <f>+'4'!B76+CompraVenta!P79</f>
        <v>0</v>
      </c>
      <c r="O77" s="6">
        <f>+'4'!C76+CompraVenta!Q79</f>
        <v>0</v>
      </c>
      <c r="P77" s="6">
        <f>+'4'!D76+CompraVenta!R79</f>
        <v>0</v>
      </c>
      <c r="Q77" s="6">
        <f>+'4'!E76+CompraVenta!S79</f>
        <v>0</v>
      </c>
      <c r="R77" s="6">
        <f>+'4'!F76+CompraVenta!T79</f>
        <v>0</v>
      </c>
      <c r="S77" s="6">
        <f>+'4'!G76+CompraVenta!U79</f>
        <v>0</v>
      </c>
      <c r="T77" s="6">
        <f>+'4'!H76+CompraVenta!V79</f>
        <v>0</v>
      </c>
      <c r="U77" s="6">
        <f>+'4'!I76+CompraVenta!W79</f>
        <v>0</v>
      </c>
      <c r="V77" s="6">
        <f>+'4'!J76+CompraVenta!X79</f>
        <v>0</v>
      </c>
      <c r="W77" s="6">
        <f>+'4'!K76+CompraVenta!Y79</f>
        <v>114438.88999999991</v>
      </c>
      <c r="X77" s="6">
        <f>+'4'!L76+CompraVenta!Z79</f>
        <v>129172.93000000005</v>
      </c>
      <c r="Y77" s="6">
        <f>+'4'!M76+CompraVenta!AA79</f>
        <v>147711.68000000011</v>
      </c>
      <c r="Z77" s="6">
        <f>+'7'!B76+CompraVenta!AB79</f>
        <v>0</v>
      </c>
      <c r="AA77" s="6">
        <f>+'7'!C76+CompraVenta!AC79</f>
        <v>0</v>
      </c>
      <c r="AB77" s="6">
        <f>+'7'!D76+CompraVenta!AD79</f>
        <v>0</v>
      </c>
      <c r="AC77" s="6">
        <f>+'7'!E76+CompraVenta!AE79</f>
        <v>0</v>
      </c>
      <c r="AD77" s="6">
        <f>+'7'!F76+CompraVenta!AF79</f>
        <v>0</v>
      </c>
      <c r="AE77" s="6">
        <f>+'7'!G76+CompraVenta!AG79</f>
        <v>0</v>
      </c>
      <c r="AF77" s="6">
        <f>+'7'!H76+CompraVenta!AH79</f>
        <v>0</v>
      </c>
      <c r="AG77" s="6">
        <f>+'7'!I76+CompraVenta!AI79</f>
        <v>0</v>
      </c>
      <c r="AH77" s="6">
        <f>+'7'!J76+CompraVenta!AJ79</f>
        <v>0</v>
      </c>
      <c r="AI77" s="6">
        <f>+'7'!K76+CompraVenta!AK79</f>
        <v>114418.29999999981</v>
      </c>
      <c r="AJ77" s="6">
        <f>+'7'!L76+CompraVenta!AL79</f>
        <v>130111.74000000003</v>
      </c>
      <c r="AK77" s="6">
        <f>+'7'!M76+CompraVenta!AM79</f>
        <v>135330.36000000013</v>
      </c>
      <c r="AL77" s="6"/>
      <c r="AM77" s="33">
        <f t="shared" si="11"/>
        <v>376010.69000000006</v>
      </c>
      <c r="AN77" s="33">
        <f t="shared" si="12"/>
        <v>391323.50000000006</v>
      </c>
      <c r="AO77" s="33">
        <f t="shared" si="13"/>
        <v>379860.4</v>
      </c>
      <c r="AP77" s="33">
        <f t="shared" si="14"/>
        <v>376010.69000000006</v>
      </c>
      <c r="AQ77" s="33">
        <f t="shared" si="15"/>
        <v>1</v>
      </c>
      <c r="AR77" s="6">
        <f t="shared" si="19"/>
        <v>75</v>
      </c>
      <c r="AS77" s="34">
        <f t="shared" si="16"/>
        <v>114448.86999999991</v>
      </c>
      <c r="AT77" s="34">
        <f t="shared" si="16"/>
        <v>128035.89000000004</v>
      </c>
      <c r="AU77" s="34">
        <f t="shared" si="16"/>
        <v>133525.93000000014</v>
      </c>
      <c r="AV77" s="34">
        <f t="shared" si="17"/>
        <v>376010.69000000006</v>
      </c>
      <c r="AW77" s="19"/>
      <c r="BB77" s="33"/>
      <c r="BC77" s="33"/>
      <c r="BD77" s="33"/>
      <c r="BF77" s="33"/>
      <c r="BG77" s="33"/>
      <c r="BH77" s="33"/>
      <c r="BJ77" s="35">
        <f t="shared" si="18"/>
        <v>376010.69000000006</v>
      </c>
    </row>
    <row r="78" spans="1:62" x14ac:dyDescent="0.35">
      <c r="A78" s="3" t="str">
        <f>+'7'!A77</f>
        <v>CIPRESILLOS</v>
      </c>
      <c r="B78" s="6">
        <f>+'2'!B77+CompraVenta!D80</f>
        <v>0</v>
      </c>
      <c r="C78" s="6">
        <f>+'2'!C77+CompraVenta!E80</f>
        <v>0</v>
      </c>
      <c r="D78" s="6">
        <f>+'2'!D77+CompraVenta!F80</f>
        <v>0</v>
      </c>
      <c r="E78" s="6">
        <f>+'2'!E77+CompraVenta!G80</f>
        <v>0</v>
      </c>
      <c r="F78" s="6">
        <f>+'2'!F77+CompraVenta!H80</f>
        <v>0</v>
      </c>
      <c r="G78" s="6">
        <f>+'2'!G77+CompraVenta!I80</f>
        <v>0</v>
      </c>
      <c r="H78" s="6">
        <f>+'2'!H77+CompraVenta!J80</f>
        <v>0</v>
      </c>
      <c r="I78" s="6">
        <f>+'2'!I77+CompraVenta!K80</f>
        <v>0</v>
      </c>
      <c r="J78" s="6">
        <f>+'2'!J77+CompraVenta!L80</f>
        <v>0</v>
      </c>
      <c r="K78" s="6">
        <f>+'2'!K77+CompraVenta!M80</f>
        <v>0</v>
      </c>
      <c r="L78" s="6">
        <f>+'2'!L77+CompraVenta!N80</f>
        <v>0</v>
      </c>
      <c r="M78" s="6">
        <f>+'2'!M77+CompraVenta!O80</f>
        <v>0</v>
      </c>
      <c r="N78" s="6">
        <f>+'4'!B77+CompraVenta!P80</f>
        <v>0</v>
      </c>
      <c r="O78" s="6">
        <f>+'4'!C77+CompraVenta!Q80</f>
        <v>0</v>
      </c>
      <c r="P78" s="6">
        <f>+'4'!D77+CompraVenta!R80</f>
        <v>0</v>
      </c>
      <c r="Q78" s="6">
        <f>+'4'!E77+CompraVenta!S80</f>
        <v>0</v>
      </c>
      <c r="R78" s="6">
        <f>+'4'!F77+CompraVenta!T80</f>
        <v>0</v>
      </c>
      <c r="S78" s="6">
        <f>+'4'!G77+CompraVenta!U80</f>
        <v>0</v>
      </c>
      <c r="T78" s="6">
        <f>+'4'!H77+CompraVenta!V80</f>
        <v>0</v>
      </c>
      <c r="U78" s="6">
        <f>+'4'!I77+CompraVenta!W80</f>
        <v>0</v>
      </c>
      <c r="V78" s="6">
        <f>+'4'!J77+CompraVenta!X80</f>
        <v>0</v>
      </c>
      <c r="W78" s="6">
        <f>+'4'!K77+CompraVenta!Y80</f>
        <v>0</v>
      </c>
      <c r="X78" s="6">
        <f>+'4'!L77+CompraVenta!Z80</f>
        <v>0</v>
      </c>
      <c r="Y78" s="6">
        <f>+'4'!M77+CompraVenta!AA80</f>
        <v>0</v>
      </c>
      <c r="Z78" s="6">
        <f>+'7'!B77+CompraVenta!AB80</f>
        <v>0</v>
      </c>
      <c r="AA78" s="6">
        <f>+'7'!C77+CompraVenta!AC80</f>
        <v>0</v>
      </c>
      <c r="AB78" s="6">
        <f>+'7'!D77+CompraVenta!AD80</f>
        <v>0</v>
      </c>
      <c r="AC78" s="6">
        <f>+'7'!E77+CompraVenta!AE80</f>
        <v>0</v>
      </c>
      <c r="AD78" s="6">
        <f>+'7'!F77+CompraVenta!AF80</f>
        <v>0</v>
      </c>
      <c r="AE78" s="6">
        <f>+'7'!G77+CompraVenta!AG80</f>
        <v>0</v>
      </c>
      <c r="AF78" s="6">
        <f>+'7'!H77+CompraVenta!AH80</f>
        <v>0</v>
      </c>
      <c r="AG78" s="6">
        <f>+'7'!I77+CompraVenta!AI80</f>
        <v>0</v>
      </c>
      <c r="AH78" s="6">
        <f>+'7'!J77+CompraVenta!AJ80</f>
        <v>0</v>
      </c>
      <c r="AI78" s="6">
        <f>+'7'!K77+CompraVenta!AK80</f>
        <v>0</v>
      </c>
      <c r="AJ78" s="6">
        <f>+'7'!L77+CompraVenta!AL80</f>
        <v>0</v>
      </c>
      <c r="AK78" s="6">
        <f>+'7'!M77+CompraVenta!AM80</f>
        <v>0</v>
      </c>
      <c r="AL78" s="6"/>
      <c r="AM78" s="33">
        <f t="shared" si="11"/>
        <v>0</v>
      </c>
      <c r="AN78" s="33">
        <f t="shared" si="12"/>
        <v>0</v>
      </c>
      <c r="AO78" s="33">
        <f t="shared" si="13"/>
        <v>0</v>
      </c>
      <c r="AP78" s="33">
        <f t="shared" si="14"/>
        <v>0</v>
      </c>
      <c r="AQ78" s="33">
        <f t="shared" si="15"/>
        <v>1</v>
      </c>
      <c r="AR78" s="6">
        <f t="shared" si="19"/>
        <v>76</v>
      </c>
      <c r="AS78" s="34">
        <f t="shared" si="16"/>
        <v>0</v>
      </c>
      <c r="AT78" s="34">
        <f t="shared" si="16"/>
        <v>0</v>
      </c>
      <c r="AU78" s="34">
        <f t="shared" si="16"/>
        <v>0</v>
      </c>
      <c r="AV78" s="34">
        <f t="shared" si="17"/>
        <v>0</v>
      </c>
      <c r="AW78" s="19"/>
      <c r="BB78" s="33"/>
      <c r="BC78" s="33"/>
      <c r="BD78" s="33"/>
      <c r="BF78" s="33"/>
      <c r="BG78" s="33"/>
      <c r="BH78" s="33"/>
      <c r="BJ78" s="35">
        <f t="shared" si="18"/>
        <v>0</v>
      </c>
    </row>
    <row r="79" spans="1:62" x14ac:dyDescent="0.35">
      <c r="A79" s="3" t="str">
        <f>+'7'!A78</f>
        <v>COCHARCAS</v>
      </c>
      <c r="B79" s="6">
        <f>+'2'!B78+CompraVenta!D81</f>
        <v>0</v>
      </c>
      <c r="C79" s="6">
        <f>+'2'!C78+CompraVenta!E81</f>
        <v>0</v>
      </c>
      <c r="D79" s="6">
        <f>+'2'!D78+CompraVenta!F81</f>
        <v>0</v>
      </c>
      <c r="E79" s="6">
        <f>+'2'!E78+CompraVenta!G81</f>
        <v>0</v>
      </c>
      <c r="F79" s="6">
        <f>+'2'!F78+CompraVenta!H81</f>
        <v>0</v>
      </c>
      <c r="G79" s="6">
        <f>+'2'!G78+CompraVenta!I81</f>
        <v>0</v>
      </c>
      <c r="H79" s="6">
        <f>+'2'!H78+CompraVenta!J81</f>
        <v>0</v>
      </c>
      <c r="I79" s="6">
        <f>+'2'!I78+CompraVenta!K81</f>
        <v>0</v>
      </c>
      <c r="J79" s="6">
        <f>+'2'!J78+CompraVenta!L81</f>
        <v>0</v>
      </c>
      <c r="K79" s="6">
        <f>+'2'!K78+CompraVenta!M81</f>
        <v>0</v>
      </c>
      <c r="L79" s="6">
        <f>+'2'!L78+CompraVenta!N81</f>
        <v>0</v>
      </c>
      <c r="M79" s="6">
        <f>+'2'!M78+CompraVenta!O81</f>
        <v>0</v>
      </c>
      <c r="N79" s="6">
        <f>+'4'!B78+CompraVenta!P81</f>
        <v>0</v>
      </c>
      <c r="O79" s="6">
        <f>+'4'!C78+CompraVenta!Q81</f>
        <v>0</v>
      </c>
      <c r="P79" s="6">
        <f>+'4'!D78+CompraVenta!R81</f>
        <v>0</v>
      </c>
      <c r="Q79" s="6">
        <f>+'4'!E78+CompraVenta!S81</f>
        <v>0</v>
      </c>
      <c r="R79" s="6">
        <f>+'4'!F78+CompraVenta!T81</f>
        <v>0</v>
      </c>
      <c r="S79" s="6">
        <f>+'4'!G78+CompraVenta!U81</f>
        <v>0</v>
      </c>
      <c r="T79" s="6">
        <f>+'4'!H78+CompraVenta!V81</f>
        <v>0</v>
      </c>
      <c r="U79" s="6">
        <f>+'4'!I78+CompraVenta!W81</f>
        <v>0</v>
      </c>
      <c r="V79" s="6">
        <f>+'4'!J78+CompraVenta!X81</f>
        <v>0</v>
      </c>
      <c r="W79" s="6">
        <f>+'4'!K78+CompraVenta!Y81</f>
        <v>0</v>
      </c>
      <c r="X79" s="6">
        <f>+'4'!L78+CompraVenta!Z81</f>
        <v>0</v>
      </c>
      <c r="Y79" s="6">
        <f>+'4'!M78+CompraVenta!AA81</f>
        <v>0</v>
      </c>
      <c r="Z79" s="6">
        <f>+'7'!B78+CompraVenta!AB81</f>
        <v>0</v>
      </c>
      <c r="AA79" s="6">
        <f>+'7'!C78+CompraVenta!AC81</f>
        <v>0</v>
      </c>
      <c r="AB79" s="6">
        <f>+'7'!D78+CompraVenta!AD81</f>
        <v>0</v>
      </c>
      <c r="AC79" s="6">
        <f>+'7'!E78+CompraVenta!AE81</f>
        <v>0</v>
      </c>
      <c r="AD79" s="6">
        <f>+'7'!F78+CompraVenta!AF81</f>
        <v>0</v>
      </c>
      <c r="AE79" s="6">
        <f>+'7'!G78+CompraVenta!AG81</f>
        <v>0</v>
      </c>
      <c r="AF79" s="6">
        <f>+'7'!H78+CompraVenta!AH81</f>
        <v>0</v>
      </c>
      <c r="AG79" s="6">
        <f>+'7'!I78+CompraVenta!AI81</f>
        <v>0</v>
      </c>
      <c r="AH79" s="6">
        <f>+'7'!J78+CompraVenta!AJ81</f>
        <v>0</v>
      </c>
      <c r="AI79" s="6">
        <f>+'7'!K78+CompraVenta!AK81</f>
        <v>0</v>
      </c>
      <c r="AJ79" s="6">
        <f>+'7'!L78+CompraVenta!AL81</f>
        <v>0</v>
      </c>
      <c r="AK79" s="6">
        <f>+'7'!M78+CompraVenta!AM81</f>
        <v>0</v>
      </c>
      <c r="AL79" s="6"/>
      <c r="AM79" s="33">
        <f t="shared" si="11"/>
        <v>0</v>
      </c>
      <c r="AN79" s="33">
        <f t="shared" si="12"/>
        <v>0</v>
      </c>
      <c r="AO79" s="33">
        <f t="shared" si="13"/>
        <v>0</v>
      </c>
      <c r="AP79" s="33">
        <f t="shared" si="14"/>
        <v>0</v>
      </c>
      <c r="AQ79" s="33">
        <f t="shared" si="15"/>
        <v>1</v>
      </c>
      <c r="AR79" s="6">
        <f t="shared" si="19"/>
        <v>77</v>
      </c>
      <c r="AS79" s="34">
        <f t="shared" si="16"/>
        <v>0</v>
      </c>
      <c r="AT79" s="34">
        <f t="shared" si="16"/>
        <v>0</v>
      </c>
      <c r="AU79" s="34">
        <f t="shared" si="16"/>
        <v>0</v>
      </c>
      <c r="AV79" s="34">
        <f t="shared" si="17"/>
        <v>0</v>
      </c>
      <c r="AW79" s="19"/>
      <c r="BB79" s="33"/>
      <c r="BC79" s="33"/>
      <c r="BD79" s="33"/>
      <c r="BF79" s="33"/>
      <c r="BG79" s="33"/>
      <c r="BH79" s="33"/>
      <c r="BJ79" s="35">
        <f t="shared" si="18"/>
        <v>0</v>
      </c>
    </row>
    <row r="80" spans="1:62" x14ac:dyDescent="0.35">
      <c r="A80" s="3" t="str">
        <f>+'7'!A79</f>
        <v>COCHRANE</v>
      </c>
      <c r="B80" s="6">
        <f>+'2'!B79+CompraVenta!D82</f>
        <v>0</v>
      </c>
      <c r="C80" s="6">
        <f>+'2'!C79+CompraVenta!E82</f>
        <v>0</v>
      </c>
      <c r="D80" s="6">
        <f>+'2'!D79+CompraVenta!F82</f>
        <v>0</v>
      </c>
      <c r="E80" s="6">
        <f>+'2'!E79+CompraVenta!G82</f>
        <v>0</v>
      </c>
      <c r="F80" s="6">
        <f>+'2'!F79+CompraVenta!H82</f>
        <v>0</v>
      </c>
      <c r="G80" s="6">
        <f>+'2'!G79+CompraVenta!I82</f>
        <v>0</v>
      </c>
      <c r="H80" s="6">
        <f>+'2'!H79+CompraVenta!J82</f>
        <v>0</v>
      </c>
      <c r="I80" s="6">
        <f>+'2'!I79+CompraVenta!K82</f>
        <v>0</v>
      </c>
      <c r="J80" s="6">
        <f>+'2'!J79+CompraVenta!L82</f>
        <v>0</v>
      </c>
      <c r="K80" s="6">
        <f>+'2'!K79+CompraVenta!M82</f>
        <v>4708369.0200000005</v>
      </c>
      <c r="L80" s="6">
        <f>+'2'!L79+CompraVenta!N82</f>
        <v>5500383.8900000015</v>
      </c>
      <c r="M80" s="6">
        <f>+'2'!M79+CompraVenta!O82</f>
        <v>5261607.1500000004</v>
      </c>
      <c r="N80" s="6">
        <f>+'4'!B79+CompraVenta!P82</f>
        <v>0</v>
      </c>
      <c r="O80" s="6">
        <f>+'4'!C79+CompraVenta!Q82</f>
        <v>0</v>
      </c>
      <c r="P80" s="6">
        <f>+'4'!D79+CompraVenta!R82</f>
        <v>0</v>
      </c>
      <c r="Q80" s="6">
        <f>+'4'!E79+CompraVenta!S82</f>
        <v>0</v>
      </c>
      <c r="R80" s="6">
        <f>+'4'!F79+CompraVenta!T82</f>
        <v>0</v>
      </c>
      <c r="S80" s="6">
        <f>+'4'!G79+CompraVenta!U82</f>
        <v>0</v>
      </c>
      <c r="T80" s="6">
        <f>+'4'!H79+CompraVenta!V82</f>
        <v>0</v>
      </c>
      <c r="U80" s="6">
        <f>+'4'!I79+CompraVenta!W82</f>
        <v>0</v>
      </c>
      <c r="V80" s="6">
        <f>+'4'!J79+CompraVenta!X82</f>
        <v>0</v>
      </c>
      <c r="W80" s="6">
        <f>+'4'!K79+CompraVenta!Y82</f>
        <v>4717727.2299999939</v>
      </c>
      <c r="X80" s="6">
        <f>+'4'!L79+CompraVenta!Z82</f>
        <v>5530348.3500000043</v>
      </c>
      <c r="Y80" s="6">
        <f>+'4'!M79+CompraVenta!AA82</f>
        <v>5611063.7800000003</v>
      </c>
      <c r="Z80" s="6">
        <f>+'7'!B79+CompraVenta!AB82</f>
        <v>0</v>
      </c>
      <c r="AA80" s="6">
        <f>+'7'!C79+CompraVenta!AC82</f>
        <v>0</v>
      </c>
      <c r="AB80" s="6">
        <f>+'7'!D79+CompraVenta!AD82</f>
        <v>0</v>
      </c>
      <c r="AC80" s="6">
        <f>+'7'!E79+CompraVenta!AE82</f>
        <v>0</v>
      </c>
      <c r="AD80" s="6">
        <f>+'7'!F79+CompraVenta!AF82</f>
        <v>0</v>
      </c>
      <c r="AE80" s="6">
        <f>+'7'!G79+CompraVenta!AG82</f>
        <v>0</v>
      </c>
      <c r="AF80" s="6">
        <f>+'7'!H79+CompraVenta!AH82</f>
        <v>0</v>
      </c>
      <c r="AG80" s="6">
        <f>+'7'!I79+CompraVenta!AI82</f>
        <v>0</v>
      </c>
      <c r="AH80" s="6">
        <f>+'7'!J79+CompraVenta!AJ82</f>
        <v>0</v>
      </c>
      <c r="AI80" s="6">
        <f>+'7'!K79+CompraVenta!AK82</f>
        <v>4708025.5799999991</v>
      </c>
      <c r="AJ80" s="6">
        <f>+'7'!L79+CompraVenta!AL82</f>
        <v>5592457.7099999972</v>
      </c>
      <c r="AK80" s="6">
        <f>+'7'!M79+CompraVenta!AM82</f>
        <v>5317412.4799999986</v>
      </c>
      <c r="AL80" s="6"/>
      <c r="AM80" s="33">
        <f t="shared" si="11"/>
        <v>15470360.060000002</v>
      </c>
      <c r="AN80" s="33">
        <f t="shared" si="12"/>
        <v>15859139.359999999</v>
      </c>
      <c r="AO80" s="33">
        <f t="shared" si="13"/>
        <v>15617895.769999994</v>
      </c>
      <c r="AP80" s="33">
        <f t="shared" si="14"/>
        <v>15470360.060000002</v>
      </c>
      <c r="AQ80" s="33">
        <f t="shared" si="15"/>
        <v>1</v>
      </c>
      <c r="AR80" s="6">
        <f t="shared" si="19"/>
        <v>78</v>
      </c>
      <c r="AS80" s="34">
        <f t="shared" si="16"/>
        <v>4708369.0200000005</v>
      </c>
      <c r="AT80" s="34">
        <f t="shared" si="16"/>
        <v>5500383.8900000015</v>
      </c>
      <c r="AU80" s="34">
        <f t="shared" si="16"/>
        <v>5261607.1500000004</v>
      </c>
      <c r="AV80" s="34">
        <f t="shared" si="17"/>
        <v>15470360.060000002</v>
      </c>
      <c r="AW80" s="19"/>
      <c r="BB80" s="33"/>
      <c r="BC80" s="33"/>
      <c r="BD80" s="33"/>
      <c r="BF80" s="33"/>
      <c r="BG80" s="33"/>
      <c r="BH80" s="33"/>
      <c r="BJ80" s="35">
        <f t="shared" si="18"/>
        <v>15470360.060000002</v>
      </c>
    </row>
    <row r="81" spans="1:62" x14ac:dyDescent="0.35">
      <c r="A81" s="3" t="str">
        <f>+'7'!A80</f>
        <v>COLBUN</v>
      </c>
      <c r="B81" s="6">
        <f>+'2'!B80+CompraVenta!D83</f>
        <v>0</v>
      </c>
      <c r="C81" s="6">
        <f>+'2'!C80+CompraVenta!E83</f>
        <v>0</v>
      </c>
      <c r="D81" s="6">
        <f>+'2'!D80+CompraVenta!F83</f>
        <v>0</v>
      </c>
      <c r="E81" s="6">
        <f>+'2'!E80+CompraVenta!G83</f>
        <v>0</v>
      </c>
      <c r="F81" s="6">
        <f>+'2'!F80+CompraVenta!H83</f>
        <v>0</v>
      </c>
      <c r="G81" s="6">
        <f>+'2'!G80+CompraVenta!I83</f>
        <v>0</v>
      </c>
      <c r="H81" s="6">
        <f>+'2'!H80+CompraVenta!J83</f>
        <v>0</v>
      </c>
      <c r="I81" s="6">
        <f>+'2'!I80+CompraVenta!K83</f>
        <v>0</v>
      </c>
      <c r="J81" s="6">
        <f>+'2'!J80+CompraVenta!L83</f>
        <v>0</v>
      </c>
      <c r="K81" s="6">
        <f>+'2'!K80+CompraVenta!M83</f>
        <v>4755599.9799999967</v>
      </c>
      <c r="L81" s="6">
        <f>+'2'!L80+CompraVenta!N83</f>
        <v>-7178182.5699999947</v>
      </c>
      <c r="M81" s="6">
        <f>+'2'!M80+CompraVenta!O83</f>
        <v>15734503.250000004</v>
      </c>
      <c r="N81" s="6">
        <f>+'4'!B80+CompraVenta!P83</f>
        <v>0</v>
      </c>
      <c r="O81" s="6">
        <f>+'4'!C80+CompraVenta!Q83</f>
        <v>0</v>
      </c>
      <c r="P81" s="6">
        <f>+'4'!D80+CompraVenta!R83</f>
        <v>0</v>
      </c>
      <c r="Q81" s="6">
        <f>+'4'!E80+CompraVenta!S83</f>
        <v>0</v>
      </c>
      <c r="R81" s="6">
        <f>+'4'!F80+CompraVenta!T83</f>
        <v>0</v>
      </c>
      <c r="S81" s="6">
        <f>+'4'!G80+CompraVenta!U83</f>
        <v>0</v>
      </c>
      <c r="T81" s="6">
        <f>+'4'!H80+CompraVenta!V83</f>
        <v>0</v>
      </c>
      <c r="U81" s="6">
        <f>+'4'!I80+CompraVenta!W83</f>
        <v>0</v>
      </c>
      <c r="V81" s="6">
        <f>+'4'!J80+CompraVenta!X83</f>
        <v>0</v>
      </c>
      <c r="W81" s="6">
        <f>+'4'!K80+CompraVenta!Y83</f>
        <v>4691142.2699999949</v>
      </c>
      <c r="X81" s="6">
        <f>+'4'!L80+CompraVenta!Z83</f>
        <v>-8047863.4199999962</v>
      </c>
      <c r="Y81" s="6">
        <f>+'4'!M80+CompraVenta!AA83</f>
        <v>10277989.830000011</v>
      </c>
      <c r="Z81" s="6">
        <f>+'7'!B80+CompraVenta!AB83</f>
        <v>0</v>
      </c>
      <c r="AA81" s="6">
        <f>+'7'!C80+CompraVenta!AC83</f>
        <v>0</v>
      </c>
      <c r="AB81" s="6">
        <f>+'7'!D80+CompraVenta!AD83</f>
        <v>0</v>
      </c>
      <c r="AC81" s="6">
        <f>+'7'!E80+CompraVenta!AE83</f>
        <v>0</v>
      </c>
      <c r="AD81" s="6">
        <f>+'7'!F80+CompraVenta!AF83</f>
        <v>0</v>
      </c>
      <c r="AE81" s="6">
        <f>+'7'!G80+CompraVenta!AG83</f>
        <v>0</v>
      </c>
      <c r="AF81" s="6">
        <f>+'7'!H80+CompraVenta!AH83</f>
        <v>0</v>
      </c>
      <c r="AG81" s="6">
        <f>+'7'!I80+CompraVenta!AI83</f>
        <v>0</v>
      </c>
      <c r="AH81" s="6">
        <f>+'7'!J80+CompraVenta!AJ83</f>
        <v>0</v>
      </c>
      <c r="AI81" s="6">
        <f>+'7'!K80+CompraVenta!AK83</f>
        <v>4808052.2999999952</v>
      </c>
      <c r="AJ81" s="6">
        <f>+'7'!L80+CompraVenta!AL83</f>
        <v>-8132006.1300000036</v>
      </c>
      <c r="AK81" s="6">
        <f>+'7'!M80+CompraVenta!AM83</f>
        <v>15131387.379999988</v>
      </c>
      <c r="AL81" s="6"/>
      <c r="AM81" s="33">
        <f t="shared" si="11"/>
        <v>13311920.660000006</v>
      </c>
      <c r="AN81" s="33">
        <f t="shared" si="12"/>
        <v>6921268.6800000099</v>
      </c>
      <c r="AO81" s="33">
        <f t="shared" si="13"/>
        <v>11807433.549999978</v>
      </c>
      <c r="AP81" s="33">
        <f t="shared" si="14"/>
        <v>6921268.6800000099</v>
      </c>
      <c r="AQ81" s="33">
        <f t="shared" si="15"/>
        <v>2</v>
      </c>
      <c r="AR81" s="6">
        <f t="shared" si="19"/>
        <v>79</v>
      </c>
      <c r="AS81" s="34">
        <f t="shared" si="16"/>
        <v>4691142.2699999949</v>
      </c>
      <c r="AT81" s="34">
        <f t="shared" si="16"/>
        <v>-8047863.4199999962</v>
      </c>
      <c r="AU81" s="34">
        <f t="shared" si="16"/>
        <v>10277989.830000011</v>
      </c>
      <c r="AV81" s="34">
        <f t="shared" si="17"/>
        <v>6921268.6800000099</v>
      </c>
      <c r="AW81" s="19"/>
      <c r="BB81" s="33"/>
      <c r="BC81" s="33"/>
      <c r="BD81" s="33"/>
      <c r="BF81" s="33"/>
      <c r="BG81" s="33"/>
      <c r="BH81" s="33"/>
      <c r="BJ81" s="35">
        <f t="shared" si="18"/>
        <v>6921268.6800000099</v>
      </c>
    </row>
    <row r="82" spans="1:62" x14ac:dyDescent="0.35">
      <c r="A82" s="3" t="str">
        <f>+'7'!A81</f>
        <v>COLLIL</v>
      </c>
      <c r="B82" s="6">
        <f>+'2'!B81+CompraVenta!D84</f>
        <v>0</v>
      </c>
      <c r="C82" s="6">
        <f>+'2'!C81+CompraVenta!E84</f>
        <v>0</v>
      </c>
      <c r="D82" s="6">
        <f>+'2'!D81+CompraVenta!F84</f>
        <v>0</v>
      </c>
      <c r="E82" s="6">
        <f>+'2'!E81+CompraVenta!G84</f>
        <v>0</v>
      </c>
      <c r="F82" s="6">
        <f>+'2'!F81+CompraVenta!H84</f>
        <v>0</v>
      </c>
      <c r="G82" s="6">
        <f>+'2'!G81+CompraVenta!I84</f>
        <v>0</v>
      </c>
      <c r="H82" s="6">
        <f>+'2'!H81+CompraVenta!J84</f>
        <v>0</v>
      </c>
      <c r="I82" s="6">
        <f>+'2'!I81+CompraVenta!K84</f>
        <v>0</v>
      </c>
      <c r="J82" s="6">
        <f>+'2'!J81+CompraVenta!L84</f>
        <v>0</v>
      </c>
      <c r="K82" s="6">
        <f>+'2'!K81+CompraVenta!M84</f>
        <v>175871.52000000011</v>
      </c>
      <c r="L82" s="6">
        <f>+'2'!L81+CompraVenta!N84</f>
        <v>197181.73999999973</v>
      </c>
      <c r="M82" s="6">
        <f>+'2'!M81+CompraVenta!O84</f>
        <v>284459.35999999975</v>
      </c>
      <c r="N82" s="6">
        <f>+'4'!B81+CompraVenta!P84</f>
        <v>0</v>
      </c>
      <c r="O82" s="6">
        <f>+'4'!C81+CompraVenta!Q84</f>
        <v>0</v>
      </c>
      <c r="P82" s="6">
        <f>+'4'!D81+CompraVenta!R84</f>
        <v>0</v>
      </c>
      <c r="Q82" s="6">
        <f>+'4'!E81+CompraVenta!S84</f>
        <v>0</v>
      </c>
      <c r="R82" s="6">
        <f>+'4'!F81+CompraVenta!T84</f>
        <v>0</v>
      </c>
      <c r="S82" s="6">
        <f>+'4'!G81+CompraVenta!U84</f>
        <v>0</v>
      </c>
      <c r="T82" s="6">
        <f>+'4'!H81+CompraVenta!V84</f>
        <v>0</v>
      </c>
      <c r="U82" s="6">
        <f>+'4'!I81+CompraVenta!W84</f>
        <v>0</v>
      </c>
      <c r="V82" s="6">
        <f>+'4'!J81+CompraVenta!X84</f>
        <v>0</v>
      </c>
      <c r="W82" s="6">
        <f>+'4'!K81+CompraVenta!Y84</f>
        <v>174093.34000000003</v>
      </c>
      <c r="X82" s="6">
        <f>+'4'!L81+CompraVenta!Z84</f>
        <v>173717.49000000028</v>
      </c>
      <c r="Y82" s="6">
        <f>+'4'!M81+CompraVenta!AA84</f>
        <v>213362.42</v>
      </c>
      <c r="Z82" s="6">
        <f>+'7'!B81+CompraVenta!AB84</f>
        <v>0</v>
      </c>
      <c r="AA82" s="6">
        <f>+'7'!C81+CompraVenta!AC84</f>
        <v>0</v>
      </c>
      <c r="AB82" s="6">
        <f>+'7'!D81+CompraVenta!AD84</f>
        <v>0</v>
      </c>
      <c r="AC82" s="6">
        <f>+'7'!E81+CompraVenta!AE84</f>
        <v>0</v>
      </c>
      <c r="AD82" s="6">
        <f>+'7'!F81+CompraVenta!AF84</f>
        <v>0</v>
      </c>
      <c r="AE82" s="6">
        <f>+'7'!G81+CompraVenta!AG84</f>
        <v>0</v>
      </c>
      <c r="AF82" s="6">
        <f>+'7'!H81+CompraVenta!AH84</f>
        <v>0</v>
      </c>
      <c r="AG82" s="6">
        <f>+'7'!I81+CompraVenta!AI84</f>
        <v>0</v>
      </c>
      <c r="AH82" s="6">
        <f>+'7'!J81+CompraVenta!AJ84</f>
        <v>0</v>
      </c>
      <c r="AI82" s="6">
        <f>+'7'!K81+CompraVenta!AK84</f>
        <v>169525.58000000002</v>
      </c>
      <c r="AJ82" s="6">
        <f>+'7'!L81+CompraVenta!AL84</f>
        <v>117311.18999999977</v>
      </c>
      <c r="AK82" s="6">
        <f>+'7'!M81+CompraVenta!AM84</f>
        <v>104485.08000000007</v>
      </c>
      <c r="AL82" s="6"/>
      <c r="AM82" s="33">
        <f t="shared" si="11"/>
        <v>657512.61999999965</v>
      </c>
      <c r="AN82" s="33">
        <f t="shared" si="12"/>
        <v>561173.25000000035</v>
      </c>
      <c r="AO82" s="33">
        <f t="shared" si="13"/>
        <v>391321.84999999986</v>
      </c>
      <c r="AP82" s="33">
        <f t="shared" si="14"/>
        <v>391321.84999999986</v>
      </c>
      <c r="AQ82" s="33">
        <f t="shared" si="15"/>
        <v>3</v>
      </c>
      <c r="AR82" s="6">
        <f t="shared" si="19"/>
        <v>80</v>
      </c>
      <c r="AS82" s="34">
        <f t="shared" si="16"/>
        <v>169525.58000000002</v>
      </c>
      <c r="AT82" s="34">
        <f t="shared" si="16"/>
        <v>117311.18999999977</v>
      </c>
      <c r="AU82" s="34">
        <f t="shared" si="16"/>
        <v>104485.08000000007</v>
      </c>
      <c r="AV82" s="34">
        <f t="shared" si="17"/>
        <v>391321.84999999986</v>
      </c>
      <c r="AW82" s="19"/>
      <c r="BB82" s="33"/>
      <c r="BC82" s="33"/>
      <c r="BD82" s="33"/>
      <c r="BF82" s="33"/>
      <c r="BG82" s="33"/>
      <c r="BH82" s="33"/>
      <c r="BJ82" s="35">
        <f t="shared" si="18"/>
        <v>391321.84999999986</v>
      </c>
    </row>
    <row r="83" spans="1:62" x14ac:dyDescent="0.35">
      <c r="A83" s="3" t="str">
        <f>+'7'!A82</f>
        <v>COLMITO</v>
      </c>
      <c r="B83" s="6">
        <f>+'2'!B82+CompraVenta!D85</f>
        <v>0</v>
      </c>
      <c r="C83" s="6">
        <f>+'2'!C82+CompraVenta!E85</f>
        <v>0</v>
      </c>
      <c r="D83" s="6">
        <f>+'2'!D82+CompraVenta!F85</f>
        <v>0</v>
      </c>
      <c r="E83" s="6">
        <f>+'2'!E82+CompraVenta!G85</f>
        <v>0</v>
      </c>
      <c r="F83" s="6">
        <f>+'2'!F82+CompraVenta!H85</f>
        <v>0</v>
      </c>
      <c r="G83" s="6">
        <f>+'2'!G82+CompraVenta!I85</f>
        <v>0</v>
      </c>
      <c r="H83" s="6">
        <f>+'2'!H82+CompraVenta!J85</f>
        <v>0</v>
      </c>
      <c r="I83" s="6">
        <f>+'2'!I82+CompraVenta!K85</f>
        <v>0</v>
      </c>
      <c r="J83" s="6">
        <f>+'2'!J82+CompraVenta!L85</f>
        <v>0</v>
      </c>
      <c r="K83" s="6">
        <f>+'2'!K82+CompraVenta!M85</f>
        <v>0</v>
      </c>
      <c r="L83" s="6">
        <f>+'2'!L82+CompraVenta!N85</f>
        <v>0</v>
      </c>
      <c r="M83" s="6">
        <f>+'2'!M82+CompraVenta!O85</f>
        <v>0</v>
      </c>
      <c r="N83" s="6">
        <f>+'4'!B82+CompraVenta!P85</f>
        <v>0</v>
      </c>
      <c r="O83" s="6">
        <f>+'4'!C82+CompraVenta!Q85</f>
        <v>0</v>
      </c>
      <c r="P83" s="6">
        <f>+'4'!D82+CompraVenta!R85</f>
        <v>0</v>
      </c>
      <c r="Q83" s="6">
        <f>+'4'!E82+CompraVenta!S85</f>
        <v>0</v>
      </c>
      <c r="R83" s="6">
        <f>+'4'!F82+CompraVenta!T85</f>
        <v>0</v>
      </c>
      <c r="S83" s="6">
        <f>+'4'!G82+CompraVenta!U85</f>
        <v>0</v>
      </c>
      <c r="T83" s="6">
        <f>+'4'!H82+CompraVenta!V85</f>
        <v>0</v>
      </c>
      <c r="U83" s="6">
        <f>+'4'!I82+CompraVenta!W85</f>
        <v>0</v>
      </c>
      <c r="V83" s="6">
        <f>+'4'!J82+CompraVenta!X85</f>
        <v>0</v>
      </c>
      <c r="W83" s="6">
        <f>+'4'!K82+CompraVenta!Y85</f>
        <v>0</v>
      </c>
      <c r="X83" s="6">
        <f>+'4'!L82+CompraVenta!Z85</f>
        <v>0</v>
      </c>
      <c r="Y83" s="6">
        <f>+'4'!M82+CompraVenta!AA85</f>
        <v>0</v>
      </c>
      <c r="Z83" s="6">
        <f>+'7'!B82+CompraVenta!AB85</f>
        <v>0</v>
      </c>
      <c r="AA83" s="6">
        <f>+'7'!C82+CompraVenta!AC85</f>
        <v>0</v>
      </c>
      <c r="AB83" s="6">
        <f>+'7'!D82+CompraVenta!AD85</f>
        <v>0</v>
      </c>
      <c r="AC83" s="6">
        <f>+'7'!E82+CompraVenta!AE85</f>
        <v>0</v>
      </c>
      <c r="AD83" s="6">
        <f>+'7'!F82+CompraVenta!AF85</f>
        <v>0</v>
      </c>
      <c r="AE83" s="6">
        <f>+'7'!G82+CompraVenta!AG85</f>
        <v>0</v>
      </c>
      <c r="AF83" s="6">
        <f>+'7'!H82+CompraVenta!AH85</f>
        <v>0</v>
      </c>
      <c r="AG83" s="6">
        <f>+'7'!I82+CompraVenta!AI85</f>
        <v>0</v>
      </c>
      <c r="AH83" s="6">
        <f>+'7'!J82+CompraVenta!AJ85</f>
        <v>0</v>
      </c>
      <c r="AI83" s="6">
        <f>+'7'!K82+CompraVenta!AK85</f>
        <v>0</v>
      </c>
      <c r="AJ83" s="6">
        <f>+'7'!L82+CompraVenta!AL85</f>
        <v>0</v>
      </c>
      <c r="AK83" s="6">
        <f>+'7'!M82+CompraVenta!AM85</f>
        <v>0</v>
      </c>
      <c r="AL83" s="6"/>
      <c r="AM83" s="33">
        <f t="shared" si="11"/>
        <v>0</v>
      </c>
      <c r="AN83" s="33">
        <f t="shared" si="12"/>
        <v>0</v>
      </c>
      <c r="AO83" s="33">
        <f t="shared" si="13"/>
        <v>0</v>
      </c>
      <c r="AP83" s="33">
        <f t="shared" si="14"/>
        <v>0</v>
      </c>
      <c r="AQ83" s="33">
        <f t="shared" si="15"/>
        <v>1</v>
      </c>
      <c r="AR83" s="6">
        <f t="shared" si="19"/>
        <v>81</v>
      </c>
      <c r="AS83" s="34">
        <f t="shared" si="16"/>
        <v>0</v>
      </c>
      <c r="AT83" s="34">
        <f t="shared" si="16"/>
        <v>0</v>
      </c>
      <c r="AU83" s="34">
        <f t="shared" si="16"/>
        <v>0</v>
      </c>
      <c r="AV83" s="34">
        <f t="shared" si="17"/>
        <v>0</v>
      </c>
      <c r="AW83" s="19"/>
      <c r="BB83" s="33"/>
      <c r="BC83" s="33"/>
      <c r="BD83" s="33"/>
      <c r="BF83" s="33"/>
      <c r="BG83" s="33"/>
      <c r="BH83" s="33"/>
      <c r="BJ83" s="35">
        <f t="shared" si="18"/>
        <v>0</v>
      </c>
    </row>
    <row r="84" spans="1:62" x14ac:dyDescent="0.35">
      <c r="A84" s="3" t="str">
        <f>+'7'!A83</f>
        <v>COMASA</v>
      </c>
      <c r="B84" s="6">
        <f>+'2'!B83+CompraVenta!D86</f>
        <v>0</v>
      </c>
      <c r="C84" s="6">
        <f>+'2'!C83+CompraVenta!E86</f>
        <v>0</v>
      </c>
      <c r="D84" s="6">
        <f>+'2'!D83+CompraVenta!F86</f>
        <v>0</v>
      </c>
      <c r="E84" s="6">
        <f>+'2'!E83+CompraVenta!G86</f>
        <v>0</v>
      </c>
      <c r="F84" s="6">
        <f>+'2'!F83+CompraVenta!H86</f>
        <v>0</v>
      </c>
      <c r="G84" s="6">
        <f>+'2'!G83+CompraVenta!I86</f>
        <v>0</v>
      </c>
      <c r="H84" s="6">
        <f>+'2'!H83+CompraVenta!J86</f>
        <v>0</v>
      </c>
      <c r="I84" s="6">
        <f>+'2'!I83+CompraVenta!K86</f>
        <v>0</v>
      </c>
      <c r="J84" s="6">
        <f>+'2'!J83+CompraVenta!L86</f>
        <v>0</v>
      </c>
      <c r="K84" s="6">
        <f>+'2'!K83+CompraVenta!M86</f>
        <v>868198.24999999965</v>
      </c>
      <c r="L84" s="6">
        <f>+'2'!L83+CompraVenta!N86</f>
        <v>812582.68000000017</v>
      </c>
      <c r="M84" s="6">
        <f>+'2'!M83+CompraVenta!O86</f>
        <v>647345.77000000025</v>
      </c>
      <c r="N84" s="6">
        <f>+'4'!B83+CompraVenta!P86</f>
        <v>0</v>
      </c>
      <c r="O84" s="6">
        <f>+'4'!C83+CompraVenta!Q86</f>
        <v>0</v>
      </c>
      <c r="P84" s="6">
        <f>+'4'!D83+CompraVenta!R86</f>
        <v>0</v>
      </c>
      <c r="Q84" s="6">
        <f>+'4'!E83+CompraVenta!S86</f>
        <v>0</v>
      </c>
      <c r="R84" s="6">
        <f>+'4'!F83+CompraVenta!T86</f>
        <v>0</v>
      </c>
      <c r="S84" s="6">
        <f>+'4'!G83+CompraVenta!U86</f>
        <v>0</v>
      </c>
      <c r="T84" s="6">
        <f>+'4'!H83+CompraVenta!V86</f>
        <v>0</v>
      </c>
      <c r="U84" s="6">
        <f>+'4'!I83+CompraVenta!W86</f>
        <v>0</v>
      </c>
      <c r="V84" s="6">
        <f>+'4'!J83+CompraVenta!X86</f>
        <v>0</v>
      </c>
      <c r="W84" s="6">
        <f>+'4'!K83+CompraVenta!Y86</f>
        <v>868335.96999999986</v>
      </c>
      <c r="X84" s="6">
        <f>+'4'!L83+CompraVenta!Z86</f>
        <v>825286.41000000073</v>
      </c>
      <c r="Y84" s="6">
        <f>+'4'!M83+CompraVenta!AA86</f>
        <v>777879.73999999987</v>
      </c>
      <c r="Z84" s="6">
        <f>+'7'!B83+CompraVenta!AB86</f>
        <v>0</v>
      </c>
      <c r="AA84" s="6">
        <f>+'7'!C83+CompraVenta!AC86</f>
        <v>0</v>
      </c>
      <c r="AB84" s="6">
        <f>+'7'!D83+CompraVenta!AD86</f>
        <v>0</v>
      </c>
      <c r="AC84" s="6">
        <f>+'7'!E83+CompraVenta!AE86</f>
        <v>0</v>
      </c>
      <c r="AD84" s="6">
        <f>+'7'!F83+CompraVenta!AF86</f>
        <v>0</v>
      </c>
      <c r="AE84" s="6">
        <f>+'7'!G83+CompraVenta!AG86</f>
        <v>0</v>
      </c>
      <c r="AF84" s="6">
        <f>+'7'!H83+CompraVenta!AH86</f>
        <v>0</v>
      </c>
      <c r="AG84" s="6">
        <f>+'7'!I83+CompraVenta!AI86</f>
        <v>0</v>
      </c>
      <c r="AH84" s="6">
        <f>+'7'!J83+CompraVenta!AJ86</f>
        <v>0</v>
      </c>
      <c r="AI84" s="6">
        <f>+'7'!K83+CompraVenta!AK86</f>
        <v>868015.01999999967</v>
      </c>
      <c r="AJ84" s="6">
        <f>+'7'!L83+CompraVenta!AL86</f>
        <v>828899.03999999992</v>
      </c>
      <c r="AK84" s="6">
        <f>+'7'!M83+CompraVenta!AM86</f>
        <v>678332.57999999949</v>
      </c>
      <c r="AL84" s="6"/>
      <c r="AM84" s="33">
        <f t="shared" si="11"/>
        <v>2328126.7000000002</v>
      </c>
      <c r="AN84" s="33">
        <f t="shared" si="12"/>
        <v>2471502.1200000006</v>
      </c>
      <c r="AO84" s="33">
        <f t="shared" si="13"/>
        <v>2375246.6399999992</v>
      </c>
      <c r="AP84" s="33">
        <f t="shared" si="14"/>
        <v>2328126.7000000002</v>
      </c>
      <c r="AQ84" s="33">
        <f t="shared" si="15"/>
        <v>1</v>
      </c>
      <c r="AR84" s="6">
        <f t="shared" si="19"/>
        <v>82</v>
      </c>
      <c r="AS84" s="34">
        <f t="shared" si="16"/>
        <v>868198.24999999965</v>
      </c>
      <c r="AT84" s="34">
        <f t="shared" si="16"/>
        <v>812582.68000000017</v>
      </c>
      <c r="AU84" s="34">
        <f t="shared" si="16"/>
        <v>647345.77000000025</v>
      </c>
      <c r="AV84" s="34">
        <f t="shared" si="17"/>
        <v>2328126.7000000002</v>
      </c>
      <c r="AW84" s="19"/>
      <c r="BB84" s="33"/>
      <c r="BC84" s="33"/>
      <c r="BD84" s="33"/>
      <c r="BF84" s="33"/>
      <c r="BG84" s="33"/>
      <c r="BH84" s="33"/>
      <c r="BJ84" s="35">
        <f t="shared" si="18"/>
        <v>2328126.7000000002</v>
      </c>
    </row>
    <row r="85" spans="1:62" x14ac:dyDescent="0.35">
      <c r="A85" s="3" t="str">
        <f>+'7'!A84</f>
        <v>COMMONPLACE</v>
      </c>
      <c r="B85" s="6">
        <f>+'2'!B84+CompraVenta!D87</f>
        <v>0</v>
      </c>
      <c r="C85" s="6">
        <f>+'2'!C84+CompraVenta!E87</f>
        <v>0</v>
      </c>
      <c r="D85" s="6">
        <f>+'2'!D84+CompraVenta!F87</f>
        <v>0</v>
      </c>
      <c r="E85" s="6">
        <f>+'2'!E84+CompraVenta!G87</f>
        <v>0</v>
      </c>
      <c r="F85" s="6">
        <f>+'2'!F84+CompraVenta!H87</f>
        <v>0</v>
      </c>
      <c r="G85" s="6">
        <f>+'2'!G84+CompraVenta!I87</f>
        <v>0</v>
      </c>
      <c r="H85" s="6">
        <f>+'2'!H84+CompraVenta!J87</f>
        <v>0</v>
      </c>
      <c r="I85" s="6">
        <f>+'2'!I84+CompraVenta!K87</f>
        <v>0</v>
      </c>
      <c r="J85" s="6">
        <f>+'2'!J84+CompraVenta!L87</f>
        <v>0</v>
      </c>
      <c r="K85" s="6">
        <f>+'2'!K84+CompraVenta!M87</f>
        <v>20983.699999999993</v>
      </c>
      <c r="L85" s="6">
        <f>+'2'!L84+CompraVenta!N87</f>
        <v>25283.750000000004</v>
      </c>
      <c r="M85" s="6">
        <f>+'2'!M84+CompraVenta!O87</f>
        <v>25437.029999999984</v>
      </c>
      <c r="N85" s="6">
        <f>+'4'!B84+CompraVenta!P87</f>
        <v>0</v>
      </c>
      <c r="O85" s="6">
        <f>+'4'!C84+CompraVenta!Q87</f>
        <v>0</v>
      </c>
      <c r="P85" s="6">
        <f>+'4'!D84+CompraVenta!R87</f>
        <v>0</v>
      </c>
      <c r="Q85" s="6">
        <f>+'4'!E84+CompraVenta!S87</f>
        <v>0</v>
      </c>
      <c r="R85" s="6">
        <f>+'4'!F84+CompraVenta!T87</f>
        <v>0</v>
      </c>
      <c r="S85" s="6">
        <f>+'4'!G84+CompraVenta!U87</f>
        <v>0</v>
      </c>
      <c r="T85" s="6">
        <f>+'4'!H84+CompraVenta!V87</f>
        <v>0</v>
      </c>
      <c r="U85" s="6">
        <f>+'4'!I84+CompraVenta!W87</f>
        <v>0</v>
      </c>
      <c r="V85" s="6">
        <f>+'4'!J84+CompraVenta!X87</f>
        <v>0</v>
      </c>
      <c r="W85" s="6">
        <f>+'4'!K84+CompraVenta!Y87</f>
        <v>20980.01999999999</v>
      </c>
      <c r="X85" s="6">
        <f>+'4'!L84+CompraVenta!Z87</f>
        <v>25303.830000000005</v>
      </c>
      <c r="Y85" s="6">
        <f>+'4'!M84+CompraVenta!AA87</f>
        <v>25663.430000000022</v>
      </c>
      <c r="Z85" s="6">
        <f>+'7'!B84+CompraVenta!AB87</f>
        <v>0</v>
      </c>
      <c r="AA85" s="6">
        <f>+'7'!C84+CompraVenta!AC87</f>
        <v>0</v>
      </c>
      <c r="AB85" s="6">
        <f>+'7'!D84+CompraVenta!AD87</f>
        <v>0</v>
      </c>
      <c r="AC85" s="6">
        <f>+'7'!E84+CompraVenta!AE87</f>
        <v>0</v>
      </c>
      <c r="AD85" s="6">
        <f>+'7'!F84+CompraVenta!AF87</f>
        <v>0</v>
      </c>
      <c r="AE85" s="6">
        <f>+'7'!G84+CompraVenta!AG87</f>
        <v>0</v>
      </c>
      <c r="AF85" s="6">
        <f>+'7'!H84+CompraVenta!AH87</f>
        <v>0</v>
      </c>
      <c r="AG85" s="6">
        <f>+'7'!I84+CompraVenta!AI87</f>
        <v>0</v>
      </c>
      <c r="AH85" s="6">
        <f>+'7'!J84+CompraVenta!AJ87</f>
        <v>0</v>
      </c>
      <c r="AI85" s="6">
        <f>+'7'!K84+CompraVenta!AK87</f>
        <v>20981.97999999997</v>
      </c>
      <c r="AJ85" s="6">
        <f>+'7'!L84+CompraVenta!AL87</f>
        <v>25306.699999999997</v>
      </c>
      <c r="AK85" s="6">
        <f>+'7'!M84+CompraVenta!AM87</f>
        <v>25567.309999999994</v>
      </c>
      <c r="AL85" s="6"/>
      <c r="AM85" s="33">
        <f t="shared" si="11"/>
        <v>71704.479999999981</v>
      </c>
      <c r="AN85" s="33">
        <f t="shared" si="12"/>
        <v>71947.280000000013</v>
      </c>
      <c r="AO85" s="33">
        <f t="shared" si="13"/>
        <v>71855.989999999962</v>
      </c>
      <c r="AP85" s="33">
        <f t="shared" si="14"/>
        <v>71704.479999999981</v>
      </c>
      <c r="AQ85" s="33">
        <f t="shared" si="15"/>
        <v>1</v>
      </c>
      <c r="AR85" s="6">
        <f t="shared" si="19"/>
        <v>83</v>
      </c>
      <c r="AS85" s="34">
        <f t="shared" si="16"/>
        <v>20983.699999999993</v>
      </c>
      <c r="AT85" s="34">
        <f t="shared" si="16"/>
        <v>25283.750000000004</v>
      </c>
      <c r="AU85" s="34">
        <f t="shared" si="16"/>
        <v>25437.029999999984</v>
      </c>
      <c r="AV85" s="34">
        <f t="shared" si="17"/>
        <v>71704.479999999981</v>
      </c>
      <c r="AW85" s="19"/>
      <c r="BB85" s="33"/>
      <c r="BC85" s="33"/>
      <c r="BD85" s="33"/>
      <c r="BF85" s="33"/>
      <c r="BG85" s="33"/>
      <c r="BH85" s="33"/>
      <c r="BJ85" s="35">
        <f t="shared" si="18"/>
        <v>71704.479999999981</v>
      </c>
    </row>
    <row r="86" spans="1:62" x14ac:dyDescent="0.35">
      <c r="A86" s="3" t="str">
        <f>+'7'!A85</f>
        <v>CONDOR_ENERGIA</v>
      </c>
      <c r="B86" s="6">
        <f>+'2'!B85+CompraVenta!D88</f>
        <v>0</v>
      </c>
      <c r="C86" s="6">
        <f>+'2'!C85+CompraVenta!E88</f>
        <v>0</v>
      </c>
      <c r="D86" s="6">
        <f>+'2'!D85+CompraVenta!F88</f>
        <v>0</v>
      </c>
      <c r="E86" s="6">
        <f>+'2'!E85+CompraVenta!G88</f>
        <v>0</v>
      </c>
      <c r="F86" s="6">
        <f>+'2'!F85+CompraVenta!H88</f>
        <v>0</v>
      </c>
      <c r="G86" s="6">
        <f>+'2'!G85+CompraVenta!I88</f>
        <v>0</v>
      </c>
      <c r="H86" s="6">
        <f>+'2'!H85+CompraVenta!J88</f>
        <v>0</v>
      </c>
      <c r="I86" s="6">
        <f>+'2'!I85+CompraVenta!K88</f>
        <v>0</v>
      </c>
      <c r="J86" s="6">
        <f>+'2'!J85+CompraVenta!L88</f>
        <v>0</v>
      </c>
      <c r="K86" s="6">
        <f>+'2'!K85+CompraVenta!M88</f>
        <v>2864045.52</v>
      </c>
      <c r="L86" s="6">
        <f>+'2'!L85+CompraVenta!N88</f>
        <v>3422428.63</v>
      </c>
      <c r="M86" s="6">
        <f>+'2'!M85+CompraVenta!O88</f>
        <v>3142482.1399999997</v>
      </c>
      <c r="N86" s="6">
        <f>+'4'!B85+CompraVenta!P88</f>
        <v>0</v>
      </c>
      <c r="O86" s="6">
        <f>+'4'!C85+CompraVenta!Q88</f>
        <v>0</v>
      </c>
      <c r="P86" s="6">
        <f>+'4'!D85+CompraVenta!R88</f>
        <v>0</v>
      </c>
      <c r="Q86" s="6">
        <f>+'4'!E85+CompraVenta!S88</f>
        <v>0</v>
      </c>
      <c r="R86" s="6">
        <f>+'4'!F85+CompraVenta!T88</f>
        <v>0</v>
      </c>
      <c r="S86" s="6">
        <f>+'4'!G85+CompraVenta!U88</f>
        <v>0</v>
      </c>
      <c r="T86" s="6">
        <f>+'4'!H85+CompraVenta!V88</f>
        <v>0</v>
      </c>
      <c r="U86" s="6">
        <f>+'4'!I85+CompraVenta!W88</f>
        <v>0</v>
      </c>
      <c r="V86" s="6">
        <f>+'4'!J85+CompraVenta!X88</f>
        <v>0</v>
      </c>
      <c r="W86" s="6">
        <f>+'4'!K85+CompraVenta!Y88</f>
        <v>2865388.1900000004</v>
      </c>
      <c r="X86" s="6">
        <f>+'4'!L85+CompraVenta!Z88</f>
        <v>3427972.9700000025</v>
      </c>
      <c r="Y86" s="6">
        <f>+'4'!M85+CompraVenta!AA88</f>
        <v>2957488.359999998</v>
      </c>
      <c r="Z86" s="6">
        <f>+'7'!B85+CompraVenta!AB88</f>
        <v>0</v>
      </c>
      <c r="AA86" s="6">
        <f>+'7'!C85+CompraVenta!AC88</f>
        <v>0</v>
      </c>
      <c r="AB86" s="6">
        <f>+'7'!D85+CompraVenta!AD88</f>
        <v>0</v>
      </c>
      <c r="AC86" s="6">
        <f>+'7'!E85+CompraVenta!AE88</f>
        <v>0</v>
      </c>
      <c r="AD86" s="6">
        <f>+'7'!F85+CompraVenta!AF88</f>
        <v>0</v>
      </c>
      <c r="AE86" s="6">
        <f>+'7'!G85+CompraVenta!AG88</f>
        <v>0</v>
      </c>
      <c r="AF86" s="6">
        <f>+'7'!H85+CompraVenta!AH88</f>
        <v>0</v>
      </c>
      <c r="AG86" s="6">
        <f>+'7'!I85+CompraVenta!AI88</f>
        <v>0</v>
      </c>
      <c r="AH86" s="6">
        <f>+'7'!J85+CompraVenta!AJ88</f>
        <v>0</v>
      </c>
      <c r="AI86" s="6">
        <f>+'7'!K85+CompraVenta!AK88</f>
        <v>2891268.9700000021</v>
      </c>
      <c r="AJ86" s="6">
        <f>+'7'!L85+CompraVenta!AL88</f>
        <v>3438704.8499999992</v>
      </c>
      <c r="AK86" s="6">
        <f>+'7'!M85+CompraVenta!AM88</f>
        <v>3061771.92</v>
      </c>
      <c r="AL86" s="6"/>
      <c r="AM86" s="33">
        <f t="shared" si="11"/>
        <v>9428956.2899999991</v>
      </c>
      <c r="AN86" s="33">
        <f t="shared" si="12"/>
        <v>9250849.5200000014</v>
      </c>
      <c r="AO86" s="33">
        <f t="shared" si="13"/>
        <v>9391745.7400000021</v>
      </c>
      <c r="AP86" s="33">
        <f t="shared" si="14"/>
        <v>9250849.5200000014</v>
      </c>
      <c r="AQ86" s="33">
        <f t="shared" si="15"/>
        <v>2</v>
      </c>
      <c r="AR86" s="6">
        <f t="shared" si="19"/>
        <v>84</v>
      </c>
      <c r="AS86" s="34">
        <f t="shared" si="16"/>
        <v>2865388.1900000004</v>
      </c>
      <c r="AT86" s="34">
        <f t="shared" si="16"/>
        <v>3427972.9700000025</v>
      </c>
      <c r="AU86" s="34">
        <f t="shared" si="16"/>
        <v>2957488.359999998</v>
      </c>
      <c r="AV86" s="34">
        <f t="shared" si="17"/>
        <v>9250849.5200000014</v>
      </c>
      <c r="AW86" s="19"/>
      <c r="BB86" s="33"/>
      <c r="BC86" s="33"/>
      <c r="BD86" s="33"/>
      <c r="BF86" s="33"/>
      <c r="BG86" s="33"/>
      <c r="BH86" s="33"/>
      <c r="BJ86" s="35">
        <f t="shared" si="18"/>
        <v>9250849.5200000014</v>
      </c>
    </row>
    <row r="87" spans="1:62" x14ac:dyDescent="0.35">
      <c r="A87" s="3" t="str">
        <f>+'7'!A86</f>
        <v>CONEJO_SOLAR</v>
      </c>
      <c r="B87" s="6">
        <f>+'2'!B86+CompraVenta!D89</f>
        <v>0</v>
      </c>
      <c r="C87" s="6">
        <f>+'2'!C86+CompraVenta!E89</f>
        <v>0</v>
      </c>
      <c r="D87" s="6">
        <f>+'2'!D86+CompraVenta!F89</f>
        <v>0</v>
      </c>
      <c r="E87" s="6">
        <f>+'2'!E86+CompraVenta!G89</f>
        <v>0</v>
      </c>
      <c r="F87" s="6">
        <f>+'2'!F86+CompraVenta!H89</f>
        <v>0</v>
      </c>
      <c r="G87" s="6">
        <f>+'2'!G86+CompraVenta!I89</f>
        <v>0</v>
      </c>
      <c r="H87" s="6">
        <f>+'2'!H86+CompraVenta!J89</f>
        <v>0</v>
      </c>
      <c r="I87" s="6">
        <f>+'2'!I86+CompraVenta!K89</f>
        <v>0</v>
      </c>
      <c r="J87" s="6">
        <f>+'2'!J86+CompraVenta!L89</f>
        <v>0</v>
      </c>
      <c r="K87" s="6">
        <f>+'2'!K86+CompraVenta!M89</f>
        <v>-50875.700000000019</v>
      </c>
      <c r="L87" s="6">
        <f>+'2'!L86+CompraVenta!N89</f>
        <v>83318.450000000041</v>
      </c>
      <c r="M87" s="6">
        <f>+'2'!M86+CompraVenta!O89</f>
        <v>214897.76</v>
      </c>
      <c r="N87" s="6">
        <f>+'4'!B86+CompraVenta!P89</f>
        <v>0</v>
      </c>
      <c r="O87" s="6">
        <f>+'4'!C86+CompraVenta!Q89</f>
        <v>0</v>
      </c>
      <c r="P87" s="6">
        <f>+'4'!D86+CompraVenta!R89</f>
        <v>0</v>
      </c>
      <c r="Q87" s="6">
        <f>+'4'!E86+CompraVenta!S89</f>
        <v>0</v>
      </c>
      <c r="R87" s="6">
        <f>+'4'!F86+CompraVenta!T89</f>
        <v>0</v>
      </c>
      <c r="S87" s="6">
        <f>+'4'!G86+CompraVenta!U89</f>
        <v>0</v>
      </c>
      <c r="T87" s="6">
        <f>+'4'!H86+CompraVenta!V89</f>
        <v>0</v>
      </c>
      <c r="U87" s="6">
        <f>+'4'!I86+CompraVenta!W89</f>
        <v>0</v>
      </c>
      <c r="V87" s="6">
        <f>+'4'!J86+CompraVenta!X89</f>
        <v>0</v>
      </c>
      <c r="W87" s="6">
        <f>+'4'!K86+CompraVenta!Y89</f>
        <v>-51047.37</v>
      </c>
      <c r="X87" s="6">
        <f>+'4'!L86+CompraVenta!Z89</f>
        <v>80027.73000000004</v>
      </c>
      <c r="Y87" s="6">
        <f>+'4'!M86+CompraVenta!AA89</f>
        <v>137105.97999999992</v>
      </c>
      <c r="Z87" s="6">
        <f>+'7'!B86+CompraVenta!AB89</f>
        <v>0</v>
      </c>
      <c r="AA87" s="6">
        <f>+'7'!C86+CompraVenta!AC89</f>
        <v>0</v>
      </c>
      <c r="AB87" s="6">
        <f>+'7'!D86+CompraVenta!AD89</f>
        <v>0</v>
      </c>
      <c r="AC87" s="6">
        <f>+'7'!E86+CompraVenta!AE89</f>
        <v>0</v>
      </c>
      <c r="AD87" s="6">
        <f>+'7'!F86+CompraVenta!AF89</f>
        <v>0</v>
      </c>
      <c r="AE87" s="6">
        <f>+'7'!G86+CompraVenta!AG89</f>
        <v>0</v>
      </c>
      <c r="AF87" s="6">
        <f>+'7'!H86+CompraVenta!AH89</f>
        <v>0</v>
      </c>
      <c r="AG87" s="6">
        <f>+'7'!I86+CompraVenta!AI89</f>
        <v>0</v>
      </c>
      <c r="AH87" s="6">
        <f>+'7'!J86+CompraVenta!AJ89</f>
        <v>0</v>
      </c>
      <c r="AI87" s="6">
        <f>+'7'!K86+CompraVenta!AK89</f>
        <v>-50466.109999999993</v>
      </c>
      <c r="AJ87" s="6">
        <f>+'7'!L86+CompraVenta!AL89</f>
        <v>72537.450000000026</v>
      </c>
      <c r="AK87" s="6">
        <f>+'7'!M86+CompraVenta!AM89</f>
        <v>205485.08999999976</v>
      </c>
      <c r="AL87" s="6"/>
      <c r="AM87" s="33">
        <f t="shared" si="11"/>
        <v>247340.51000000004</v>
      </c>
      <c r="AN87" s="33">
        <f t="shared" si="12"/>
        <v>166086.33999999997</v>
      </c>
      <c r="AO87" s="33">
        <f t="shared" si="13"/>
        <v>227556.42999999979</v>
      </c>
      <c r="AP87" s="33">
        <f t="shared" si="14"/>
        <v>166086.33999999997</v>
      </c>
      <c r="AQ87" s="33">
        <f t="shared" si="15"/>
        <v>2</v>
      </c>
      <c r="AR87" s="6">
        <f t="shared" si="19"/>
        <v>85</v>
      </c>
      <c r="AS87" s="34">
        <f t="shared" si="16"/>
        <v>-51047.37</v>
      </c>
      <c r="AT87" s="34">
        <f t="shared" si="16"/>
        <v>80027.73000000004</v>
      </c>
      <c r="AU87" s="34">
        <f t="shared" si="16"/>
        <v>137105.97999999992</v>
      </c>
      <c r="AV87" s="34">
        <f t="shared" si="17"/>
        <v>166086.33999999997</v>
      </c>
      <c r="AW87" s="19"/>
      <c r="BB87" s="33"/>
      <c r="BC87" s="33"/>
      <c r="BD87" s="33"/>
      <c r="BF87" s="33"/>
      <c r="BG87" s="33"/>
      <c r="BH87" s="33"/>
      <c r="BJ87" s="35">
        <f t="shared" si="18"/>
        <v>166086.33999999997</v>
      </c>
    </row>
    <row r="88" spans="1:62" x14ac:dyDescent="0.35">
      <c r="A88" s="3" t="str">
        <f>+'7'!A87</f>
        <v>COPIULEMU_1</v>
      </c>
      <c r="B88" s="6">
        <f>+'2'!B87+CompraVenta!D90</f>
        <v>0</v>
      </c>
      <c r="C88" s="6">
        <f>+'2'!C87+CompraVenta!E90</f>
        <v>0</v>
      </c>
      <c r="D88" s="6">
        <f>+'2'!D87+CompraVenta!F90</f>
        <v>0</v>
      </c>
      <c r="E88" s="6">
        <f>+'2'!E87+CompraVenta!G90</f>
        <v>0</v>
      </c>
      <c r="F88" s="6">
        <f>+'2'!F87+CompraVenta!H90</f>
        <v>0</v>
      </c>
      <c r="G88" s="6">
        <f>+'2'!G87+CompraVenta!I90</f>
        <v>0</v>
      </c>
      <c r="H88" s="6">
        <f>+'2'!H87+CompraVenta!J90</f>
        <v>0</v>
      </c>
      <c r="I88" s="6">
        <f>+'2'!I87+CompraVenta!K90</f>
        <v>0</v>
      </c>
      <c r="J88" s="6">
        <f>+'2'!J87+CompraVenta!L90</f>
        <v>0</v>
      </c>
      <c r="K88" s="6">
        <f>+'2'!K87+CompraVenta!M90</f>
        <v>0</v>
      </c>
      <c r="L88" s="6">
        <f>+'2'!L87+CompraVenta!N90</f>
        <v>0</v>
      </c>
      <c r="M88" s="6">
        <f>+'2'!M87+CompraVenta!O90</f>
        <v>0</v>
      </c>
      <c r="N88" s="6">
        <f>+'4'!B87+CompraVenta!P90</f>
        <v>0</v>
      </c>
      <c r="O88" s="6">
        <f>+'4'!C87+CompraVenta!Q90</f>
        <v>0</v>
      </c>
      <c r="P88" s="6">
        <f>+'4'!D87+CompraVenta!R90</f>
        <v>0</v>
      </c>
      <c r="Q88" s="6">
        <f>+'4'!E87+CompraVenta!S90</f>
        <v>0</v>
      </c>
      <c r="R88" s="6">
        <f>+'4'!F87+CompraVenta!T90</f>
        <v>0</v>
      </c>
      <c r="S88" s="6">
        <f>+'4'!G87+CompraVenta!U90</f>
        <v>0</v>
      </c>
      <c r="T88" s="6">
        <f>+'4'!H87+CompraVenta!V90</f>
        <v>0</v>
      </c>
      <c r="U88" s="6">
        <f>+'4'!I87+CompraVenta!W90</f>
        <v>0</v>
      </c>
      <c r="V88" s="6">
        <f>+'4'!J87+CompraVenta!X90</f>
        <v>0</v>
      </c>
      <c r="W88" s="6">
        <f>+'4'!K87+CompraVenta!Y90</f>
        <v>0</v>
      </c>
      <c r="X88" s="6">
        <f>+'4'!L87+CompraVenta!Z90</f>
        <v>0</v>
      </c>
      <c r="Y88" s="6">
        <f>+'4'!M87+CompraVenta!AA90</f>
        <v>0</v>
      </c>
      <c r="Z88" s="6">
        <f>+'7'!B87+CompraVenta!AB90</f>
        <v>0</v>
      </c>
      <c r="AA88" s="6">
        <f>+'7'!C87+CompraVenta!AC90</f>
        <v>0</v>
      </c>
      <c r="AB88" s="6">
        <f>+'7'!D87+CompraVenta!AD90</f>
        <v>0</v>
      </c>
      <c r="AC88" s="6">
        <f>+'7'!E87+CompraVenta!AE90</f>
        <v>0</v>
      </c>
      <c r="AD88" s="6">
        <f>+'7'!F87+CompraVenta!AF90</f>
        <v>0</v>
      </c>
      <c r="AE88" s="6">
        <f>+'7'!G87+CompraVenta!AG90</f>
        <v>0</v>
      </c>
      <c r="AF88" s="6">
        <f>+'7'!H87+CompraVenta!AH90</f>
        <v>0</v>
      </c>
      <c r="AG88" s="6">
        <f>+'7'!I87+CompraVenta!AI90</f>
        <v>0</v>
      </c>
      <c r="AH88" s="6">
        <f>+'7'!J87+CompraVenta!AJ90</f>
        <v>0</v>
      </c>
      <c r="AI88" s="6">
        <f>+'7'!K87+CompraVenta!AK90</f>
        <v>0</v>
      </c>
      <c r="AJ88" s="6">
        <f>+'7'!L87+CompraVenta!AL90</f>
        <v>0</v>
      </c>
      <c r="AK88" s="6">
        <f>+'7'!M87+CompraVenta!AM90</f>
        <v>0</v>
      </c>
      <c r="AL88" s="6"/>
      <c r="AM88" s="33">
        <f t="shared" si="11"/>
        <v>0</v>
      </c>
      <c r="AN88" s="33">
        <f t="shared" si="12"/>
        <v>0</v>
      </c>
      <c r="AO88" s="33">
        <f t="shared" si="13"/>
        <v>0</v>
      </c>
      <c r="AP88" s="33">
        <f t="shared" si="14"/>
        <v>0</v>
      </c>
      <c r="AQ88" s="33">
        <f t="shared" si="15"/>
        <v>1</v>
      </c>
      <c r="AR88" s="6">
        <f t="shared" si="19"/>
        <v>86</v>
      </c>
      <c r="AS88" s="34">
        <f t="shared" si="16"/>
        <v>0</v>
      </c>
      <c r="AT88" s="34">
        <f t="shared" si="16"/>
        <v>0</v>
      </c>
      <c r="AU88" s="34">
        <f t="shared" si="16"/>
        <v>0</v>
      </c>
      <c r="AV88" s="34">
        <f t="shared" si="17"/>
        <v>0</v>
      </c>
      <c r="AW88" s="19"/>
      <c r="BB88" s="33"/>
      <c r="BC88" s="33"/>
      <c r="BD88" s="33"/>
      <c r="BF88" s="33"/>
      <c r="BG88" s="33"/>
      <c r="BH88" s="33"/>
      <c r="BJ88" s="35">
        <f t="shared" si="18"/>
        <v>0</v>
      </c>
    </row>
    <row r="89" spans="1:62" x14ac:dyDescent="0.35">
      <c r="A89" s="3" t="str">
        <f>+'7'!A88</f>
        <v>COYANCO</v>
      </c>
      <c r="B89" s="6">
        <f>+'2'!B88+CompraVenta!D91</f>
        <v>0</v>
      </c>
      <c r="C89" s="6">
        <f>+'2'!C88+CompraVenta!E91</f>
        <v>0</v>
      </c>
      <c r="D89" s="6">
        <f>+'2'!D88+CompraVenta!F91</f>
        <v>0</v>
      </c>
      <c r="E89" s="6">
        <f>+'2'!E88+CompraVenta!G91</f>
        <v>0</v>
      </c>
      <c r="F89" s="6">
        <f>+'2'!F88+CompraVenta!H91</f>
        <v>0</v>
      </c>
      <c r="G89" s="6">
        <f>+'2'!G88+CompraVenta!I91</f>
        <v>0</v>
      </c>
      <c r="H89" s="6">
        <f>+'2'!H88+CompraVenta!J91</f>
        <v>0</v>
      </c>
      <c r="I89" s="6">
        <f>+'2'!I88+CompraVenta!K91</f>
        <v>0</v>
      </c>
      <c r="J89" s="6">
        <f>+'2'!J88+CompraVenta!L91</f>
        <v>0</v>
      </c>
      <c r="K89" s="6">
        <f>+'2'!K88+CompraVenta!M91</f>
        <v>1037765.3400000017</v>
      </c>
      <c r="L89" s="6">
        <f>+'2'!L88+CompraVenta!N91</f>
        <v>105442.52999999945</v>
      </c>
      <c r="M89" s="6">
        <f>+'2'!M88+CompraVenta!O91</f>
        <v>101555.62999999983</v>
      </c>
      <c r="N89" s="6">
        <f>+'4'!B88+CompraVenta!P91</f>
        <v>0</v>
      </c>
      <c r="O89" s="6">
        <f>+'4'!C88+CompraVenta!Q91</f>
        <v>0</v>
      </c>
      <c r="P89" s="6">
        <f>+'4'!D88+CompraVenta!R91</f>
        <v>0</v>
      </c>
      <c r="Q89" s="6">
        <f>+'4'!E88+CompraVenta!S91</f>
        <v>0</v>
      </c>
      <c r="R89" s="6">
        <f>+'4'!F88+CompraVenta!T91</f>
        <v>0</v>
      </c>
      <c r="S89" s="6">
        <f>+'4'!G88+CompraVenta!U91</f>
        <v>0</v>
      </c>
      <c r="T89" s="6">
        <f>+'4'!H88+CompraVenta!V91</f>
        <v>0</v>
      </c>
      <c r="U89" s="6">
        <f>+'4'!I88+CompraVenta!W91</f>
        <v>0</v>
      </c>
      <c r="V89" s="6">
        <f>+'4'!J88+CompraVenta!X91</f>
        <v>0</v>
      </c>
      <c r="W89" s="6">
        <f>+'4'!K88+CompraVenta!Y91</f>
        <v>1037715.3100000028</v>
      </c>
      <c r="X89" s="6">
        <f>+'4'!L88+CompraVenta!Z91</f>
        <v>107386.73000000045</v>
      </c>
      <c r="Y89" s="6">
        <f>+'4'!M88+CompraVenta!AA91</f>
        <v>112818.17000000004</v>
      </c>
      <c r="Z89" s="6">
        <f>+'7'!B88+CompraVenta!AB91</f>
        <v>0</v>
      </c>
      <c r="AA89" s="6">
        <f>+'7'!C88+CompraVenta!AC91</f>
        <v>0</v>
      </c>
      <c r="AB89" s="6">
        <f>+'7'!D88+CompraVenta!AD91</f>
        <v>0</v>
      </c>
      <c r="AC89" s="6">
        <f>+'7'!E88+CompraVenta!AE91</f>
        <v>0</v>
      </c>
      <c r="AD89" s="6">
        <f>+'7'!F88+CompraVenta!AF91</f>
        <v>0</v>
      </c>
      <c r="AE89" s="6">
        <f>+'7'!G88+CompraVenta!AG91</f>
        <v>0</v>
      </c>
      <c r="AF89" s="6">
        <f>+'7'!H88+CompraVenta!AH91</f>
        <v>0</v>
      </c>
      <c r="AG89" s="6">
        <f>+'7'!I88+CompraVenta!AI91</f>
        <v>0</v>
      </c>
      <c r="AH89" s="6">
        <f>+'7'!J88+CompraVenta!AJ91</f>
        <v>0</v>
      </c>
      <c r="AI89" s="6">
        <f>+'7'!K88+CompraVenta!AK91</f>
        <v>1037699.9000000025</v>
      </c>
      <c r="AJ89" s="6">
        <f>+'7'!L88+CompraVenta!AL91</f>
        <v>108221.20999999944</v>
      </c>
      <c r="AK89" s="6">
        <f>+'7'!M88+CompraVenta!AM91</f>
        <v>103003.26000000036</v>
      </c>
      <c r="AL89" s="6"/>
      <c r="AM89" s="33">
        <f t="shared" si="11"/>
        <v>1244763.5000000009</v>
      </c>
      <c r="AN89" s="33">
        <f t="shared" si="12"/>
        <v>1257920.2100000032</v>
      </c>
      <c r="AO89" s="33">
        <f t="shared" si="13"/>
        <v>1248924.3700000024</v>
      </c>
      <c r="AP89" s="33">
        <f t="shared" si="14"/>
        <v>1244763.5000000009</v>
      </c>
      <c r="AQ89" s="33">
        <f t="shared" si="15"/>
        <v>1</v>
      </c>
      <c r="AR89" s="6">
        <f t="shared" si="19"/>
        <v>87</v>
      </c>
      <c r="AS89" s="34">
        <f t="shared" si="16"/>
        <v>1037765.3400000017</v>
      </c>
      <c r="AT89" s="34">
        <f t="shared" si="16"/>
        <v>105442.52999999945</v>
      </c>
      <c r="AU89" s="34">
        <f t="shared" si="16"/>
        <v>101555.62999999983</v>
      </c>
      <c r="AV89" s="34">
        <f t="shared" si="17"/>
        <v>1244763.5000000009</v>
      </c>
      <c r="AW89" s="19"/>
      <c r="BB89" s="33"/>
      <c r="BC89" s="33"/>
      <c r="BD89" s="33"/>
      <c r="BF89" s="33"/>
      <c r="BG89" s="33"/>
      <c r="BH89" s="33"/>
      <c r="BJ89" s="35">
        <f t="shared" si="18"/>
        <v>1244763.5000000009</v>
      </c>
    </row>
    <row r="90" spans="1:62" x14ac:dyDescent="0.35">
      <c r="A90" s="3" t="str">
        <f>+'7'!A89</f>
        <v>CRUCERO_SPA</v>
      </c>
      <c r="B90" s="6">
        <f>+'2'!B89+CompraVenta!D92</f>
        <v>0</v>
      </c>
      <c r="C90" s="6">
        <f>+'2'!C89+CompraVenta!E92</f>
        <v>0</v>
      </c>
      <c r="D90" s="6">
        <f>+'2'!D89+CompraVenta!F92</f>
        <v>0</v>
      </c>
      <c r="E90" s="6">
        <f>+'2'!E89+CompraVenta!G92</f>
        <v>0</v>
      </c>
      <c r="F90" s="6">
        <f>+'2'!F89+CompraVenta!H92</f>
        <v>0</v>
      </c>
      <c r="G90" s="6">
        <f>+'2'!G89+CompraVenta!I92</f>
        <v>0</v>
      </c>
      <c r="H90" s="6">
        <f>+'2'!H89+CompraVenta!J92</f>
        <v>0</v>
      </c>
      <c r="I90" s="6">
        <f>+'2'!I89+CompraVenta!K92</f>
        <v>0</v>
      </c>
      <c r="J90" s="6">
        <f>+'2'!J89+CompraVenta!L92</f>
        <v>0</v>
      </c>
      <c r="K90" s="6">
        <f>+'2'!K89+CompraVenta!M92</f>
        <v>42796.51</v>
      </c>
      <c r="L90" s="6">
        <f>+'2'!L89+CompraVenta!N92</f>
        <v>46926.360000000015</v>
      </c>
      <c r="M90" s="6">
        <f>+'2'!M89+CompraVenta!O92</f>
        <v>45991.499999999971</v>
      </c>
      <c r="N90" s="6">
        <f>+'4'!B89+CompraVenta!P92</f>
        <v>0</v>
      </c>
      <c r="O90" s="6">
        <f>+'4'!C89+CompraVenta!Q92</f>
        <v>0</v>
      </c>
      <c r="P90" s="6">
        <f>+'4'!D89+CompraVenta!R92</f>
        <v>0</v>
      </c>
      <c r="Q90" s="6">
        <f>+'4'!E89+CompraVenta!S92</f>
        <v>0</v>
      </c>
      <c r="R90" s="6">
        <f>+'4'!F89+CompraVenta!T92</f>
        <v>0</v>
      </c>
      <c r="S90" s="6">
        <f>+'4'!G89+CompraVenta!U92</f>
        <v>0</v>
      </c>
      <c r="T90" s="6">
        <f>+'4'!H89+CompraVenta!V92</f>
        <v>0</v>
      </c>
      <c r="U90" s="6">
        <f>+'4'!I89+CompraVenta!W92</f>
        <v>0</v>
      </c>
      <c r="V90" s="6">
        <f>+'4'!J89+CompraVenta!X92</f>
        <v>0</v>
      </c>
      <c r="W90" s="6">
        <f>+'4'!K89+CompraVenta!Y92</f>
        <v>42787.63999999997</v>
      </c>
      <c r="X90" s="6">
        <f>+'4'!L89+CompraVenta!Z92</f>
        <v>47281.039999999986</v>
      </c>
      <c r="Y90" s="6">
        <f>+'4'!M89+CompraVenta!AA92</f>
        <v>49804.819999999985</v>
      </c>
      <c r="Z90" s="6">
        <f>+'7'!B89+CompraVenta!AB92</f>
        <v>0</v>
      </c>
      <c r="AA90" s="6">
        <f>+'7'!C89+CompraVenta!AC92</f>
        <v>0</v>
      </c>
      <c r="AB90" s="6">
        <f>+'7'!D89+CompraVenta!AD92</f>
        <v>0</v>
      </c>
      <c r="AC90" s="6">
        <f>+'7'!E89+CompraVenta!AE92</f>
        <v>0</v>
      </c>
      <c r="AD90" s="6">
        <f>+'7'!F89+CompraVenta!AF92</f>
        <v>0</v>
      </c>
      <c r="AE90" s="6">
        <f>+'7'!G89+CompraVenta!AG92</f>
        <v>0</v>
      </c>
      <c r="AF90" s="6">
        <f>+'7'!H89+CompraVenta!AH92</f>
        <v>0</v>
      </c>
      <c r="AG90" s="6">
        <f>+'7'!I89+CompraVenta!AI92</f>
        <v>0</v>
      </c>
      <c r="AH90" s="6">
        <f>+'7'!J89+CompraVenta!AJ92</f>
        <v>0</v>
      </c>
      <c r="AI90" s="6">
        <f>+'7'!K89+CompraVenta!AK92</f>
        <v>42782.389999999956</v>
      </c>
      <c r="AJ90" s="6">
        <f>+'7'!L89+CompraVenta!AL92</f>
        <v>47539.749999999905</v>
      </c>
      <c r="AK90" s="6">
        <f>+'7'!M89+CompraVenta!AM92</f>
        <v>46577.399999999958</v>
      </c>
      <c r="AL90" s="6"/>
      <c r="AM90" s="33">
        <f t="shared" si="11"/>
        <v>135714.37</v>
      </c>
      <c r="AN90" s="33">
        <f t="shared" si="12"/>
        <v>139873.49999999994</v>
      </c>
      <c r="AO90" s="33">
        <f t="shared" si="13"/>
        <v>136899.53999999983</v>
      </c>
      <c r="AP90" s="33">
        <f t="shared" si="14"/>
        <v>135714.37</v>
      </c>
      <c r="AQ90" s="33">
        <f t="shared" si="15"/>
        <v>1</v>
      </c>
      <c r="AR90" s="6">
        <f t="shared" si="19"/>
        <v>88</v>
      </c>
      <c r="AS90" s="34">
        <f t="shared" si="16"/>
        <v>42796.51</v>
      </c>
      <c r="AT90" s="34">
        <f t="shared" si="16"/>
        <v>46926.360000000015</v>
      </c>
      <c r="AU90" s="34">
        <f t="shared" si="16"/>
        <v>45991.499999999971</v>
      </c>
      <c r="AV90" s="34">
        <f t="shared" si="17"/>
        <v>135714.37</v>
      </c>
      <c r="AW90" s="19"/>
      <c r="BB90" s="33"/>
      <c r="BC90" s="33"/>
      <c r="BD90" s="33"/>
      <c r="BF90" s="33"/>
      <c r="BG90" s="33"/>
      <c r="BH90" s="33"/>
      <c r="BJ90" s="35">
        <f t="shared" si="18"/>
        <v>135714.37</v>
      </c>
    </row>
    <row r="91" spans="1:62" x14ac:dyDescent="0.35">
      <c r="A91" s="3" t="str">
        <f>+'7'!A90</f>
        <v>CUMBRES</v>
      </c>
      <c r="B91" s="6">
        <f>+'2'!B90+CompraVenta!D93</f>
        <v>0</v>
      </c>
      <c r="C91" s="6">
        <f>+'2'!C90+CompraVenta!E93</f>
        <v>0</v>
      </c>
      <c r="D91" s="6">
        <f>+'2'!D90+CompraVenta!F93</f>
        <v>0</v>
      </c>
      <c r="E91" s="6">
        <f>+'2'!E90+CompraVenta!G93</f>
        <v>0</v>
      </c>
      <c r="F91" s="6">
        <f>+'2'!F90+CompraVenta!H93</f>
        <v>0</v>
      </c>
      <c r="G91" s="6">
        <f>+'2'!G90+CompraVenta!I93</f>
        <v>0</v>
      </c>
      <c r="H91" s="6">
        <f>+'2'!H90+CompraVenta!J93</f>
        <v>0</v>
      </c>
      <c r="I91" s="6">
        <f>+'2'!I90+CompraVenta!K93</f>
        <v>0</v>
      </c>
      <c r="J91" s="6">
        <f>+'2'!J90+CompraVenta!L93</f>
        <v>0</v>
      </c>
      <c r="K91" s="6">
        <f>+'2'!K90+CompraVenta!M93</f>
        <v>-1.9999999996798579E-2</v>
      </c>
      <c r="L91" s="6">
        <f>+'2'!L90+CompraVenta!N93</f>
        <v>0</v>
      </c>
      <c r="M91" s="6">
        <f>+'2'!M90+CompraVenta!O93</f>
        <v>-7.9999999987194315E-2</v>
      </c>
      <c r="N91" s="6">
        <f>+'4'!B90+CompraVenta!P93</f>
        <v>0</v>
      </c>
      <c r="O91" s="6">
        <f>+'4'!C90+CompraVenta!Q93</f>
        <v>0</v>
      </c>
      <c r="P91" s="6">
        <f>+'4'!D90+CompraVenta!R93</f>
        <v>0</v>
      </c>
      <c r="Q91" s="6">
        <f>+'4'!E90+CompraVenta!S93</f>
        <v>0</v>
      </c>
      <c r="R91" s="6">
        <f>+'4'!F90+CompraVenta!T93</f>
        <v>0</v>
      </c>
      <c r="S91" s="6">
        <f>+'4'!G90+CompraVenta!U93</f>
        <v>0</v>
      </c>
      <c r="T91" s="6">
        <f>+'4'!H90+CompraVenta!V93</f>
        <v>0</v>
      </c>
      <c r="U91" s="6">
        <f>+'4'!I90+CompraVenta!W93</f>
        <v>0</v>
      </c>
      <c r="V91" s="6">
        <f>+'4'!J90+CompraVenta!X93</f>
        <v>0</v>
      </c>
      <c r="W91" s="6">
        <f>+'4'!K90+CompraVenta!Y93</f>
        <v>-1.9999999996798579E-2</v>
      </c>
      <c r="X91" s="6">
        <f>+'4'!L90+CompraVenta!Z93</f>
        <v>0</v>
      </c>
      <c r="Y91" s="6">
        <f>+'4'!M90+CompraVenta!AA93</f>
        <v>2.9999999998835847E-2</v>
      </c>
      <c r="Z91" s="6">
        <f>+'7'!B90+CompraVenta!AB93</f>
        <v>0</v>
      </c>
      <c r="AA91" s="6">
        <f>+'7'!C90+CompraVenta!AC93</f>
        <v>0</v>
      </c>
      <c r="AB91" s="6">
        <f>+'7'!D90+CompraVenta!AD93</f>
        <v>0</v>
      </c>
      <c r="AC91" s="6">
        <f>+'7'!E90+CompraVenta!AE93</f>
        <v>0</v>
      </c>
      <c r="AD91" s="6">
        <f>+'7'!F90+CompraVenta!AF93</f>
        <v>0</v>
      </c>
      <c r="AE91" s="6">
        <f>+'7'!G90+CompraVenta!AG93</f>
        <v>0</v>
      </c>
      <c r="AF91" s="6">
        <f>+'7'!H90+CompraVenta!AH93</f>
        <v>0</v>
      </c>
      <c r="AG91" s="6">
        <f>+'7'!I90+CompraVenta!AI93</f>
        <v>0</v>
      </c>
      <c r="AH91" s="6">
        <f>+'7'!J90+CompraVenta!AJ93</f>
        <v>0</v>
      </c>
      <c r="AI91" s="6">
        <f>+'7'!K90+CompraVenta!AK93</f>
        <v>-1.9999999996798579E-2</v>
      </c>
      <c r="AJ91" s="6">
        <f>+'7'!L90+CompraVenta!AL93</f>
        <v>3.9999999993597157E-2</v>
      </c>
      <c r="AK91" s="6">
        <f>+'7'!M90+CompraVenta!AM93</f>
        <v>9.999999996216502E-2</v>
      </c>
      <c r="AL91" s="6"/>
      <c r="AM91" s="33">
        <f t="shared" si="11"/>
        <v>-9.9999999983992893E-2</v>
      </c>
      <c r="AN91" s="33">
        <f t="shared" si="12"/>
        <v>1.0000000002037268E-2</v>
      </c>
      <c r="AO91" s="33">
        <f t="shared" si="13"/>
        <v>0.1199999999589636</v>
      </c>
      <c r="AP91" s="33">
        <f t="shared" si="14"/>
        <v>-9.9999999983992893E-2</v>
      </c>
      <c r="AQ91" s="33">
        <f t="shared" si="15"/>
        <v>1</v>
      </c>
      <c r="AR91" s="6">
        <f t="shared" si="19"/>
        <v>89</v>
      </c>
      <c r="AS91" s="34">
        <f t="shared" si="16"/>
        <v>-1.9999999996798579E-2</v>
      </c>
      <c r="AT91" s="34">
        <f t="shared" si="16"/>
        <v>0</v>
      </c>
      <c r="AU91" s="34">
        <f t="shared" si="16"/>
        <v>-7.9999999987194315E-2</v>
      </c>
      <c r="AV91" s="34">
        <f t="shared" si="17"/>
        <v>-9.9999999983992893E-2</v>
      </c>
      <c r="AW91" s="19"/>
      <c r="BB91" s="33"/>
      <c r="BC91" s="33"/>
      <c r="BD91" s="33"/>
      <c r="BF91" s="33"/>
      <c r="BG91" s="33"/>
      <c r="BH91" s="33"/>
      <c r="BJ91" s="35">
        <f t="shared" si="18"/>
        <v>-9.9999999983992893E-2</v>
      </c>
    </row>
    <row r="92" spans="1:62" x14ac:dyDescent="0.35">
      <c r="A92" s="3" t="str">
        <f>+'7'!A91</f>
        <v>CUMPEO</v>
      </c>
      <c r="B92" s="6">
        <f>+'2'!B91+CompraVenta!D94</f>
        <v>0</v>
      </c>
      <c r="C92" s="6">
        <f>+'2'!C91+CompraVenta!E94</f>
        <v>0</v>
      </c>
      <c r="D92" s="6">
        <f>+'2'!D91+CompraVenta!F94</f>
        <v>0</v>
      </c>
      <c r="E92" s="6">
        <f>+'2'!E91+CompraVenta!G94</f>
        <v>0</v>
      </c>
      <c r="F92" s="6">
        <f>+'2'!F91+CompraVenta!H94</f>
        <v>0</v>
      </c>
      <c r="G92" s="6">
        <f>+'2'!G91+CompraVenta!I94</f>
        <v>0</v>
      </c>
      <c r="H92" s="6">
        <f>+'2'!H91+CompraVenta!J94</f>
        <v>0</v>
      </c>
      <c r="I92" s="6">
        <f>+'2'!I91+CompraVenta!K94</f>
        <v>0</v>
      </c>
      <c r="J92" s="6">
        <f>+'2'!J91+CompraVenta!L94</f>
        <v>0</v>
      </c>
      <c r="K92" s="6">
        <f>+'2'!K91+CompraVenta!M94</f>
        <v>145670.84999999966</v>
      </c>
      <c r="L92" s="6">
        <f>+'2'!L91+CompraVenta!N94</f>
        <v>190768.58000000025</v>
      </c>
      <c r="M92" s="6">
        <f>+'2'!M91+CompraVenta!O94</f>
        <v>163400.79999999978</v>
      </c>
      <c r="N92" s="6">
        <f>+'4'!B91+CompraVenta!P94</f>
        <v>0</v>
      </c>
      <c r="O92" s="6">
        <f>+'4'!C91+CompraVenta!Q94</f>
        <v>0</v>
      </c>
      <c r="P92" s="6">
        <f>+'4'!D91+CompraVenta!R94</f>
        <v>0</v>
      </c>
      <c r="Q92" s="6">
        <f>+'4'!E91+CompraVenta!S94</f>
        <v>0</v>
      </c>
      <c r="R92" s="6">
        <f>+'4'!F91+CompraVenta!T94</f>
        <v>0</v>
      </c>
      <c r="S92" s="6">
        <f>+'4'!G91+CompraVenta!U94</f>
        <v>0</v>
      </c>
      <c r="T92" s="6">
        <f>+'4'!H91+CompraVenta!V94</f>
        <v>0</v>
      </c>
      <c r="U92" s="6">
        <f>+'4'!I91+CompraVenta!W94</f>
        <v>0</v>
      </c>
      <c r="V92" s="6">
        <f>+'4'!J91+CompraVenta!X94</f>
        <v>0</v>
      </c>
      <c r="W92" s="6">
        <f>+'4'!K91+CompraVenta!Y94</f>
        <v>149000.50000000009</v>
      </c>
      <c r="X92" s="6">
        <f>+'4'!L91+CompraVenta!Z94</f>
        <v>226695.22000000015</v>
      </c>
      <c r="Y92" s="6">
        <f>+'4'!M91+CompraVenta!AA94</f>
        <v>220875.90000000002</v>
      </c>
      <c r="Z92" s="6">
        <f>+'7'!B91+CompraVenta!AB94</f>
        <v>0</v>
      </c>
      <c r="AA92" s="6">
        <f>+'7'!C91+CompraVenta!AC94</f>
        <v>0</v>
      </c>
      <c r="AB92" s="6">
        <f>+'7'!D91+CompraVenta!AD94</f>
        <v>0</v>
      </c>
      <c r="AC92" s="6">
        <f>+'7'!E91+CompraVenta!AE94</f>
        <v>0</v>
      </c>
      <c r="AD92" s="6">
        <f>+'7'!F91+CompraVenta!AF94</f>
        <v>0</v>
      </c>
      <c r="AE92" s="6">
        <f>+'7'!G91+CompraVenta!AG94</f>
        <v>0</v>
      </c>
      <c r="AF92" s="6">
        <f>+'7'!H91+CompraVenta!AH94</f>
        <v>0</v>
      </c>
      <c r="AG92" s="6">
        <f>+'7'!I91+CompraVenta!AI94</f>
        <v>0</v>
      </c>
      <c r="AH92" s="6">
        <f>+'7'!J91+CompraVenta!AJ94</f>
        <v>0</v>
      </c>
      <c r="AI92" s="6">
        <f>+'7'!K91+CompraVenta!AK94</f>
        <v>149855.28999999986</v>
      </c>
      <c r="AJ92" s="6">
        <f>+'7'!L91+CompraVenta!AL94</f>
        <v>228585.94000000018</v>
      </c>
      <c r="AK92" s="6">
        <f>+'7'!M91+CompraVenta!AM94</f>
        <v>181037.37000000037</v>
      </c>
      <c r="AL92" s="6"/>
      <c r="AM92" s="33">
        <f t="shared" si="11"/>
        <v>499840.22999999975</v>
      </c>
      <c r="AN92" s="33">
        <f t="shared" si="12"/>
        <v>596571.62000000023</v>
      </c>
      <c r="AO92" s="33">
        <f t="shared" si="13"/>
        <v>559478.60000000044</v>
      </c>
      <c r="AP92" s="33">
        <f t="shared" si="14"/>
        <v>499840.22999999975</v>
      </c>
      <c r="AQ92" s="33">
        <f t="shared" si="15"/>
        <v>1</v>
      </c>
      <c r="AR92" s="6">
        <f t="shared" si="19"/>
        <v>90</v>
      </c>
      <c r="AS92" s="34">
        <f t="shared" si="16"/>
        <v>145670.84999999966</v>
      </c>
      <c r="AT92" s="34">
        <f t="shared" si="16"/>
        <v>190768.58000000025</v>
      </c>
      <c r="AU92" s="34">
        <f t="shared" si="16"/>
        <v>163400.79999999978</v>
      </c>
      <c r="AV92" s="34">
        <f t="shared" si="17"/>
        <v>499840.22999999975</v>
      </c>
      <c r="AW92" s="19"/>
      <c r="BB92" s="33"/>
      <c r="BC92" s="33"/>
      <c r="BD92" s="33"/>
      <c r="BF92" s="33"/>
      <c r="BG92" s="33"/>
      <c r="BH92" s="33"/>
      <c r="BJ92" s="35">
        <f t="shared" si="18"/>
        <v>499840.22999999975</v>
      </c>
    </row>
    <row r="93" spans="1:62" x14ac:dyDescent="0.35">
      <c r="A93" s="3" t="str">
        <f>+'7'!A92</f>
        <v>CURILEUFU</v>
      </c>
      <c r="B93" s="6">
        <f>+'2'!B92+CompraVenta!D95</f>
        <v>0</v>
      </c>
      <c r="C93" s="6">
        <f>+'2'!C92+CompraVenta!E95</f>
        <v>0</v>
      </c>
      <c r="D93" s="6">
        <f>+'2'!D92+CompraVenta!F95</f>
        <v>0</v>
      </c>
      <c r="E93" s="6">
        <f>+'2'!E92+CompraVenta!G95</f>
        <v>0</v>
      </c>
      <c r="F93" s="6">
        <f>+'2'!F92+CompraVenta!H95</f>
        <v>0</v>
      </c>
      <c r="G93" s="6">
        <f>+'2'!G92+CompraVenta!I95</f>
        <v>0</v>
      </c>
      <c r="H93" s="6">
        <f>+'2'!H92+CompraVenta!J95</f>
        <v>0</v>
      </c>
      <c r="I93" s="6">
        <f>+'2'!I92+CompraVenta!K95</f>
        <v>0</v>
      </c>
      <c r="J93" s="6">
        <f>+'2'!J92+CompraVenta!L95</f>
        <v>0</v>
      </c>
      <c r="K93" s="6">
        <f>+'2'!K92+CompraVenta!M95</f>
        <v>972.65999999999985</v>
      </c>
      <c r="L93" s="6">
        <f>+'2'!L92+CompraVenta!N95</f>
        <v>9456.179999999993</v>
      </c>
      <c r="M93" s="6">
        <f>+'2'!M92+CompraVenta!O95</f>
        <v>7995.170000000001</v>
      </c>
      <c r="N93" s="6">
        <f>+'4'!B92+CompraVenta!P95</f>
        <v>0</v>
      </c>
      <c r="O93" s="6">
        <f>+'4'!C92+CompraVenta!Q95</f>
        <v>0</v>
      </c>
      <c r="P93" s="6">
        <f>+'4'!D92+CompraVenta!R95</f>
        <v>0</v>
      </c>
      <c r="Q93" s="6">
        <f>+'4'!E92+CompraVenta!S95</f>
        <v>0</v>
      </c>
      <c r="R93" s="6">
        <f>+'4'!F92+CompraVenta!T95</f>
        <v>0</v>
      </c>
      <c r="S93" s="6">
        <f>+'4'!G92+CompraVenta!U95</f>
        <v>0</v>
      </c>
      <c r="T93" s="6">
        <f>+'4'!H92+CompraVenta!V95</f>
        <v>0</v>
      </c>
      <c r="U93" s="6">
        <f>+'4'!I92+CompraVenta!W95</f>
        <v>0</v>
      </c>
      <c r="V93" s="6">
        <f>+'4'!J92+CompraVenta!X95</f>
        <v>0</v>
      </c>
      <c r="W93" s="6">
        <f>+'4'!K92+CompraVenta!Y95</f>
        <v>976.1600000000002</v>
      </c>
      <c r="X93" s="6">
        <f>+'4'!L92+CompraVenta!Z95</f>
        <v>9622.0300000000007</v>
      </c>
      <c r="Y93" s="6">
        <f>+'4'!M92+CompraVenta!AA95</f>
        <v>9576.9500000000135</v>
      </c>
      <c r="Z93" s="6">
        <f>+'7'!B92+CompraVenta!AB95</f>
        <v>0</v>
      </c>
      <c r="AA93" s="6">
        <f>+'7'!C92+CompraVenta!AC95</f>
        <v>0</v>
      </c>
      <c r="AB93" s="6">
        <f>+'7'!D92+CompraVenta!AD95</f>
        <v>0</v>
      </c>
      <c r="AC93" s="6">
        <f>+'7'!E92+CompraVenta!AE95</f>
        <v>0</v>
      </c>
      <c r="AD93" s="6">
        <f>+'7'!F92+CompraVenta!AF95</f>
        <v>0</v>
      </c>
      <c r="AE93" s="6">
        <f>+'7'!G92+CompraVenta!AG95</f>
        <v>0</v>
      </c>
      <c r="AF93" s="6">
        <f>+'7'!H92+CompraVenta!AH95</f>
        <v>0</v>
      </c>
      <c r="AG93" s="6">
        <f>+'7'!I92+CompraVenta!AI95</f>
        <v>0</v>
      </c>
      <c r="AH93" s="6">
        <f>+'7'!J92+CompraVenta!AJ95</f>
        <v>0</v>
      </c>
      <c r="AI93" s="6">
        <f>+'7'!K92+CompraVenta!AK95</f>
        <v>967.72000000000071</v>
      </c>
      <c r="AJ93" s="6">
        <f>+'7'!L92+CompraVenta!AL95</f>
        <v>9634.6600000000071</v>
      </c>
      <c r="AK93" s="6">
        <f>+'7'!M92+CompraVenta!AM95</f>
        <v>8900.2599999999948</v>
      </c>
      <c r="AL93" s="6"/>
      <c r="AM93" s="33">
        <f t="shared" si="11"/>
        <v>18424.009999999995</v>
      </c>
      <c r="AN93" s="33">
        <f t="shared" si="12"/>
        <v>20175.140000000014</v>
      </c>
      <c r="AO93" s="33">
        <f t="shared" si="13"/>
        <v>19502.640000000003</v>
      </c>
      <c r="AP93" s="33">
        <f t="shared" si="14"/>
        <v>18424.009999999995</v>
      </c>
      <c r="AQ93" s="33">
        <f t="shared" si="15"/>
        <v>1</v>
      </c>
      <c r="AR93" s="6">
        <f t="shared" si="19"/>
        <v>91</v>
      </c>
      <c r="AS93" s="34">
        <f t="shared" si="16"/>
        <v>972.65999999999985</v>
      </c>
      <c r="AT93" s="34">
        <f t="shared" si="16"/>
        <v>9456.179999999993</v>
      </c>
      <c r="AU93" s="34">
        <f t="shared" si="16"/>
        <v>7995.170000000001</v>
      </c>
      <c r="AV93" s="34">
        <f t="shared" si="17"/>
        <v>18424.009999999995</v>
      </c>
      <c r="AW93" s="19"/>
      <c r="BB93" s="33"/>
      <c r="BC93" s="33"/>
      <c r="BD93" s="33"/>
      <c r="BF93" s="33"/>
      <c r="BG93" s="33"/>
      <c r="BH93" s="33"/>
      <c r="BJ93" s="35">
        <f t="shared" si="18"/>
        <v>18424.009999999995</v>
      </c>
    </row>
    <row r="94" spans="1:62" x14ac:dyDescent="0.35">
      <c r="A94" s="3" t="str">
        <f>+'7'!A93</f>
        <v>CUZCUZ</v>
      </c>
      <c r="B94" s="6">
        <f>+'2'!B93+CompraVenta!D96</f>
        <v>0</v>
      </c>
      <c r="C94" s="6">
        <f>+'2'!C93+CompraVenta!E96</f>
        <v>0</v>
      </c>
      <c r="D94" s="6">
        <f>+'2'!D93+CompraVenta!F96</f>
        <v>0</v>
      </c>
      <c r="E94" s="6">
        <f>+'2'!E93+CompraVenta!G96</f>
        <v>0</v>
      </c>
      <c r="F94" s="6">
        <f>+'2'!F93+CompraVenta!H96</f>
        <v>0</v>
      </c>
      <c r="G94" s="6">
        <f>+'2'!G93+CompraVenta!I96</f>
        <v>0</v>
      </c>
      <c r="H94" s="6">
        <f>+'2'!H93+CompraVenta!J96</f>
        <v>0</v>
      </c>
      <c r="I94" s="6">
        <f>+'2'!I93+CompraVenta!K96</f>
        <v>0</v>
      </c>
      <c r="J94" s="6">
        <f>+'2'!J93+CompraVenta!L96</f>
        <v>0</v>
      </c>
      <c r="K94" s="6">
        <f>+'2'!K93+CompraVenta!M96</f>
        <v>35068.460000000014</v>
      </c>
      <c r="L94" s="6">
        <f>+'2'!L93+CompraVenta!N96</f>
        <v>39641.89</v>
      </c>
      <c r="M94" s="6">
        <f>+'2'!M93+CompraVenta!O96</f>
        <v>35100.979999999967</v>
      </c>
      <c r="N94" s="6">
        <f>+'4'!B93+CompraVenta!P96</f>
        <v>0</v>
      </c>
      <c r="O94" s="6">
        <f>+'4'!C93+CompraVenta!Q96</f>
        <v>0</v>
      </c>
      <c r="P94" s="6">
        <f>+'4'!D93+CompraVenta!R96</f>
        <v>0</v>
      </c>
      <c r="Q94" s="6">
        <f>+'4'!E93+CompraVenta!S96</f>
        <v>0</v>
      </c>
      <c r="R94" s="6">
        <f>+'4'!F93+CompraVenta!T96</f>
        <v>0</v>
      </c>
      <c r="S94" s="6">
        <f>+'4'!G93+CompraVenta!U96</f>
        <v>0</v>
      </c>
      <c r="T94" s="6">
        <f>+'4'!H93+CompraVenta!V96</f>
        <v>0</v>
      </c>
      <c r="U94" s="6">
        <f>+'4'!I93+CompraVenta!W96</f>
        <v>0</v>
      </c>
      <c r="V94" s="6">
        <f>+'4'!J93+CompraVenta!X96</f>
        <v>0</v>
      </c>
      <c r="W94" s="6">
        <f>+'4'!K93+CompraVenta!Y96</f>
        <v>35056.949999999997</v>
      </c>
      <c r="X94" s="6">
        <f>+'4'!L93+CompraVenta!Z96</f>
        <v>39953.979999999996</v>
      </c>
      <c r="Y94" s="6">
        <f>+'4'!M93+CompraVenta!AA96</f>
        <v>39181.579999999973</v>
      </c>
      <c r="Z94" s="6">
        <f>+'7'!B93+CompraVenta!AB96</f>
        <v>0</v>
      </c>
      <c r="AA94" s="6">
        <f>+'7'!C93+CompraVenta!AC96</f>
        <v>0</v>
      </c>
      <c r="AB94" s="6">
        <f>+'7'!D93+CompraVenta!AD96</f>
        <v>0</v>
      </c>
      <c r="AC94" s="6">
        <f>+'7'!E93+CompraVenta!AE96</f>
        <v>0</v>
      </c>
      <c r="AD94" s="6">
        <f>+'7'!F93+CompraVenta!AF96</f>
        <v>0</v>
      </c>
      <c r="AE94" s="6">
        <f>+'7'!G93+CompraVenta!AG96</f>
        <v>0</v>
      </c>
      <c r="AF94" s="6">
        <f>+'7'!H93+CompraVenta!AH96</f>
        <v>0</v>
      </c>
      <c r="AG94" s="6">
        <f>+'7'!I93+CompraVenta!AI96</f>
        <v>0</v>
      </c>
      <c r="AH94" s="6">
        <f>+'7'!J93+CompraVenta!AJ96</f>
        <v>0</v>
      </c>
      <c r="AI94" s="6">
        <f>+'7'!K93+CompraVenta!AK96</f>
        <v>35052.490000000034</v>
      </c>
      <c r="AJ94" s="6">
        <f>+'7'!L93+CompraVenta!AL96</f>
        <v>40279.150000000052</v>
      </c>
      <c r="AK94" s="6">
        <f>+'7'!M93+CompraVenta!AM96</f>
        <v>35690.949999999968</v>
      </c>
      <c r="AL94" s="6"/>
      <c r="AM94" s="33">
        <f t="shared" si="11"/>
        <v>109811.32999999997</v>
      </c>
      <c r="AN94" s="33">
        <f t="shared" si="12"/>
        <v>114192.50999999997</v>
      </c>
      <c r="AO94" s="33">
        <f t="shared" si="13"/>
        <v>111022.59000000005</v>
      </c>
      <c r="AP94" s="33">
        <f t="shared" si="14"/>
        <v>109811.32999999997</v>
      </c>
      <c r="AQ94" s="33">
        <f t="shared" si="15"/>
        <v>1</v>
      </c>
      <c r="AR94" s="6">
        <f t="shared" si="19"/>
        <v>92</v>
      </c>
      <c r="AS94" s="34">
        <f t="shared" si="16"/>
        <v>35068.460000000014</v>
      </c>
      <c r="AT94" s="34">
        <f t="shared" si="16"/>
        <v>39641.89</v>
      </c>
      <c r="AU94" s="34">
        <f t="shared" si="16"/>
        <v>35100.979999999967</v>
      </c>
      <c r="AV94" s="34">
        <f t="shared" si="17"/>
        <v>109811.32999999997</v>
      </c>
      <c r="AW94" s="19"/>
      <c r="BB94" s="33"/>
      <c r="BC94" s="33"/>
      <c r="BD94" s="33"/>
      <c r="BF94" s="33"/>
      <c r="BG94" s="33"/>
      <c r="BH94" s="33"/>
      <c r="BJ94" s="35">
        <f t="shared" si="18"/>
        <v>109811.32999999997</v>
      </c>
    </row>
    <row r="95" spans="1:62" x14ac:dyDescent="0.35">
      <c r="A95" s="3" t="str">
        <f>+'7'!A94</f>
        <v>DIEGO_DE_ALMAGRO_SOLAR</v>
      </c>
      <c r="B95" s="6">
        <f>+'2'!B94+CompraVenta!D97</f>
        <v>0</v>
      </c>
      <c r="C95" s="6">
        <f>+'2'!C94+CompraVenta!E97</f>
        <v>0</v>
      </c>
      <c r="D95" s="6">
        <f>+'2'!D94+CompraVenta!F97</f>
        <v>0</v>
      </c>
      <c r="E95" s="6">
        <f>+'2'!E94+CompraVenta!G97</f>
        <v>0</v>
      </c>
      <c r="F95" s="6">
        <f>+'2'!F94+CompraVenta!H97</f>
        <v>0</v>
      </c>
      <c r="G95" s="6">
        <f>+'2'!G94+CompraVenta!I97</f>
        <v>0</v>
      </c>
      <c r="H95" s="6">
        <f>+'2'!H94+CompraVenta!J97</f>
        <v>0</v>
      </c>
      <c r="I95" s="6">
        <f>+'2'!I94+CompraVenta!K97</f>
        <v>0</v>
      </c>
      <c r="J95" s="6">
        <f>+'2'!J94+CompraVenta!L97</f>
        <v>0</v>
      </c>
      <c r="K95" s="6">
        <f>+'2'!K94+CompraVenta!M97</f>
        <v>70513.379999999976</v>
      </c>
      <c r="L95" s="6">
        <f>+'2'!L94+CompraVenta!N97</f>
        <v>77646.609999999957</v>
      </c>
      <c r="M95" s="6">
        <f>+'2'!M94+CompraVenta!O97</f>
        <v>82513.280000000042</v>
      </c>
      <c r="N95" s="6">
        <f>+'4'!B94+CompraVenta!P97</f>
        <v>0</v>
      </c>
      <c r="O95" s="6">
        <f>+'4'!C94+CompraVenta!Q97</f>
        <v>0</v>
      </c>
      <c r="P95" s="6">
        <f>+'4'!D94+CompraVenta!R97</f>
        <v>0</v>
      </c>
      <c r="Q95" s="6">
        <f>+'4'!E94+CompraVenta!S97</f>
        <v>0</v>
      </c>
      <c r="R95" s="6">
        <f>+'4'!F94+CompraVenta!T97</f>
        <v>0</v>
      </c>
      <c r="S95" s="6">
        <f>+'4'!G94+CompraVenta!U97</f>
        <v>0</v>
      </c>
      <c r="T95" s="6">
        <f>+'4'!H94+CompraVenta!V97</f>
        <v>0</v>
      </c>
      <c r="U95" s="6">
        <f>+'4'!I94+CompraVenta!W97</f>
        <v>0</v>
      </c>
      <c r="V95" s="6">
        <f>+'4'!J94+CompraVenta!X97</f>
        <v>0</v>
      </c>
      <c r="W95" s="6">
        <f>+'4'!K94+CompraVenta!Y97</f>
        <v>70515.320000000036</v>
      </c>
      <c r="X95" s="6">
        <f>+'4'!L94+CompraVenta!Z97</f>
        <v>77712.589999999967</v>
      </c>
      <c r="Y95" s="6">
        <f>+'4'!M94+CompraVenta!AA97</f>
        <v>82199.95</v>
      </c>
      <c r="Z95" s="6">
        <f>+'7'!B94+CompraVenta!AB97</f>
        <v>0</v>
      </c>
      <c r="AA95" s="6">
        <f>+'7'!C94+CompraVenta!AC97</f>
        <v>0</v>
      </c>
      <c r="AB95" s="6">
        <f>+'7'!D94+CompraVenta!AD97</f>
        <v>0</v>
      </c>
      <c r="AC95" s="6">
        <f>+'7'!E94+CompraVenta!AE97</f>
        <v>0</v>
      </c>
      <c r="AD95" s="6">
        <f>+'7'!F94+CompraVenta!AF97</f>
        <v>0</v>
      </c>
      <c r="AE95" s="6">
        <f>+'7'!G94+CompraVenta!AG97</f>
        <v>0</v>
      </c>
      <c r="AF95" s="6">
        <f>+'7'!H94+CompraVenta!AH97</f>
        <v>0</v>
      </c>
      <c r="AG95" s="6">
        <f>+'7'!I94+CompraVenta!AI97</f>
        <v>0</v>
      </c>
      <c r="AH95" s="6">
        <f>+'7'!J94+CompraVenta!AJ97</f>
        <v>0</v>
      </c>
      <c r="AI95" s="6">
        <f>+'7'!K94+CompraVenta!AK97</f>
        <v>70517.920000000086</v>
      </c>
      <c r="AJ95" s="6">
        <f>+'7'!L94+CompraVenta!AL97</f>
        <v>77591.130000000019</v>
      </c>
      <c r="AK95" s="6">
        <f>+'7'!M94+CompraVenta!AM97</f>
        <v>82576.929999999906</v>
      </c>
      <c r="AL95" s="6"/>
      <c r="AM95" s="33">
        <f t="shared" si="11"/>
        <v>230673.26999999996</v>
      </c>
      <c r="AN95" s="33">
        <f t="shared" si="12"/>
        <v>230427.86</v>
      </c>
      <c r="AO95" s="33">
        <f t="shared" si="13"/>
        <v>230685.98</v>
      </c>
      <c r="AP95" s="33">
        <f t="shared" si="14"/>
        <v>230427.86</v>
      </c>
      <c r="AQ95" s="33">
        <f t="shared" si="15"/>
        <v>2</v>
      </c>
      <c r="AR95" s="6">
        <f t="shared" si="19"/>
        <v>93</v>
      </c>
      <c r="AS95" s="34">
        <f t="shared" si="16"/>
        <v>70515.320000000036</v>
      </c>
      <c r="AT95" s="34">
        <f t="shared" si="16"/>
        <v>77712.589999999967</v>
      </c>
      <c r="AU95" s="34">
        <f t="shared" si="16"/>
        <v>82199.95</v>
      </c>
      <c r="AV95" s="34">
        <f t="shared" si="17"/>
        <v>230427.86</v>
      </c>
      <c r="AW95" s="19"/>
      <c r="BB95" s="33"/>
      <c r="BC95" s="33"/>
      <c r="BD95" s="33"/>
      <c r="BF95" s="33"/>
      <c r="BG95" s="33"/>
      <c r="BH95" s="33"/>
      <c r="BJ95" s="35">
        <f t="shared" si="18"/>
        <v>230427.86</v>
      </c>
    </row>
    <row r="96" spans="1:62" x14ac:dyDescent="0.35">
      <c r="A96" s="3" t="str">
        <f>+'7'!A95</f>
        <v>DIGUA</v>
      </c>
      <c r="B96" s="6">
        <f>+'2'!B95+CompraVenta!D98</f>
        <v>0</v>
      </c>
      <c r="C96" s="6">
        <f>+'2'!C95+CompraVenta!E98</f>
        <v>0</v>
      </c>
      <c r="D96" s="6">
        <f>+'2'!D95+CompraVenta!F98</f>
        <v>0</v>
      </c>
      <c r="E96" s="6">
        <f>+'2'!E95+CompraVenta!G98</f>
        <v>0</v>
      </c>
      <c r="F96" s="6">
        <f>+'2'!F95+CompraVenta!H98</f>
        <v>0</v>
      </c>
      <c r="G96" s="6">
        <f>+'2'!G95+CompraVenta!I98</f>
        <v>0</v>
      </c>
      <c r="H96" s="6">
        <f>+'2'!H95+CompraVenta!J98</f>
        <v>0</v>
      </c>
      <c r="I96" s="6">
        <f>+'2'!I95+CompraVenta!K98</f>
        <v>0</v>
      </c>
      <c r="J96" s="6">
        <f>+'2'!J95+CompraVenta!L98</f>
        <v>0</v>
      </c>
      <c r="K96" s="6">
        <f>+'2'!K95+CompraVenta!M98</f>
        <v>0</v>
      </c>
      <c r="L96" s="6">
        <f>+'2'!L95+CompraVenta!N98</f>
        <v>0</v>
      </c>
      <c r="M96" s="6">
        <f>+'2'!M95+CompraVenta!O98</f>
        <v>0</v>
      </c>
      <c r="N96" s="6">
        <f>+'4'!B95+CompraVenta!P98</f>
        <v>0</v>
      </c>
      <c r="O96" s="6">
        <f>+'4'!C95+CompraVenta!Q98</f>
        <v>0</v>
      </c>
      <c r="P96" s="6">
        <f>+'4'!D95+CompraVenta!R98</f>
        <v>0</v>
      </c>
      <c r="Q96" s="6">
        <f>+'4'!E95+CompraVenta!S98</f>
        <v>0</v>
      </c>
      <c r="R96" s="6">
        <f>+'4'!F95+CompraVenta!T98</f>
        <v>0</v>
      </c>
      <c r="S96" s="6">
        <f>+'4'!G95+CompraVenta!U98</f>
        <v>0</v>
      </c>
      <c r="T96" s="6">
        <f>+'4'!H95+CompraVenta!V98</f>
        <v>0</v>
      </c>
      <c r="U96" s="6">
        <f>+'4'!I95+CompraVenta!W98</f>
        <v>0</v>
      </c>
      <c r="V96" s="6">
        <f>+'4'!J95+CompraVenta!X98</f>
        <v>0</v>
      </c>
      <c r="W96" s="6">
        <f>+'4'!K95+CompraVenta!Y98</f>
        <v>0</v>
      </c>
      <c r="X96" s="6">
        <f>+'4'!L95+CompraVenta!Z98</f>
        <v>0</v>
      </c>
      <c r="Y96" s="6">
        <f>+'4'!M95+CompraVenta!AA98</f>
        <v>0</v>
      </c>
      <c r="Z96" s="6">
        <f>+'7'!B95+CompraVenta!AB98</f>
        <v>0</v>
      </c>
      <c r="AA96" s="6">
        <f>+'7'!C95+CompraVenta!AC98</f>
        <v>0</v>
      </c>
      <c r="AB96" s="6">
        <f>+'7'!D95+CompraVenta!AD98</f>
        <v>0</v>
      </c>
      <c r="AC96" s="6">
        <f>+'7'!E95+CompraVenta!AE98</f>
        <v>0</v>
      </c>
      <c r="AD96" s="6">
        <f>+'7'!F95+CompraVenta!AF98</f>
        <v>0</v>
      </c>
      <c r="AE96" s="6">
        <f>+'7'!G95+CompraVenta!AG98</f>
        <v>0</v>
      </c>
      <c r="AF96" s="6">
        <f>+'7'!H95+CompraVenta!AH98</f>
        <v>0</v>
      </c>
      <c r="AG96" s="6">
        <f>+'7'!I95+CompraVenta!AI98</f>
        <v>0</v>
      </c>
      <c r="AH96" s="6">
        <f>+'7'!J95+CompraVenta!AJ98</f>
        <v>0</v>
      </c>
      <c r="AI96" s="6">
        <f>+'7'!K95+CompraVenta!AK98</f>
        <v>0</v>
      </c>
      <c r="AJ96" s="6">
        <f>+'7'!L95+CompraVenta!AL98</f>
        <v>0</v>
      </c>
      <c r="AK96" s="6">
        <f>+'7'!M95+CompraVenta!AM98</f>
        <v>0</v>
      </c>
      <c r="AL96" s="6"/>
      <c r="AM96" s="33">
        <f t="shared" si="11"/>
        <v>0</v>
      </c>
      <c r="AN96" s="33">
        <f t="shared" si="12"/>
        <v>0</v>
      </c>
      <c r="AO96" s="33">
        <f t="shared" si="13"/>
        <v>0</v>
      </c>
      <c r="AP96" s="33">
        <f t="shared" si="14"/>
        <v>0</v>
      </c>
      <c r="AQ96" s="33">
        <f t="shared" si="15"/>
        <v>1</v>
      </c>
      <c r="AR96" s="6">
        <f t="shared" si="19"/>
        <v>94</v>
      </c>
      <c r="AS96" s="34">
        <f t="shared" si="16"/>
        <v>0</v>
      </c>
      <c r="AT96" s="34">
        <f t="shared" si="16"/>
        <v>0</v>
      </c>
      <c r="AU96" s="34">
        <f t="shared" si="16"/>
        <v>0</v>
      </c>
      <c r="AV96" s="34">
        <f t="shared" si="17"/>
        <v>0</v>
      </c>
      <c r="AW96" s="19"/>
      <c r="BB96" s="33"/>
      <c r="BC96" s="33"/>
      <c r="BD96" s="33"/>
      <c r="BF96" s="33"/>
      <c r="BG96" s="33"/>
      <c r="BH96" s="33"/>
      <c r="BJ96" s="35">
        <f t="shared" si="18"/>
        <v>0</v>
      </c>
    </row>
    <row r="97" spans="1:62" x14ac:dyDescent="0.35">
      <c r="A97" s="3" t="str">
        <f>+'7'!A96</f>
        <v>DIUTO</v>
      </c>
      <c r="B97" s="6">
        <f>+'2'!B96+CompraVenta!D99</f>
        <v>0</v>
      </c>
      <c r="C97" s="6">
        <f>+'2'!C96+CompraVenta!E99</f>
        <v>0</v>
      </c>
      <c r="D97" s="6">
        <f>+'2'!D96+CompraVenta!F99</f>
        <v>0</v>
      </c>
      <c r="E97" s="6">
        <f>+'2'!E96+CompraVenta!G99</f>
        <v>0</v>
      </c>
      <c r="F97" s="6">
        <f>+'2'!F96+CompraVenta!H99</f>
        <v>0</v>
      </c>
      <c r="G97" s="6">
        <f>+'2'!G96+CompraVenta!I99</f>
        <v>0</v>
      </c>
      <c r="H97" s="6">
        <f>+'2'!H96+CompraVenta!J99</f>
        <v>0</v>
      </c>
      <c r="I97" s="6">
        <f>+'2'!I96+CompraVenta!K99</f>
        <v>0</v>
      </c>
      <c r="J97" s="6">
        <f>+'2'!J96+CompraVenta!L99</f>
        <v>0</v>
      </c>
      <c r="K97" s="6">
        <f>+'2'!K96+CompraVenta!M99</f>
        <v>135150.74999999985</v>
      </c>
      <c r="L97" s="6">
        <f>+'2'!L96+CompraVenta!N99</f>
        <v>132634.96000000002</v>
      </c>
      <c r="M97" s="6">
        <f>+'2'!M96+CompraVenta!O99</f>
        <v>117374.60000000022</v>
      </c>
      <c r="N97" s="6">
        <f>+'4'!B96+CompraVenta!P99</f>
        <v>0</v>
      </c>
      <c r="O97" s="6">
        <f>+'4'!C96+CompraVenta!Q99</f>
        <v>0</v>
      </c>
      <c r="P97" s="6">
        <f>+'4'!D96+CompraVenta!R99</f>
        <v>0</v>
      </c>
      <c r="Q97" s="6">
        <f>+'4'!E96+CompraVenta!S99</f>
        <v>0</v>
      </c>
      <c r="R97" s="6">
        <f>+'4'!F96+CompraVenta!T99</f>
        <v>0</v>
      </c>
      <c r="S97" s="6">
        <f>+'4'!G96+CompraVenta!U99</f>
        <v>0</v>
      </c>
      <c r="T97" s="6">
        <f>+'4'!H96+CompraVenta!V99</f>
        <v>0</v>
      </c>
      <c r="U97" s="6">
        <f>+'4'!I96+CompraVenta!W99</f>
        <v>0</v>
      </c>
      <c r="V97" s="6">
        <f>+'4'!J96+CompraVenta!X99</f>
        <v>0</v>
      </c>
      <c r="W97" s="6">
        <f>+'4'!K96+CompraVenta!Y99</f>
        <v>135119.11000000004</v>
      </c>
      <c r="X97" s="6">
        <f>+'4'!L96+CompraVenta!Z99</f>
        <v>133999.87000000029</v>
      </c>
      <c r="Y97" s="6">
        <f>+'4'!M96+CompraVenta!AA99</f>
        <v>128721.44000000013</v>
      </c>
      <c r="Z97" s="6">
        <f>+'7'!B96+CompraVenta!AB99</f>
        <v>0</v>
      </c>
      <c r="AA97" s="6">
        <f>+'7'!C96+CompraVenta!AC99</f>
        <v>0</v>
      </c>
      <c r="AB97" s="6">
        <f>+'7'!D96+CompraVenta!AD99</f>
        <v>0</v>
      </c>
      <c r="AC97" s="6">
        <f>+'7'!E96+CompraVenta!AE99</f>
        <v>0</v>
      </c>
      <c r="AD97" s="6">
        <f>+'7'!F96+CompraVenta!AF99</f>
        <v>0</v>
      </c>
      <c r="AE97" s="6">
        <f>+'7'!G96+CompraVenta!AG99</f>
        <v>0</v>
      </c>
      <c r="AF97" s="6">
        <f>+'7'!H96+CompraVenta!AH99</f>
        <v>0</v>
      </c>
      <c r="AG97" s="6">
        <f>+'7'!I96+CompraVenta!AI99</f>
        <v>0</v>
      </c>
      <c r="AH97" s="6">
        <f>+'7'!J96+CompraVenta!AJ99</f>
        <v>0</v>
      </c>
      <c r="AI97" s="6">
        <f>+'7'!K96+CompraVenta!AK99</f>
        <v>135114.72999999995</v>
      </c>
      <c r="AJ97" s="6">
        <f>+'7'!L96+CompraVenta!AL99</f>
        <v>134857.31000000008</v>
      </c>
      <c r="AK97" s="6">
        <f>+'7'!M96+CompraVenta!AM99</f>
        <v>118857.32000000008</v>
      </c>
      <c r="AL97" s="6"/>
      <c r="AM97" s="33">
        <f t="shared" si="11"/>
        <v>385160.31000000006</v>
      </c>
      <c r="AN97" s="33">
        <f t="shared" si="12"/>
        <v>397840.42000000045</v>
      </c>
      <c r="AO97" s="33">
        <f t="shared" si="13"/>
        <v>388829.3600000001</v>
      </c>
      <c r="AP97" s="33">
        <f t="shared" si="14"/>
        <v>385160.31000000006</v>
      </c>
      <c r="AQ97" s="33">
        <f t="shared" si="15"/>
        <v>1</v>
      </c>
      <c r="AR97" s="6">
        <f t="shared" si="19"/>
        <v>95</v>
      </c>
      <c r="AS97" s="34">
        <f t="shared" si="16"/>
        <v>135150.74999999985</v>
      </c>
      <c r="AT97" s="34">
        <f t="shared" si="16"/>
        <v>132634.96000000002</v>
      </c>
      <c r="AU97" s="34">
        <f t="shared" si="16"/>
        <v>117374.60000000022</v>
      </c>
      <c r="AV97" s="34">
        <f t="shared" si="17"/>
        <v>385160.31000000006</v>
      </c>
      <c r="AW97" s="19"/>
      <c r="BB97" s="33"/>
      <c r="BC97" s="33"/>
      <c r="BD97" s="33"/>
      <c r="BF97" s="33"/>
      <c r="BG97" s="33"/>
      <c r="BH97" s="33"/>
      <c r="BJ97" s="35">
        <f t="shared" si="18"/>
        <v>385160.31000000006</v>
      </c>
    </row>
    <row r="98" spans="1:62" x14ac:dyDescent="0.35">
      <c r="A98" s="3" t="str">
        <f>+'7'!A97</f>
        <v>DIVISADERO</v>
      </c>
      <c r="B98" s="6">
        <f>+'2'!B97+CompraVenta!D100</f>
        <v>0</v>
      </c>
      <c r="C98" s="6">
        <f>+'2'!C97+CompraVenta!E100</f>
        <v>0</v>
      </c>
      <c r="D98" s="6">
        <f>+'2'!D97+CompraVenta!F100</f>
        <v>0</v>
      </c>
      <c r="E98" s="6">
        <f>+'2'!E97+CompraVenta!G100</f>
        <v>0</v>
      </c>
      <c r="F98" s="6">
        <f>+'2'!F97+CompraVenta!H100</f>
        <v>0</v>
      </c>
      <c r="G98" s="6">
        <f>+'2'!G97+CompraVenta!I100</f>
        <v>0</v>
      </c>
      <c r="H98" s="6">
        <f>+'2'!H97+CompraVenta!J100</f>
        <v>0</v>
      </c>
      <c r="I98" s="6">
        <f>+'2'!I97+CompraVenta!K100</f>
        <v>0</v>
      </c>
      <c r="J98" s="6">
        <f>+'2'!J97+CompraVenta!L100</f>
        <v>0</v>
      </c>
      <c r="K98" s="6">
        <f>+'2'!K97+CompraVenta!M100</f>
        <v>39831.540000000023</v>
      </c>
      <c r="L98" s="6">
        <f>+'2'!L97+CompraVenta!N100</f>
        <v>45807.599999999969</v>
      </c>
      <c r="M98" s="6">
        <f>+'2'!M97+CompraVenta!O100</f>
        <v>42638.170000000035</v>
      </c>
      <c r="N98" s="6">
        <f>+'4'!B97+CompraVenta!P100</f>
        <v>0</v>
      </c>
      <c r="O98" s="6">
        <f>+'4'!C97+CompraVenta!Q100</f>
        <v>0</v>
      </c>
      <c r="P98" s="6">
        <f>+'4'!D97+CompraVenta!R100</f>
        <v>0</v>
      </c>
      <c r="Q98" s="6">
        <f>+'4'!E97+CompraVenta!S100</f>
        <v>0</v>
      </c>
      <c r="R98" s="6">
        <f>+'4'!F97+CompraVenta!T100</f>
        <v>0</v>
      </c>
      <c r="S98" s="6">
        <f>+'4'!G97+CompraVenta!U100</f>
        <v>0</v>
      </c>
      <c r="T98" s="6">
        <f>+'4'!H97+CompraVenta!V100</f>
        <v>0</v>
      </c>
      <c r="U98" s="6">
        <f>+'4'!I97+CompraVenta!W100</f>
        <v>0</v>
      </c>
      <c r="V98" s="6">
        <f>+'4'!J97+CompraVenta!X100</f>
        <v>0</v>
      </c>
      <c r="W98" s="6">
        <f>+'4'!K97+CompraVenta!Y100</f>
        <v>39823.469999999987</v>
      </c>
      <c r="X98" s="6">
        <f>+'4'!L97+CompraVenta!Z100</f>
        <v>46162.890000000021</v>
      </c>
      <c r="Y98" s="6">
        <f>+'4'!M97+CompraVenta!AA100</f>
        <v>47512.070000000051</v>
      </c>
      <c r="Z98" s="6">
        <f>+'7'!B97+CompraVenta!AB100</f>
        <v>0</v>
      </c>
      <c r="AA98" s="6">
        <f>+'7'!C97+CompraVenta!AC100</f>
        <v>0</v>
      </c>
      <c r="AB98" s="6">
        <f>+'7'!D97+CompraVenta!AD100</f>
        <v>0</v>
      </c>
      <c r="AC98" s="6">
        <f>+'7'!E97+CompraVenta!AE100</f>
        <v>0</v>
      </c>
      <c r="AD98" s="6">
        <f>+'7'!F97+CompraVenta!AF100</f>
        <v>0</v>
      </c>
      <c r="AE98" s="6">
        <f>+'7'!G97+CompraVenta!AG100</f>
        <v>0</v>
      </c>
      <c r="AF98" s="6">
        <f>+'7'!H97+CompraVenta!AH100</f>
        <v>0</v>
      </c>
      <c r="AG98" s="6">
        <f>+'7'!I97+CompraVenta!AI100</f>
        <v>0</v>
      </c>
      <c r="AH98" s="6">
        <f>+'7'!J97+CompraVenta!AJ100</f>
        <v>0</v>
      </c>
      <c r="AI98" s="6">
        <f>+'7'!K97+CompraVenta!AK100</f>
        <v>39816.52999999997</v>
      </c>
      <c r="AJ98" s="6">
        <f>+'7'!L97+CompraVenta!AL100</f>
        <v>46547.000000000065</v>
      </c>
      <c r="AK98" s="6">
        <f>+'7'!M97+CompraVenta!AM100</f>
        <v>43310.39</v>
      </c>
      <c r="AL98" s="6"/>
      <c r="AM98" s="33">
        <f t="shared" si="11"/>
        <v>128277.31000000003</v>
      </c>
      <c r="AN98" s="33">
        <f t="shared" si="12"/>
        <v>133498.43000000005</v>
      </c>
      <c r="AO98" s="33">
        <f t="shared" si="13"/>
        <v>129673.92000000003</v>
      </c>
      <c r="AP98" s="33">
        <f t="shared" si="14"/>
        <v>128277.31000000003</v>
      </c>
      <c r="AQ98" s="33">
        <f t="shared" si="15"/>
        <v>1</v>
      </c>
      <c r="AR98" s="6">
        <f t="shared" si="19"/>
        <v>96</v>
      </c>
      <c r="AS98" s="34">
        <f t="shared" si="16"/>
        <v>39831.540000000023</v>
      </c>
      <c r="AT98" s="34">
        <f t="shared" si="16"/>
        <v>45807.599999999969</v>
      </c>
      <c r="AU98" s="34">
        <f t="shared" si="16"/>
        <v>42638.170000000035</v>
      </c>
      <c r="AV98" s="34">
        <f t="shared" si="17"/>
        <v>128277.31000000003</v>
      </c>
      <c r="AW98" s="19"/>
      <c r="BB98" s="33"/>
      <c r="BC98" s="33"/>
      <c r="BD98" s="33"/>
      <c r="BF98" s="33"/>
      <c r="BG98" s="33"/>
      <c r="BH98" s="33"/>
      <c r="BJ98" s="35">
        <f t="shared" si="18"/>
        <v>128277.31000000003</v>
      </c>
    </row>
    <row r="99" spans="1:62" x14ac:dyDescent="0.35">
      <c r="A99" s="3" t="str">
        <f>+'7'!A98</f>
        <v>DON MARIANO ENERGY</v>
      </c>
      <c r="B99" s="6">
        <f>+'2'!B98+CompraVenta!D101</f>
        <v>0</v>
      </c>
      <c r="C99" s="6">
        <f>+'2'!C98+CompraVenta!E101</f>
        <v>0</v>
      </c>
      <c r="D99" s="6">
        <f>+'2'!D98+CompraVenta!F101</f>
        <v>0</v>
      </c>
      <c r="E99" s="6">
        <f>+'2'!E98+CompraVenta!G101</f>
        <v>0</v>
      </c>
      <c r="F99" s="6">
        <f>+'2'!F98+CompraVenta!H101</f>
        <v>0</v>
      </c>
      <c r="G99" s="6">
        <f>+'2'!G98+CompraVenta!I101</f>
        <v>0</v>
      </c>
      <c r="H99" s="6">
        <f>+'2'!H98+CompraVenta!J101</f>
        <v>0</v>
      </c>
      <c r="I99" s="6">
        <f>+'2'!I98+CompraVenta!K101</f>
        <v>0</v>
      </c>
      <c r="J99" s="6">
        <f>+'2'!J98+CompraVenta!L101</f>
        <v>0</v>
      </c>
      <c r="K99" s="6">
        <f>+'2'!K98+CompraVenta!M101</f>
        <v>27942.62</v>
      </c>
      <c r="L99" s="6">
        <f>+'2'!L98+CompraVenta!N101</f>
        <v>42781.980000000047</v>
      </c>
      <c r="M99" s="6">
        <f>+'2'!M98+CompraVenta!O101</f>
        <v>40907.100000000071</v>
      </c>
      <c r="N99" s="6">
        <f>+'4'!B98+CompraVenta!P101</f>
        <v>0</v>
      </c>
      <c r="O99" s="6">
        <f>+'4'!C98+CompraVenta!Q101</f>
        <v>0</v>
      </c>
      <c r="P99" s="6">
        <f>+'4'!D98+CompraVenta!R101</f>
        <v>0</v>
      </c>
      <c r="Q99" s="6">
        <f>+'4'!E98+CompraVenta!S101</f>
        <v>0</v>
      </c>
      <c r="R99" s="6">
        <f>+'4'!F98+CompraVenta!T101</f>
        <v>0</v>
      </c>
      <c r="S99" s="6">
        <f>+'4'!G98+CompraVenta!U101</f>
        <v>0</v>
      </c>
      <c r="T99" s="6">
        <f>+'4'!H98+CompraVenta!V101</f>
        <v>0</v>
      </c>
      <c r="U99" s="6">
        <f>+'4'!I98+CompraVenta!W101</f>
        <v>0</v>
      </c>
      <c r="V99" s="6">
        <f>+'4'!J98+CompraVenta!X101</f>
        <v>0</v>
      </c>
      <c r="W99" s="6">
        <f>+'4'!K98+CompraVenta!Y101</f>
        <v>27932.619999999988</v>
      </c>
      <c r="X99" s="6">
        <f>+'4'!L98+CompraVenta!Z101</f>
        <v>43072.399999999965</v>
      </c>
      <c r="Y99" s="6">
        <f>+'4'!M98+CompraVenta!AA101</f>
        <v>44635.799999999974</v>
      </c>
      <c r="Z99" s="6">
        <f>+'7'!B98+CompraVenta!AB101</f>
        <v>0</v>
      </c>
      <c r="AA99" s="6">
        <f>+'7'!C98+CompraVenta!AC101</f>
        <v>0</v>
      </c>
      <c r="AB99" s="6">
        <f>+'7'!D98+CompraVenta!AD101</f>
        <v>0</v>
      </c>
      <c r="AC99" s="6">
        <f>+'7'!E98+CompraVenta!AE101</f>
        <v>0</v>
      </c>
      <c r="AD99" s="6">
        <f>+'7'!F98+CompraVenta!AF101</f>
        <v>0</v>
      </c>
      <c r="AE99" s="6">
        <f>+'7'!G98+CompraVenta!AG101</f>
        <v>0</v>
      </c>
      <c r="AF99" s="6">
        <f>+'7'!H98+CompraVenta!AH101</f>
        <v>0</v>
      </c>
      <c r="AG99" s="6">
        <f>+'7'!I98+CompraVenta!AI101</f>
        <v>0</v>
      </c>
      <c r="AH99" s="6">
        <f>+'7'!J98+CompraVenta!AJ101</f>
        <v>0</v>
      </c>
      <c r="AI99" s="6">
        <f>+'7'!K98+CompraVenta!AK101</f>
        <v>27936.339999999997</v>
      </c>
      <c r="AJ99" s="6">
        <f>+'7'!L98+CompraVenta!AL101</f>
        <v>43384.459999999941</v>
      </c>
      <c r="AK99" s="6">
        <f>+'7'!M98+CompraVenta!AM101</f>
        <v>41463.849999999919</v>
      </c>
      <c r="AL99" s="6"/>
      <c r="AM99" s="33">
        <f t="shared" si="11"/>
        <v>111631.70000000013</v>
      </c>
      <c r="AN99" s="33">
        <f t="shared" si="12"/>
        <v>115640.81999999993</v>
      </c>
      <c r="AO99" s="33">
        <f t="shared" si="13"/>
        <v>112784.64999999985</v>
      </c>
      <c r="AP99" s="33">
        <f t="shared" si="14"/>
        <v>111631.70000000013</v>
      </c>
      <c r="AQ99" s="33">
        <f t="shared" si="15"/>
        <v>1</v>
      </c>
      <c r="AR99" s="6">
        <f t="shared" si="19"/>
        <v>97</v>
      </c>
      <c r="AS99" s="34">
        <f t="shared" si="16"/>
        <v>27942.62</v>
      </c>
      <c r="AT99" s="34">
        <f t="shared" si="16"/>
        <v>42781.980000000047</v>
      </c>
      <c r="AU99" s="34">
        <f t="shared" si="16"/>
        <v>40907.100000000071</v>
      </c>
      <c r="AV99" s="34">
        <f t="shared" si="17"/>
        <v>111631.70000000013</v>
      </c>
      <c r="AW99" s="19"/>
      <c r="BB99" s="33"/>
      <c r="BC99" s="33"/>
      <c r="BD99" s="33"/>
      <c r="BF99" s="33"/>
      <c r="BG99" s="33"/>
      <c r="BH99" s="33"/>
      <c r="BJ99" s="35">
        <f t="shared" si="18"/>
        <v>111631.70000000013</v>
      </c>
    </row>
    <row r="100" spans="1:62" x14ac:dyDescent="0.35">
      <c r="A100" s="3" t="str">
        <f>+'7'!A99</f>
        <v>DON_PEDRO_SPA</v>
      </c>
      <c r="B100" s="6">
        <f>+'2'!B99+CompraVenta!D102</f>
        <v>0</v>
      </c>
      <c r="C100" s="6">
        <f>+'2'!C99+CompraVenta!E102</f>
        <v>0</v>
      </c>
      <c r="D100" s="6">
        <f>+'2'!D99+CompraVenta!F102</f>
        <v>0</v>
      </c>
      <c r="E100" s="6">
        <f>+'2'!E99+CompraVenta!G102</f>
        <v>0</v>
      </c>
      <c r="F100" s="6">
        <f>+'2'!F99+CompraVenta!H102</f>
        <v>0</v>
      </c>
      <c r="G100" s="6">
        <f>+'2'!G99+CompraVenta!I102</f>
        <v>0</v>
      </c>
      <c r="H100" s="6">
        <f>+'2'!H99+CompraVenta!J102</f>
        <v>0</v>
      </c>
      <c r="I100" s="6">
        <f>+'2'!I99+CompraVenta!K102</f>
        <v>0</v>
      </c>
      <c r="J100" s="6">
        <f>+'2'!J99+CompraVenta!L102</f>
        <v>0</v>
      </c>
      <c r="K100" s="6">
        <f>+'2'!K99+CompraVenta!M102</f>
        <v>0</v>
      </c>
      <c r="L100" s="6">
        <f>+'2'!L99+CompraVenta!N102</f>
        <v>0</v>
      </c>
      <c r="M100" s="6">
        <f>+'2'!M99+CompraVenta!O102</f>
        <v>0</v>
      </c>
      <c r="N100" s="6">
        <f>+'4'!B99+CompraVenta!P102</f>
        <v>0</v>
      </c>
      <c r="O100" s="6">
        <f>+'4'!C99+CompraVenta!Q102</f>
        <v>0</v>
      </c>
      <c r="P100" s="6">
        <f>+'4'!D99+CompraVenta!R102</f>
        <v>0</v>
      </c>
      <c r="Q100" s="6">
        <f>+'4'!E99+CompraVenta!S102</f>
        <v>0</v>
      </c>
      <c r="R100" s="6">
        <f>+'4'!F99+CompraVenta!T102</f>
        <v>0</v>
      </c>
      <c r="S100" s="6">
        <f>+'4'!G99+CompraVenta!U102</f>
        <v>0</v>
      </c>
      <c r="T100" s="6">
        <f>+'4'!H99+CompraVenta!V102</f>
        <v>0</v>
      </c>
      <c r="U100" s="6">
        <f>+'4'!I99+CompraVenta!W102</f>
        <v>0</v>
      </c>
      <c r="V100" s="6">
        <f>+'4'!J99+CompraVenta!X102</f>
        <v>0</v>
      </c>
      <c r="W100" s="6">
        <f>+'4'!K99+CompraVenta!Y102</f>
        <v>0</v>
      </c>
      <c r="X100" s="6">
        <f>+'4'!L99+CompraVenta!Z102</f>
        <v>0</v>
      </c>
      <c r="Y100" s="6">
        <f>+'4'!M99+CompraVenta!AA102</f>
        <v>0</v>
      </c>
      <c r="Z100" s="6">
        <f>+'7'!B99+CompraVenta!AB102</f>
        <v>0</v>
      </c>
      <c r="AA100" s="6">
        <f>+'7'!C99+CompraVenta!AC102</f>
        <v>0</v>
      </c>
      <c r="AB100" s="6">
        <f>+'7'!D99+CompraVenta!AD102</f>
        <v>0</v>
      </c>
      <c r="AC100" s="6">
        <f>+'7'!E99+CompraVenta!AE102</f>
        <v>0</v>
      </c>
      <c r="AD100" s="6">
        <f>+'7'!F99+CompraVenta!AF102</f>
        <v>0</v>
      </c>
      <c r="AE100" s="6">
        <f>+'7'!G99+CompraVenta!AG102</f>
        <v>0</v>
      </c>
      <c r="AF100" s="6">
        <f>+'7'!H99+CompraVenta!AH102</f>
        <v>0</v>
      </c>
      <c r="AG100" s="6">
        <f>+'7'!I99+CompraVenta!AI102</f>
        <v>0</v>
      </c>
      <c r="AH100" s="6">
        <f>+'7'!J99+CompraVenta!AJ102</f>
        <v>0</v>
      </c>
      <c r="AI100" s="6">
        <f>+'7'!K99+CompraVenta!AK102</f>
        <v>0</v>
      </c>
      <c r="AJ100" s="6">
        <f>+'7'!L99+CompraVenta!AL102</f>
        <v>0</v>
      </c>
      <c r="AK100" s="6">
        <f>+'7'!M99+CompraVenta!AM102</f>
        <v>0</v>
      </c>
      <c r="AL100" s="6"/>
      <c r="AM100" s="33">
        <f t="shared" si="11"/>
        <v>0</v>
      </c>
      <c r="AN100" s="33">
        <f t="shared" si="12"/>
        <v>0</v>
      </c>
      <c r="AO100" s="33">
        <f t="shared" si="13"/>
        <v>0</v>
      </c>
      <c r="AP100" s="33">
        <f t="shared" si="14"/>
        <v>0</v>
      </c>
      <c r="AQ100" s="33">
        <f t="shared" si="15"/>
        <v>1</v>
      </c>
      <c r="AR100" s="6">
        <f t="shared" si="19"/>
        <v>98</v>
      </c>
      <c r="AS100" s="34">
        <f t="shared" si="16"/>
        <v>0</v>
      </c>
      <c r="AT100" s="34">
        <f t="shared" si="16"/>
        <v>0</v>
      </c>
      <c r="AU100" s="34">
        <f t="shared" si="16"/>
        <v>0</v>
      </c>
      <c r="AV100" s="34">
        <f t="shared" si="17"/>
        <v>0</v>
      </c>
      <c r="AW100" s="19"/>
      <c r="BB100" s="33"/>
      <c r="BC100" s="33"/>
      <c r="BD100" s="33"/>
      <c r="BF100" s="33"/>
      <c r="BG100" s="33"/>
      <c r="BH100" s="33"/>
      <c r="BJ100" s="35">
        <f t="shared" si="18"/>
        <v>0</v>
      </c>
    </row>
    <row r="101" spans="1:62" x14ac:dyDescent="0.35">
      <c r="A101" s="3" t="str">
        <f>+'7'!A100</f>
        <v>DONA_JAVIERA_VALLEDOR_SPA</v>
      </c>
      <c r="B101" s="6">
        <f>+'2'!B100+CompraVenta!D103</f>
        <v>0</v>
      </c>
      <c r="C101" s="6">
        <f>+'2'!C100+CompraVenta!E103</f>
        <v>0</v>
      </c>
      <c r="D101" s="6">
        <f>+'2'!D100+CompraVenta!F103</f>
        <v>0</v>
      </c>
      <c r="E101" s="6">
        <f>+'2'!E100+CompraVenta!G103</f>
        <v>0</v>
      </c>
      <c r="F101" s="6">
        <f>+'2'!F100+CompraVenta!H103</f>
        <v>0</v>
      </c>
      <c r="G101" s="6">
        <f>+'2'!G100+CompraVenta!I103</f>
        <v>0</v>
      </c>
      <c r="H101" s="6">
        <f>+'2'!H100+CompraVenta!J103</f>
        <v>0</v>
      </c>
      <c r="I101" s="6">
        <f>+'2'!I100+CompraVenta!K103</f>
        <v>0</v>
      </c>
      <c r="J101" s="6">
        <f>+'2'!J100+CompraVenta!L103</f>
        <v>0</v>
      </c>
      <c r="K101" s="6">
        <f>+'2'!K100+CompraVenta!M103</f>
        <v>0</v>
      </c>
      <c r="L101" s="6">
        <f>+'2'!L100+CompraVenta!N103</f>
        <v>0</v>
      </c>
      <c r="M101" s="6">
        <f>+'2'!M100+CompraVenta!O103</f>
        <v>0</v>
      </c>
      <c r="N101" s="6">
        <f>+'4'!B100+CompraVenta!P103</f>
        <v>0</v>
      </c>
      <c r="O101" s="6">
        <f>+'4'!C100+CompraVenta!Q103</f>
        <v>0</v>
      </c>
      <c r="P101" s="6">
        <f>+'4'!D100+CompraVenta!R103</f>
        <v>0</v>
      </c>
      <c r="Q101" s="6">
        <f>+'4'!E100+CompraVenta!S103</f>
        <v>0</v>
      </c>
      <c r="R101" s="6">
        <f>+'4'!F100+CompraVenta!T103</f>
        <v>0</v>
      </c>
      <c r="S101" s="6">
        <f>+'4'!G100+CompraVenta!U103</f>
        <v>0</v>
      </c>
      <c r="T101" s="6">
        <f>+'4'!H100+CompraVenta!V103</f>
        <v>0</v>
      </c>
      <c r="U101" s="6">
        <f>+'4'!I100+CompraVenta!W103</f>
        <v>0</v>
      </c>
      <c r="V101" s="6">
        <f>+'4'!J100+CompraVenta!X103</f>
        <v>0</v>
      </c>
      <c r="W101" s="6">
        <f>+'4'!K100+CompraVenta!Y103</f>
        <v>0</v>
      </c>
      <c r="X101" s="6">
        <f>+'4'!L100+CompraVenta!Z103</f>
        <v>0</v>
      </c>
      <c r="Y101" s="6">
        <f>+'4'!M100+CompraVenta!AA103</f>
        <v>0</v>
      </c>
      <c r="Z101" s="6">
        <f>+'7'!B100+CompraVenta!AB103</f>
        <v>0</v>
      </c>
      <c r="AA101" s="6">
        <f>+'7'!C100+CompraVenta!AC103</f>
        <v>0</v>
      </c>
      <c r="AB101" s="6">
        <f>+'7'!D100+CompraVenta!AD103</f>
        <v>0</v>
      </c>
      <c r="AC101" s="6">
        <f>+'7'!E100+CompraVenta!AE103</f>
        <v>0</v>
      </c>
      <c r="AD101" s="6">
        <f>+'7'!F100+CompraVenta!AF103</f>
        <v>0</v>
      </c>
      <c r="AE101" s="6">
        <f>+'7'!G100+CompraVenta!AG103</f>
        <v>0</v>
      </c>
      <c r="AF101" s="6">
        <f>+'7'!H100+CompraVenta!AH103</f>
        <v>0</v>
      </c>
      <c r="AG101" s="6">
        <f>+'7'!I100+CompraVenta!AI103</f>
        <v>0</v>
      </c>
      <c r="AH101" s="6">
        <f>+'7'!J100+CompraVenta!AJ103</f>
        <v>0</v>
      </c>
      <c r="AI101" s="6">
        <f>+'7'!K100+CompraVenta!AK103</f>
        <v>0</v>
      </c>
      <c r="AJ101" s="6">
        <f>+'7'!L100+CompraVenta!AL103</f>
        <v>0</v>
      </c>
      <c r="AK101" s="6">
        <f>+'7'!M100+CompraVenta!AM103</f>
        <v>0</v>
      </c>
      <c r="AL101" s="6"/>
      <c r="AM101" s="33">
        <f t="shared" si="11"/>
        <v>0</v>
      </c>
      <c r="AN101" s="33">
        <f t="shared" si="12"/>
        <v>0</v>
      </c>
      <c r="AO101" s="33">
        <f t="shared" si="13"/>
        <v>0</v>
      </c>
      <c r="AP101" s="33">
        <f t="shared" si="14"/>
        <v>0</v>
      </c>
      <c r="AQ101" s="33">
        <f t="shared" si="15"/>
        <v>1</v>
      </c>
      <c r="AR101" s="6">
        <f t="shared" si="19"/>
        <v>99</v>
      </c>
      <c r="AS101" s="34">
        <f t="shared" si="16"/>
        <v>0</v>
      </c>
      <c r="AT101" s="34">
        <f t="shared" si="16"/>
        <v>0</v>
      </c>
      <c r="AU101" s="34">
        <f t="shared" si="16"/>
        <v>0</v>
      </c>
      <c r="AV101" s="34">
        <f t="shared" si="17"/>
        <v>0</v>
      </c>
      <c r="AW101" s="19"/>
      <c r="BB101" s="33"/>
      <c r="BC101" s="33"/>
      <c r="BD101" s="33"/>
      <c r="BF101" s="33"/>
      <c r="BG101" s="33"/>
      <c r="BH101" s="33"/>
      <c r="BJ101" s="35">
        <f t="shared" si="18"/>
        <v>0</v>
      </c>
    </row>
    <row r="102" spans="1:62" x14ac:dyDescent="0.35">
      <c r="A102" s="3" t="str">
        <f>+'7'!A101</f>
        <v>DONGO</v>
      </c>
      <c r="B102" s="6">
        <f>+'2'!B101+CompraVenta!D104</f>
        <v>0</v>
      </c>
      <c r="C102" s="6">
        <f>+'2'!C101+CompraVenta!E104</f>
        <v>0</v>
      </c>
      <c r="D102" s="6">
        <f>+'2'!D101+CompraVenta!F104</f>
        <v>0</v>
      </c>
      <c r="E102" s="6">
        <f>+'2'!E101+CompraVenta!G104</f>
        <v>0</v>
      </c>
      <c r="F102" s="6">
        <f>+'2'!F101+CompraVenta!H104</f>
        <v>0</v>
      </c>
      <c r="G102" s="6">
        <f>+'2'!G101+CompraVenta!I104</f>
        <v>0</v>
      </c>
      <c r="H102" s="6">
        <f>+'2'!H101+CompraVenta!J104</f>
        <v>0</v>
      </c>
      <c r="I102" s="6">
        <f>+'2'!I101+CompraVenta!K104</f>
        <v>0</v>
      </c>
      <c r="J102" s="6">
        <f>+'2'!J101+CompraVenta!L104</f>
        <v>0</v>
      </c>
      <c r="K102" s="6">
        <f>+'2'!K101+CompraVenta!M104</f>
        <v>151517.32000000012</v>
      </c>
      <c r="L102" s="6">
        <f>+'2'!L101+CompraVenta!N104</f>
        <v>123695.44000000003</v>
      </c>
      <c r="M102" s="6">
        <f>+'2'!M101+CompraVenta!O104</f>
        <v>413903.41999999993</v>
      </c>
      <c r="N102" s="6">
        <f>+'4'!B101+CompraVenta!P104</f>
        <v>0</v>
      </c>
      <c r="O102" s="6">
        <f>+'4'!C101+CompraVenta!Q104</f>
        <v>0</v>
      </c>
      <c r="P102" s="6">
        <f>+'4'!D101+CompraVenta!R104</f>
        <v>0</v>
      </c>
      <c r="Q102" s="6">
        <f>+'4'!E101+CompraVenta!S104</f>
        <v>0</v>
      </c>
      <c r="R102" s="6">
        <f>+'4'!F101+CompraVenta!T104</f>
        <v>0</v>
      </c>
      <c r="S102" s="6">
        <f>+'4'!G101+CompraVenta!U104</f>
        <v>0</v>
      </c>
      <c r="T102" s="6">
        <f>+'4'!H101+CompraVenta!V104</f>
        <v>0</v>
      </c>
      <c r="U102" s="6">
        <f>+'4'!I101+CompraVenta!W104</f>
        <v>0</v>
      </c>
      <c r="V102" s="6">
        <f>+'4'!J101+CompraVenta!X104</f>
        <v>0</v>
      </c>
      <c r="W102" s="6">
        <f>+'4'!K101+CompraVenta!Y104</f>
        <v>162455.78000000017</v>
      </c>
      <c r="X102" s="6">
        <f>+'4'!L101+CompraVenta!Z104</f>
        <v>212406.19000000058</v>
      </c>
      <c r="Y102" s="6">
        <f>+'4'!M101+CompraVenta!AA104</f>
        <v>128762.79000000005</v>
      </c>
      <c r="Z102" s="6">
        <f>+'7'!B101+CompraVenta!AB104</f>
        <v>0</v>
      </c>
      <c r="AA102" s="6">
        <f>+'7'!C101+CompraVenta!AC104</f>
        <v>0</v>
      </c>
      <c r="AB102" s="6">
        <f>+'7'!D101+CompraVenta!AD104</f>
        <v>0</v>
      </c>
      <c r="AC102" s="6">
        <f>+'7'!E101+CompraVenta!AE104</f>
        <v>0</v>
      </c>
      <c r="AD102" s="6">
        <f>+'7'!F101+CompraVenta!AF104</f>
        <v>0</v>
      </c>
      <c r="AE102" s="6">
        <f>+'7'!G101+CompraVenta!AG104</f>
        <v>0</v>
      </c>
      <c r="AF102" s="6">
        <f>+'7'!H101+CompraVenta!AH104</f>
        <v>0</v>
      </c>
      <c r="AG102" s="6">
        <f>+'7'!I101+CompraVenta!AI104</f>
        <v>0</v>
      </c>
      <c r="AH102" s="6">
        <f>+'7'!J101+CompraVenta!AJ104</f>
        <v>0</v>
      </c>
      <c r="AI102" s="6">
        <f>+'7'!K101+CompraVenta!AK104</f>
        <v>136623.45000000016</v>
      </c>
      <c r="AJ102" s="6">
        <f>+'7'!L101+CompraVenta!AL104</f>
        <v>88393.750000000116</v>
      </c>
      <c r="AK102" s="6">
        <f>+'7'!M101+CompraVenta!AM104</f>
        <v>73295.840000000055</v>
      </c>
      <c r="AL102" s="6"/>
      <c r="AM102" s="33">
        <f t="shared" si="11"/>
        <v>689116.18</v>
      </c>
      <c r="AN102" s="33">
        <f t="shared" si="12"/>
        <v>503624.76000000082</v>
      </c>
      <c r="AO102" s="33">
        <f t="shared" si="13"/>
        <v>298313.04000000033</v>
      </c>
      <c r="AP102" s="33">
        <f t="shared" si="14"/>
        <v>298313.04000000033</v>
      </c>
      <c r="AQ102" s="33">
        <f t="shared" si="15"/>
        <v>3</v>
      </c>
      <c r="AR102" s="6">
        <f t="shared" si="19"/>
        <v>100</v>
      </c>
      <c r="AS102" s="34">
        <f t="shared" si="16"/>
        <v>136623.45000000016</v>
      </c>
      <c r="AT102" s="34">
        <f t="shared" si="16"/>
        <v>88393.750000000116</v>
      </c>
      <c r="AU102" s="34">
        <f t="shared" si="16"/>
        <v>73295.840000000055</v>
      </c>
      <c r="AV102" s="34">
        <f t="shared" si="17"/>
        <v>298313.04000000033</v>
      </c>
      <c r="AW102" s="19"/>
      <c r="BB102" s="33"/>
      <c r="BC102" s="33"/>
      <c r="BD102" s="33"/>
      <c r="BF102" s="33"/>
      <c r="BG102" s="33"/>
      <c r="BH102" s="33"/>
      <c r="BJ102" s="35">
        <f t="shared" si="18"/>
        <v>298313.04000000033</v>
      </c>
    </row>
    <row r="103" spans="1:62" x14ac:dyDescent="0.35">
      <c r="A103" s="3" t="str">
        <f>+'7'!A102</f>
        <v>DOS_VALLES</v>
      </c>
      <c r="B103" s="6">
        <f>+'2'!B102+CompraVenta!D105</f>
        <v>0</v>
      </c>
      <c r="C103" s="6">
        <f>+'2'!C102+CompraVenta!E105</f>
        <v>0</v>
      </c>
      <c r="D103" s="6">
        <f>+'2'!D102+CompraVenta!F105</f>
        <v>0</v>
      </c>
      <c r="E103" s="6">
        <f>+'2'!E102+CompraVenta!G105</f>
        <v>0</v>
      </c>
      <c r="F103" s="6">
        <f>+'2'!F102+CompraVenta!H105</f>
        <v>0</v>
      </c>
      <c r="G103" s="6">
        <f>+'2'!G102+CompraVenta!I105</f>
        <v>0</v>
      </c>
      <c r="H103" s="6">
        <f>+'2'!H102+CompraVenta!J105</f>
        <v>0</v>
      </c>
      <c r="I103" s="6">
        <f>+'2'!I102+CompraVenta!K105</f>
        <v>0</v>
      </c>
      <c r="J103" s="6">
        <f>+'2'!J102+CompraVenta!L105</f>
        <v>0</v>
      </c>
      <c r="K103" s="6">
        <f>+'2'!K102+CompraVenta!M105</f>
        <v>16218.369999999995</v>
      </c>
      <c r="L103" s="6">
        <f>+'2'!L102+CompraVenta!N105</f>
        <v>127169.84999999996</v>
      </c>
      <c r="M103" s="6">
        <f>+'2'!M102+CompraVenta!O105</f>
        <v>112791.75000000007</v>
      </c>
      <c r="N103" s="6">
        <f>+'4'!B102+CompraVenta!P105</f>
        <v>0</v>
      </c>
      <c r="O103" s="6">
        <f>+'4'!C102+CompraVenta!Q105</f>
        <v>0</v>
      </c>
      <c r="P103" s="6">
        <f>+'4'!D102+CompraVenta!R105</f>
        <v>0</v>
      </c>
      <c r="Q103" s="6">
        <f>+'4'!E102+CompraVenta!S105</f>
        <v>0</v>
      </c>
      <c r="R103" s="6">
        <f>+'4'!F102+CompraVenta!T105</f>
        <v>0</v>
      </c>
      <c r="S103" s="6">
        <f>+'4'!G102+CompraVenta!U105</f>
        <v>0</v>
      </c>
      <c r="T103" s="6">
        <f>+'4'!H102+CompraVenta!V105</f>
        <v>0</v>
      </c>
      <c r="U103" s="6">
        <f>+'4'!I102+CompraVenta!W105</f>
        <v>0</v>
      </c>
      <c r="V103" s="6">
        <f>+'4'!J102+CompraVenta!X105</f>
        <v>0</v>
      </c>
      <c r="W103" s="6">
        <f>+'4'!K102+CompraVenta!Y105</f>
        <v>14610.080000000005</v>
      </c>
      <c r="X103" s="6">
        <f>+'4'!L102+CompraVenta!Z105</f>
        <v>126016.86000000016</v>
      </c>
      <c r="Y103" s="6">
        <f>+'4'!M102+CompraVenta!AA105</f>
        <v>123829.91999999972</v>
      </c>
      <c r="Z103" s="6">
        <f>+'7'!B102+CompraVenta!AB105</f>
        <v>0</v>
      </c>
      <c r="AA103" s="6">
        <f>+'7'!C102+CompraVenta!AC105</f>
        <v>0</v>
      </c>
      <c r="AB103" s="6">
        <f>+'7'!D102+CompraVenta!AD105</f>
        <v>0</v>
      </c>
      <c r="AC103" s="6">
        <f>+'7'!E102+CompraVenta!AE105</f>
        <v>0</v>
      </c>
      <c r="AD103" s="6">
        <f>+'7'!F102+CompraVenta!AF105</f>
        <v>0</v>
      </c>
      <c r="AE103" s="6">
        <f>+'7'!G102+CompraVenta!AG105</f>
        <v>0</v>
      </c>
      <c r="AF103" s="6">
        <f>+'7'!H102+CompraVenta!AH105</f>
        <v>0</v>
      </c>
      <c r="AG103" s="6">
        <f>+'7'!I102+CompraVenta!AI105</f>
        <v>0</v>
      </c>
      <c r="AH103" s="6">
        <f>+'7'!J102+CompraVenta!AJ105</f>
        <v>0</v>
      </c>
      <c r="AI103" s="6">
        <f>+'7'!K102+CompraVenta!AK105</f>
        <v>16191.52</v>
      </c>
      <c r="AJ103" s="6">
        <f>+'7'!L102+CompraVenta!AL105</f>
        <v>129080.97000000002</v>
      </c>
      <c r="AK103" s="6">
        <f>+'7'!M102+CompraVenta!AM105</f>
        <v>114434.13000000011</v>
      </c>
      <c r="AL103" s="6"/>
      <c r="AM103" s="33">
        <f t="shared" si="11"/>
        <v>256179.97000000003</v>
      </c>
      <c r="AN103" s="33">
        <f t="shared" si="12"/>
        <v>264456.85999999987</v>
      </c>
      <c r="AO103" s="33">
        <f t="shared" si="13"/>
        <v>259706.62000000011</v>
      </c>
      <c r="AP103" s="33">
        <f t="shared" si="14"/>
        <v>256179.97000000003</v>
      </c>
      <c r="AQ103" s="33">
        <f t="shared" si="15"/>
        <v>1</v>
      </c>
      <c r="AR103" s="6">
        <f t="shared" si="19"/>
        <v>101</v>
      </c>
      <c r="AS103" s="34">
        <f t="shared" si="16"/>
        <v>16218.369999999995</v>
      </c>
      <c r="AT103" s="34">
        <f t="shared" si="16"/>
        <v>127169.84999999996</v>
      </c>
      <c r="AU103" s="34">
        <f t="shared" si="16"/>
        <v>112791.75000000007</v>
      </c>
      <c r="AV103" s="34">
        <f t="shared" si="17"/>
        <v>256179.97000000003</v>
      </c>
      <c r="AW103" s="19"/>
      <c r="BB103" s="33"/>
      <c r="BC103" s="33"/>
      <c r="BD103" s="33"/>
      <c r="BF103" s="33"/>
      <c r="BG103" s="33"/>
      <c r="BH103" s="33"/>
      <c r="BJ103" s="35">
        <f t="shared" si="18"/>
        <v>256179.97000000003</v>
      </c>
    </row>
    <row r="104" spans="1:62" x14ac:dyDescent="0.35">
      <c r="A104" s="3" t="str">
        <f>+'7'!A103</f>
        <v>DOSAL</v>
      </c>
      <c r="B104" s="6">
        <f>+'2'!B103+CompraVenta!D106</f>
        <v>0</v>
      </c>
      <c r="C104" s="6">
        <f>+'2'!C103+CompraVenta!E106</f>
        <v>0</v>
      </c>
      <c r="D104" s="6">
        <f>+'2'!D103+CompraVenta!F106</f>
        <v>0</v>
      </c>
      <c r="E104" s="6">
        <f>+'2'!E103+CompraVenta!G106</f>
        <v>0</v>
      </c>
      <c r="F104" s="6">
        <f>+'2'!F103+CompraVenta!H106</f>
        <v>0</v>
      </c>
      <c r="G104" s="6">
        <f>+'2'!G103+CompraVenta!I106</f>
        <v>0</v>
      </c>
      <c r="H104" s="6">
        <f>+'2'!H103+CompraVenta!J106</f>
        <v>0</v>
      </c>
      <c r="I104" s="6">
        <f>+'2'!I103+CompraVenta!K106</f>
        <v>0</v>
      </c>
      <c r="J104" s="6">
        <f>+'2'!J103+CompraVenta!L106</f>
        <v>0</v>
      </c>
      <c r="K104" s="6">
        <f>+'2'!K103+CompraVenta!M106</f>
        <v>784.38000000000011</v>
      </c>
      <c r="L104" s="6">
        <f>+'2'!L103+CompraVenta!N106</f>
        <v>10838.88</v>
      </c>
      <c r="M104" s="6">
        <f>+'2'!M103+CompraVenta!O106</f>
        <v>10043.710000000012</v>
      </c>
      <c r="N104" s="6">
        <f>+'4'!B103+CompraVenta!P106</f>
        <v>0</v>
      </c>
      <c r="O104" s="6">
        <f>+'4'!C103+CompraVenta!Q106</f>
        <v>0</v>
      </c>
      <c r="P104" s="6">
        <f>+'4'!D103+CompraVenta!R106</f>
        <v>0</v>
      </c>
      <c r="Q104" s="6">
        <f>+'4'!E103+CompraVenta!S106</f>
        <v>0</v>
      </c>
      <c r="R104" s="6">
        <f>+'4'!F103+CompraVenta!T106</f>
        <v>0</v>
      </c>
      <c r="S104" s="6">
        <f>+'4'!G103+CompraVenta!U106</f>
        <v>0</v>
      </c>
      <c r="T104" s="6">
        <f>+'4'!H103+CompraVenta!V106</f>
        <v>0</v>
      </c>
      <c r="U104" s="6">
        <f>+'4'!I103+CompraVenta!W106</f>
        <v>0</v>
      </c>
      <c r="V104" s="6">
        <f>+'4'!J103+CompraVenta!X106</f>
        <v>0</v>
      </c>
      <c r="W104" s="6">
        <f>+'4'!K103+CompraVenta!Y106</f>
        <v>659.36000000000024</v>
      </c>
      <c r="X104" s="6">
        <f>+'4'!L103+CompraVenta!Z106</f>
        <v>9735.059999999994</v>
      </c>
      <c r="Y104" s="6">
        <f>+'4'!M103+CompraVenta!AA106</f>
        <v>10986.390000000001</v>
      </c>
      <c r="Z104" s="6">
        <f>+'7'!B103+CompraVenta!AB106</f>
        <v>0</v>
      </c>
      <c r="AA104" s="6">
        <f>+'7'!C103+CompraVenta!AC106</f>
        <v>0</v>
      </c>
      <c r="AB104" s="6">
        <f>+'7'!D103+CompraVenta!AD106</f>
        <v>0</v>
      </c>
      <c r="AC104" s="6">
        <f>+'7'!E103+CompraVenta!AE106</f>
        <v>0</v>
      </c>
      <c r="AD104" s="6">
        <f>+'7'!F103+CompraVenta!AF106</f>
        <v>0</v>
      </c>
      <c r="AE104" s="6">
        <f>+'7'!G103+CompraVenta!AG106</f>
        <v>0</v>
      </c>
      <c r="AF104" s="6">
        <f>+'7'!H103+CompraVenta!AH106</f>
        <v>0</v>
      </c>
      <c r="AG104" s="6">
        <f>+'7'!I103+CompraVenta!AI106</f>
        <v>0</v>
      </c>
      <c r="AH104" s="6">
        <f>+'7'!J103+CompraVenta!AJ106</f>
        <v>0</v>
      </c>
      <c r="AI104" s="6">
        <f>+'7'!K103+CompraVenta!AK106</f>
        <v>741.93000000000029</v>
      </c>
      <c r="AJ104" s="6">
        <f>+'7'!L103+CompraVenta!AL106</f>
        <v>10958.049999999997</v>
      </c>
      <c r="AK104" s="6">
        <f>+'7'!M103+CompraVenta!AM106</f>
        <v>10181.099999999993</v>
      </c>
      <c r="AL104" s="6"/>
      <c r="AM104" s="33">
        <f t="shared" si="11"/>
        <v>21666.970000000008</v>
      </c>
      <c r="AN104" s="33">
        <f t="shared" si="12"/>
        <v>21380.809999999998</v>
      </c>
      <c r="AO104" s="33">
        <f t="shared" si="13"/>
        <v>21881.079999999991</v>
      </c>
      <c r="AP104" s="33">
        <f t="shared" si="14"/>
        <v>21380.809999999998</v>
      </c>
      <c r="AQ104" s="33">
        <f t="shared" si="15"/>
        <v>2</v>
      </c>
      <c r="AR104" s="6">
        <f t="shared" si="19"/>
        <v>102</v>
      </c>
      <c r="AS104" s="34">
        <f t="shared" si="16"/>
        <v>659.36000000000024</v>
      </c>
      <c r="AT104" s="34">
        <f t="shared" si="16"/>
        <v>9735.059999999994</v>
      </c>
      <c r="AU104" s="34">
        <f t="shared" si="16"/>
        <v>10986.390000000001</v>
      </c>
      <c r="AV104" s="34">
        <f t="shared" si="17"/>
        <v>21380.809999999998</v>
      </c>
      <c r="AW104" s="19"/>
      <c r="BB104" s="33"/>
      <c r="BC104" s="33"/>
      <c r="BD104" s="33"/>
      <c r="BF104" s="33"/>
      <c r="BG104" s="33"/>
      <c r="BH104" s="33"/>
      <c r="BJ104" s="35">
        <f t="shared" si="18"/>
        <v>21380.809999999998</v>
      </c>
    </row>
    <row r="105" spans="1:62" x14ac:dyDescent="0.35">
      <c r="A105" s="3" t="str">
        <f>+'7'!A104</f>
        <v>DUQUECO</v>
      </c>
      <c r="B105" s="6">
        <f>+'2'!B104+CompraVenta!D107</f>
        <v>0</v>
      </c>
      <c r="C105" s="6">
        <f>+'2'!C104+CompraVenta!E107</f>
        <v>0</v>
      </c>
      <c r="D105" s="6">
        <f>+'2'!D104+CompraVenta!F107</f>
        <v>0</v>
      </c>
      <c r="E105" s="6">
        <f>+'2'!E104+CompraVenta!G107</f>
        <v>0</v>
      </c>
      <c r="F105" s="6">
        <f>+'2'!F104+CompraVenta!H107</f>
        <v>0</v>
      </c>
      <c r="G105" s="6">
        <f>+'2'!G104+CompraVenta!I107</f>
        <v>0</v>
      </c>
      <c r="H105" s="6">
        <f>+'2'!H104+CompraVenta!J107</f>
        <v>0</v>
      </c>
      <c r="I105" s="6">
        <f>+'2'!I104+CompraVenta!K107</f>
        <v>0</v>
      </c>
      <c r="J105" s="6">
        <f>+'2'!J104+CompraVenta!L107</f>
        <v>0</v>
      </c>
      <c r="K105" s="6">
        <f>+'2'!K104+CompraVenta!M107</f>
        <v>566463.38000000175</v>
      </c>
      <c r="L105" s="6">
        <f>+'2'!L104+CompraVenta!N107</f>
        <v>461851.83999999892</v>
      </c>
      <c r="M105" s="6">
        <f>+'2'!M104+CompraVenta!O107</f>
        <v>-177688.48000000045</v>
      </c>
      <c r="N105" s="6">
        <f>+'4'!B104+CompraVenta!P107</f>
        <v>0</v>
      </c>
      <c r="O105" s="6">
        <f>+'4'!C104+CompraVenta!Q107</f>
        <v>0</v>
      </c>
      <c r="P105" s="6">
        <f>+'4'!D104+CompraVenta!R107</f>
        <v>0</v>
      </c>
      <c r="Q105" s="6">
        <f>+'4'!E104+CompraVenta!S107</f>
        <v>0</v>
      </c>
      <c r="R105" s="6">
        <f>+'4'!F104+CompraVenta!T107</f>
        <v>0</v>
      </c>
      <c r="S105" s="6">
        <f>+'4'!G104+CompraVenta!U107</f>
        <v>0</v>
      </c>
      <c r="T105" s="6">
        <f>+'4'!H104+CompraVenta!V107</f>
        <v>0</v>
      </c>
      <c r="U105" s="6">
        <f>+'4'!I104+CompraVenta!W107</f>
        <v>0</v>
      </c>
      <c r="V105" s="6">
        <f>+'4'!J104+CompraVenta!X107</f>
        <v>0</v>
      </c>
      <c r="W105" s="6">
        <f>+'4'!K104+CompraVenta!Y107</f>
        <v>535287.75</v>
      </c>
      <c r="X105" s="6">
        <f>+'4'!L104+CompraVenta!Z107</f>
        <v>61682.440000001108</v>
      </c>
      <c r="Y105" s="6">
        <f>+'4'!M104+CompraVenta!AA107</f>
        <v>-388182.44000000064</v>
      </c>
      <c r="Z105" s="6">
        <f>+'7'!B104+CompraVenta!AB107</f>
        <v>0</v>
      </c>
      <c r="AA105" s="6">
        <f>+'7'!C104+CompraVenta!AC107</f>
        <v>0</v>
      </c>
      <c r="AB105" s="6">
        <f>+'7'!D104+CompraVenta!AD107</f>
        <v>0</v>
      </c>
      <c r="AC105" s="6">
        <f>+'7'!E104+CompraVenta!AE107</f>
        <v>0</v>
      </c>
      <c r="AD105" s="6">
        <f>+'7'!F104+CompraVenta!AF107</f>
        <v>0</v>
      </c>
      <c r="AE105" s="6">
        <f>+'7'!G104+CompraVenta!AG107</f>
        <v>0</v>
      </c>
      <c r="AF105" s="6">
        <f>+'7'!H104+CompraVenta!AH107</f>
        <v>0</v>
      </c>
      <c r="AG105" s="6">
        <f>+'7'!I104+CompraVenta!AI107</f>
        <v>0</v>
      </c>
      <c r="AH105" s="6">
        <f>+'7'!J104+CompraVenta!AJ107</f>
        <v>0</v>
      </c>
      <c r="AI105" s="6">
        <f>+'7'!K104+CompraVenta!AK107</f>
        <v>535414.39000000199</v>
      </c>
      <c r="AJ105" s="6">
        <f>+'7'!L104+CompraVenta!AL107</f>
        <v>63003.739999998594</v>
      </c>
      <c r="AK105" s="6">
        <f>+'7'!M104+CompraVenta!AM107</f>
        <v>-366915.61999999767</v>
      </c>
      <c r="AL105" s="6"/>
      <c r="AM105" s="33">
        <f t="shared" si="11"/>
        <v>850626.74000000022</v>
      </c>
      <c r="AN105" s="33">
        <f t="shared" si="12"/>
        <v>208787.75000000047</v>
      </c>
      <c r="AO105" s="33">
        <f t="shared" si="13"/>
        <v>231502.51000000292</v>
      </c>
      <c r="AP105" s="33">
        <f t="shared" si="14"/>
        <v>208787.75000000047</v>
      </c>
      <c r="AQ105" s="33">
        <f t="shared" si="15"/>
        <v>2</v>
      </c>
      <c r="AR105" s="6">
        <f t="shared" si="19"/>
        <v>103</v>
      </c>
      <c r="AS105" s="34">
        <f t="shared" si="16"/>
        <v>535287.75</v>
      </c>
      <c r="AT105" s="34">
        <f t="shared" si="16"/>
        <v>61682.440000001108</v>
      </c>
      <c r="AU105" s="34">
        <f t="shared" si="16"/>
        <v>-388182.44000000064</v>
      </c>
      <c r="AV105" s="34">
        <f t="shared" si="17"/>
        <v>208787.75000000047</v>
      </c>
      <c r="AW105" s="19"/>
      <c r="BB105" s="33"/>
      <c r="BC105" s="33"/>
      <c r="BD105" s="33"/>
      <c r="BF105" s="33"/>
      <c r="BG105" s="33"/>
      <c r="BH105" s="33"/>
      <c r="BJ105" s="35">
        <f t="shared" si="18"/>
        <v>208787.75000000047</v>
      </c>
    </row>
    <row r="106" spans="1:62" x14ac:dyDescent="0.35">
      <c r="A106" s="3" t="str">
        <f>+'7'!A105</f>
        <v>EBCO Energía</v>
      </c>
      <c r="B106" s="6">
        <f>+'2'!B105+CompraVenta!D108</f>
        <v>0</v>
      </c>
      <c r="C106" s="6">
        <f>+'2'!C105+CompraVenta!E108</f>
        <v>0</v>
      </c>
      <c r="D106" s="6">
        <f>+'2'!D105+CompraVenta!F108</f>
        <v>0</v>
      </c>
      <c r="E106" s="6">
        <f>+'2'!E105+CompraVenta!G108</f>
        <v>0</v>
      </c>
      <c r="F106" s="6">
        <f>+'2'!F105+CompraVenta!H108</f>
        <v>0</v>
      </c>
      <c r="G106" s="6">
        <f>+'2'!G105+CompraVenta!I108</f>
        <v>0</v>
      </c>
      <c r="H106" s="6">
        <f>+'2'!H105+CompraVenta!J108</f>
        <v>0</v>
      </c>
      <c r="I106" s="6">
        <f>+'2'!I105+CompraVenta!K108</f>
        <v>0</v>
      </c>
      <c r="J106" s="6">
        <f>+'2'!J105+CompraVenta!L108</f>
        <v>0</v>
      </c>
      <c r="K106" s="6">
        <f>+'2'!K105+CompraVenta!M108</f>
        <v>0</v>
      </c>
      <c r="L106" s="6">
        <f>+'2'!L105+CompraVenta!N108</f>
        <v>0</v>
      </c>
      <c r="M106" s="6">
        <f>+'2'!M105+CompraVenta!O108</f>
        <v>0</v>
      </c>
      <c r="N106" s="6">
        <f>+'4'!B105+CompraVenta!P108</f>
        <v>0</v>
      </c>
      <c r="O106" s="6">
        <f>+'4'!C105+CompraVenta!Q108</f>
        <v>0</v>
      </c>
      <c r="P106" s="6">
        <f>+'4'!D105+CompraVenta!R108</f>
        <v>0</v>
      </c>
      <c r="Q106" s="6">
        <f>+'4'!E105+CompraVenta!S108</f>
        <v>0</v>
      </c>
      <c r="R106" s="6">
        <f>+'4'!F105+CompraVenta!T108</f>
        <v>0</v>
      </c>
      <c r="S106" s="6">
        <f>+'4'!G105+CompraVenta!U108</f>
        <v>0</v>
      </c>
      <c r="T106" s="6">
        <f>+'4'!H105+CompraVenta!V108</f>
        <v>0</v>
      </c>
      <c r="U106" s="6">
        <f>+'4'!I105+CompraVenta!W108</f>
        <v>0</v>
      </c>
      <c r="V106" s="6">
        <f>+'4'!J105+CompraVenta!X108</f>
        <v>0</v>
      </c>
      <c r="W106" s="6">
        <f>+'4'!K105+CompraVenta!Y108</f>
        <v>0</v>
      </c>
      <c r="X106" s="6">
        <f>+'4'!L105+CompraVenta!Z108</f>
        <v>0</v>
      </c>
      <c r="Y106" s="6">
        <f>+'4'!M105+CompraVenta!AA108</f>
        <v>0</v>
      </c>
      <c r="Z106" s="6">
        <f>+'7'!B105+CompraVenta!AB108</f>
        <v>0</v>
      </c>
      <c r="AA106" s="6">
        <f>+'7'!C105+CompraVenta!AC108</f>
        <v>0</v>
      </c>
      <c r="AB106" s="6">
        <f>+'7'!D105+CompraVenta!AD108</f>
        <v>0</v>
      </c>
      <c r="AC106" s="6">
        <f>+'7'!E105+CompraVenta!AE108</f>
        <v>0</v>
      </c>
      <c r="AD106" s="6">
        <f>+'7'!F105+CompraVenta!AF108</f>
        <v>0</v>
      </c>
      <c r="AE106" s="6">
        <f>+'7'!G105+CompraVenta!AG108</f>
        <v>0</v>
      </c>
      <c r="AF106" s="6">
        <f>+'7'!H105+CompraVenta!AH108</f>
        <v>0</v>
      </c>
      <c r="AG106" s="6">
        <f>+'7'!I105+CompraVenta!AI108</f>
        <v>0</v>
      </c>
      <c r="AH106" s="6">
        <f>+'7'!J105+CompraVenta!AJ108</f>
        <v>0</v>
      </c>
      <c r="AI106" s="6">
        <f>+'7'!K105+CompraVenta!AK108</f>
        <v>0</v>
      </c>
      <c r="AJ106" s="6">
        <f>+'7'!L105+CompraVenta!AL108</f>
        <v>0</v>
      </c>
      <c r="AK106" s="6">
        <f>+'7'!M105+CompraVenta!AM108</f>
        <v>0</v>
      </c>
      <c r="AL106" s="6"/>
      <c r="AM106" s="33">
        <f t="shared" si="11"/>
        <v>0</v>
      </c>
      <c r="AN106" s="33">
        <f t="shared" si="12"/>
        <v>0</v>
      </c>
      <c r="AO106" s="33">
        <f t="shared" si="13"/>
        <v>0</v>
      </c>
      <c r="AP106" s="33">
        <f t="shared" si="14"/>
        <v>0</v>
      </c>
      <c r="AQ106" s="33">
        <f t="shared" si="15"/>
        <v>1</v>
      </c>
      <c r="AR106" s="6">
        <f t="shared" si="19"/>
        <v>104</v>
      </c>
      <c r="AS106" s="34">
        <f t="shared" si="16"/>
        <v>0</v>
      </c>
      <c r="AT106" s="34">
        <f t="shared" si="16"/>
        <v>0</v>
      </c>
      <c r="AU106" s="34">
        <f t="shared" si="16"/>
        <v>0</v>
      </c>
      <c r="AV106" s="34">
        <f t="shared" si="17"/>
        <v>0</v>
      </c>
      <c r="AW106" s="19"/>
      <c r="BB106" s="33"/>
      <c r="BC106" s="33"/>
      <c r="BD106" s="33"/>
      <c r="BF106" s="33"/>
      <c r="BG106" s="33"/>
      <c r="BH106" s="33"/>
      <c r="BJ106" s="35">
        <f t="shared" si="18"/>
        <v>0</v>
      </c>
    </row>
    <row r="107" spans="1:62" x14ac:dyDescent="0.35">
      <c r="A107" s="3" t="str">
        <f>+'7'!A106</f>
        <v>EBCO_ATACAMA</v>
      </c>
      <c r="B107" s="6">
        <f>+'2'!B106+CompraVenta!D109</f>
        <v>0</v>
      </c>
      <c r="C107" s="6">
        <f>+'2'!C106+CompraVenta!E109</f>
        <v>0</v>
      </c>
      <c r="D107" s="6">
        <f>+'2'!D106+CompraVenta!F109</f>
        <v>0</v>
      </c>
      <c r="E107" s="6">
        <f>+'2'!E106+CompraVenta!G109</f>
        <v>0</v>
      </c>
      <c r="F107" s="6">
        <f>+'2'!F106+CompraVenta!H109</f>
        <v>0</v>
      </c>
      <c r="G107" s="6">
        <f>+'2'!G106+CompraVenta!I109</f>
        <v>0</v>
      </c>
      <c r="H107" s="6">
        <f>+'2'!H106+CompraVenta!J109</f>
        <v>0</v>
      </c>
      <c r="I107" s="6">
        <f>+'2'!I106+CompraVenta!K109</f>
        <v>0</v>
      </c>
      <c r="J107" s="6">
        <f>+'2'!J106+CompraVenta!L109</f>
        <v>0</v>
      </c>
      <c r="K107" s="6">
        <f>+'2'!K106+CompraVenta!M109</f>
        <v>6453.56</v>
      </c>
      <c r="L107" s="6">
        <f>+'2'!L106+CompraVenta!N109</f>
        <v>7140.0800000000008</v>
      </c>
      <c r="M107" s="6">
        <f>+'2'!M106+CompraVenta!O109</f>
        <v>7543.739999999998</v>
      </c>
      <c r="N107" s="6">
        <f>+'4'!B106+CompraVenta!P109</f>
        <v>0</v>
      </c>
      <c r="O107" s="6">
        <f>+'4'!C106+CompraVenta!Q109</f>
        <v>0</v>
      </c>
      <c r="P107" s="6">
        <f>+'4'!D106+CompraVenta!R109</f>
        <v>0</v>
      </c>
      <c r="Q107" s="6">
        <f>+'4'!E106+CompraVenta!S109</f>
        <v>0</v>
      </c>
      <c r="R107" s="6">
        <f>+'4'!F106+CompraVenta!T109</f>
        <v>0</v>
      </c>
      <c r="S107" s="6">
        <f>+'4'!G106+CompraVenta!U109</f>
        <v>0</v>
      </c>
      <c r="T107" s="6">
        <f>+'4'!H106+CompraVenta!V109</f>
        <v>0</v>
      </c>
      <c r="U107" s="6">
        <f>+'4'!I106+CompraVenta!W109</f>
        <v>0</v>
      </c>
      <c r="V107" s="6">
        <f>+'4'!J106+CompraVenta!X109</f>
        <v>0</v>
      </c>
      <c r="W107" s="6">
        <f>+'4'!K106+CompraVenta!Y109</f>
        <v>6454.6699999999937</v>
      </c>
      <c r="X107" s="6">
        <f>+'4'!L106+CompraVenta!Z109</f>
        <v>7136.6200000000099</v>
      </c>
      <c r="Y107" s="6">
        <f>+'4'!M106+CompraVenta!AA109</f>
        <v>7352.5600000000095</v>
      </c>
      <c r="Z107" s="6">
        <f>+'7'!B106+CompraVenta!AB109</f>
        <v>0</v>
      </c>
      <c r="AA107" s="6">
        <f>+'7'!C106+CompraVenta!AC109</f>
        <v>0</v>
      </c>
      <c r="AB107" s="6">
        <f>+'7'!D106+CompraVenta!AD109</f>
        <v>0</v>
      </c>
      <c r="AC107" s="6">
        <f>+'7'!E106+CompraVenta!AE109</f>
        <v>0</v>
      </c>
      <c r="AD107" s="6">
        <f>+'7'!F106+CompraVenta!AF109</f>
        <v>0</v>
      </c>
      <c r="AE107" s="6">
        <f>+'7'!G106+CompraVenta!AG109</f>
        <v>0</v>
      </c>
      <c r="AF107" s="6">
        <f>+'7'!H106+CompraVenta!AH109</f>
        <v>0</v>
      </c>
      <c r="AG107" s="6">
        <f>+'7'!I106+CompraVenta!AI109</f>
        <v>0</v>
      </c>
      <c r="AH107" s="6">
        <f>+'7'!J106+CompraVenta!AJ109</f>
        <v>0</v>
      </c>
      <c r="AI107" s="6">
        <f>+'7'!K106+CompraVenta!AK109</f>
        <v>6454.8</v>
      </c>
      <c r="AJ107" s="6">
        <f>+'7'!L106+CompraVenta!AL109</f>
        <v>7110.4199999999973</v>
      </c>
      <c r="AK107" s="6">
        <f>+'7'!M106+CompraVenta!AM109</f>
        <v>7512.4399999999932</v>
      </c>
      <c r="AL107" s="6"/>
      <c r="AM107" s="33">
        <f t="shared" si="11"/>
        <v>21137.379999999997</v>
      </c>
      <c r="AN107" s="33">
        <f t="shared" si="12"/>
        <v>20943.850000000013</v>
      </c>
      <c r="AO107" s="33">
        <f t="shared" si="13"/>
        <v>21077.659999999989</v>
      </c>
      <c r="AP107" s="33">
        <f t="shared" si="14"/>
        <v>20943.850000000013</v>
      </c>
      <c r="AQ107" s="33">
        <f t="shared" si="15"/>
        <v>2</v>
      </c>
      <c r="AR107" s="6">
        <f t="shared" si="19"/>
        <v>105</v>
      </c>
      <c r="AS107" s="34">
        <f t="shared" si="16"/>
        <v>6454.6699999999937</v>
      </c>
      <c r="AT107" s="34">
        <f t="shared" si="16"/>
        <v>7136.6200000000099</v>
      </c>
      <c r="AU107" s="34">
        <f t="shared" si="16"/>
        <v>7352.5600000000095</v>
      </c>
      <c r="AV107" s="34">
        <f t="shared" si="17"/>
        <v>20943.850000000013</v>
      </c>
      <c r="AW107" s="19"/>
      <c r="BB107" s="33"/>
      <c r="BC107" s="33"/>
      <c r="BD107" s="33"/>
      <c r="BF107" s="33"/>
      <c r="BG107" s="33"/>
      <c r="BH107" s="33"/>
      <c r="BJ107" s="35">
        <f t="shared" si="18"/>
        <v>20943.850000000013</v>
      </c>
    </row>
    <row r="108" spans="1:62" x14ac:dyDescent="0.35">
      <c r="A108" s="3" t="str">
        <f>+'7'!A107</f>
        <v>ECLIPSE_SOLAR_SPA</v>
      </c>
      <c r="B108" s="6">
        <f>+'2'!B107+CompraVenta!D110</f>
        <v>0</v>
      </c>
      <c r="C108" s="6">
        <f>+'2'!C107+CompraVenta!E110</f>
        <v>0</v>
      </c>
      <c r="D108" s="6">
        <f>+'2'!D107+CompraVenta!F110</f>
        <v>0</v>
      </c>
      <c r="E108" s="6">
        <f>+'2'!E107+CompraVenta!G110</f>
        <v>0</v>
      </c>
      <c r="F108" s="6">
        <f>+'2'!F107+CompraVenta!H110</f>
        <v>0</v>
      </c>
      <c r="G108" s="6">
        <f>+'2'!G107+CompraVenta!I110</f>
        <v>0</v>
      </c>
      <c r="H108" s="6">
        <f>+'2'!H107+CompraVenta!J110</f>
        <v>0</v>
      </c>
      <c r="I108" s="6">
        <f>+'2'!I107+CompraVenta!K110</f>
        <v>0</v>
      </c>
      <c r="J108" s="6">
        <f>+'2'!J107+CompraVenta!L110</f>
        <v>0</v>
      </c>
      <c r="K108" s="6">
        <f>+'2'!K107+CompraVenta!M110</f>
        <v>113306.43999999977</v>
      </c>
      <c r="L108" s="6">
        <f>+'2'!L107+CompraVenta!N110</f>
        <v>106081.64999999995</v>
      </c>
      <c r="M108" s="6">
        <f>+'2'!M107+CompraVenta!O110</f>
        <v>104595.07000000007</v>
      </c>
      <c r="N108" s="6">
        <f>+'4'!B107+CompraVenta!P110</f>
        <v>0</v>
      </c>
      <c r="O108" s="6">
        <f>+'4'!C107+CompraVenta!Q110</f>
        <v>0</v>
      </c>
      <c r="P108" s="6">
        <f>+'4'!D107+CompraVenta!R110</f>
        <v>0</v>
      </c>
      <c r="Q108" s="6">
        <f>+'4'!E107+CompraVenta!S110</f>
        <v>0</v>
      </c>
      <c r="R108" s="6">
        <f>+'4'!F107+CompraVenta!T110</f>
        <v>0</v>
      </c>
      <c r="S108" s="6">
        <f>+'4'!G107+CompraVenta!U110</f>
        <v>0</v>
      </c>
      <c r="T108" s="6">
        <f>+'4'!H107+CompraVenta!V110</f>
        <v>0</v>
      </c>
      <c r="U108" s="6">
        <f>+'4'!I107+CompraVenta!W110</f>
        <v>0</v>
      </c>
      <c r="V108" s="6">
        <f>+'4'!J107+CompraVenta!X110</f>
        <v>0</v>
      </c>
      <c r="W108" s="6">
        <f>+'4'!K107+CompraVenta!Y110</f>
        <v>113279.78999999985</v>
      </c>
      <c r="X108" s="6">
        <f>+'4'!L107+CompraVenta!Z110</f>
        <v>106893.77000000011</v>
      </c>
      <c r="Y108" s="6">
        <f>+'4'!M107+CompraVenta!AA110</f>
        <v>113325.00999999994</v>
      </c>
      <c r="Z108" s="6">
        <f>+'7'!B107+CompraVenta!AB110</f>
        <v>0</v>
      </c>
      <c r="AA108" s="6">
        <f>+'7'!C107+CompraVenta!AC110</f>
        <v>0</v>
      </c>
      <c r="AB108" s="6">
        <f>+'7'!D107+CompraVenta!AD110</f>
        <v>0</v>
      </c>
      <c r="AC108" s="6">
        <f>+'7'!E107+CompraVenta!AE110</f>
        <v>0</v>
      </c>
      <c r="AD108" s="6">
        <f>+'7'!F107+CompraVenta!AF110</f>
        <v>0</v>
      </c>
      <c r="AE108" s="6">
        <f>+'7'!G107+CompraVenta!AG110</f>
        <v>0</v>
      </c>
      <c r="AF108" s="6">
        <f>+'7'!H107+CompraVenta!AH110</f>
        <v>0</v>
      </c>
      <c r="AG108" s="6">
        <f>+'7'!I107+CompraVenta!AI110</f>
        <v>0</v>
      </c>
      <c r="AH108" s="6">
        <f>+'7'!J107+CompraVenta!AJ110</f>
        <v>0</v>
      </c>
      <c r="AI108" s="6">
        <f>+'7'!K107+CompraVenta!AK110</f>
        <v>113266.59999999977</v>
      </c>
      <c r="AJ108" s="6">
        <f>+'7'!L107+CompraVenta!AL110</f>
        <v>107447.8000000001</v>
      </c>
      <c r="AK108" s="6">
        <f>+'7'!M107+CompraVenta!AM110</f>
        <v>105951.74999999999</v>
      </c>
      <c r="AL108" s="6"/>
      <c r="AM108" s="33">
        <f t="shared" si="11"/>
        <v>323983.1599999998</v>
      </c>
      <c r="AN108" s="33">
        <f t="shared" si="12"/>
        <v>333498.56999999989</v>
      </c>
      <c r="AO108" s="33">
        <f t="shared" si="13"/>
        <v>326666.14999999985</v>
      </c>
      <c r="AP108" s="33">
        <f t="shared" si="14"/>
        <v>323983.1599999998</v>
      </c>
      <c r="AQ108" s="33">
        <f t="shared" si="15"/>
        <v>1</v>
      </c>
      <c r="AR108" s="6">
        <f t="shared" si="19"/>
        <v>106</v>
      </c>
      <c r="AS108" s="34">
        <f t="shared" si="16"/>
        <v>113306.43999999977</v>
      </c>
      <c r="AT108" s="34">
        <f t="shared" si="16"/>
        <v>106081.64999999995</v>
      </c>
      <c r="AU108" s="34">
        <f t="shared" si="16"/>
        <v>104595.07000000007</v>
      </c>
      <c r="AV108" s="34">
        <f t="shared" si="17"/>
        <v>323983.1599999998</v>
      </c>
      <c r="AW108" s="19"/>
      <c r="BB108" s="33"/>
      <c r="BC108" s="33"/>
      <c r="BD108" s="33"/>
      <c r="BF108" s="33"/>
      <c r="BG108" s="33"/>
      <c r="BH108" s="33"/>
      <c r="BJ108" s="35">
        <f t="shared" si="18"/>
        <v>323983.1599999998</v>
      </c>
    </row>
    <row r="109" spans="1:62" x14ac:dyDescent="0.35">
      <c r="A109" s="3" t="str">
        <f>+'7'!A108</f>
        <v>ECOM_GENERACION</v>
      </c>
      <c r="B109" s="6">
        <f>+'2'!B108+CompraVenta!D111</f>
        <v>0</v>
      </c>
      <c r="C109" s="6">
        <f>+'2'!C108+CompraVenta!E111</f>
        <v>0</v>
      </c>
      <c r="D109" s="6">
        <f>+'2'!D108+CompraVenta!F111</f>
        <v>0</v>
      </c>
      <c r="E109" s="6">
        <f>+'2'!E108+CompraVenta!G111</f>
        <v>0</v>
      </c>
      <c r="F109" s="6">
        <f>+'2'!F108+CompraVenta!H111</f>
        <v>0</v>
      </c>
      <c r="G109" s="6">
        <f>+'2'!G108+CompraVenta!I111</f>
        <v>0</v>
      </c>
      <c r="H109" s="6">
        <f>+'2'!H108+CompraVenta!J111</f>
        <v>0</v>
      </c>
      <c r="I109" s="6">
        <f>+'2'!I108+CompraVenta!K111</f>
        <v>0</v>
      </c>
      <c r="J109" s="6">
        <f>+'2'!J108+CompraVenta!L111</f>
        <v>0</v>
      </c>
      <c r="K109" s="6">
        <f>+'2'!K108+CompraVenta!M111</f>
        <v>11986.929999999997</v>
      </c>
      <c r="L109" s="6">
        <f>+'2'!L108+CompraVenta!N111</f>
        <v>13096.240000000007</v>
      </c>
      <c r="M109" s="6">
        <f>+'2'!M108+CompraVenta!O111</f>
        <v>10918.200000000006</v>
      </c>
      <c r="N109" s="6">
        <f>+'4'!B108+CompraVenta!P111</f>
        <v>0</v>
      </c>
      <c r="O109" s="6">
        <f>+'4'!C108+CompraVenta!Q111</f>
        <v>0</v>
      </c>
      <c r="P109" s="6">
        <f>+'4'!D108+CompraVenta!R111</f>
        <v>0</v>
      </c>
      <c r="Q109" s="6">
        <f>+'4'!E108+CompraVenta!S111</f>
        <v>0</v>
      </c>
      <c r="R109" s="6">
        <f>+'4'!F108+CompraVenta!T111</f>
        <v>0</v>
      </c>
      <c r="S109" s="6">
        <f>+'4'!G108+CompraVenta!U111</f>
        <v>0</v>
      </c>
      <c r="T109" s="6">
        <f>+'4'!H108+CompraVenta!V111</f>
        <v>0</v>
      </c>
      <c r="U109" s="6">
        <f>+'4'!I108+CompraVenta!W111</f>
        <v>0</v>
      </c>
      <c r="V109" s="6">
        <f>+'4'!J108+CompraVenta!X111</f>
        <v>0</v>
      </c>
      <c r="W109" s="6">
        <f>+'4'!K108+CompraVenta!Y111</f>
        <v>11977.629999999988</v>
      </c>
      <c r="X109" s="6">
        <f>+'4'!L108+CompraVenta!Z111</f>
        <v>13152.900000000009</v>
      </c>
      <c r="Y109" s="6">
        <f>+'4'!M108+CompraVenta!AA111</f>
        <v>11749.50999999998</v>
      </c>
      <c r="Z109" s="6">
        <f>+'7'!B108+CompraVenta!AB111</f>
        <v>0</v>
      </c>
      <c r="AA109" s="6">
        <f>+'7'!C108+CompraVenta!AC111</f>
        <v>0</v>
      </c>
      <c r="AB109" s="6">
        <f>+'7'!D108+CompraVenta!AD111</f>
        <v>0</v>
      </c>
      <c r="AC109" s="6">
        <f>+'7'!E108+CompraVenta!AE111</f>
        <v>0</v>
      </c>
      <c r="AD109" s="6">
        <f>+'7'!F108+CompraVenta!AF111</f>
        <v>0</v>
      </c>
      <c r="AE109" s="6">
        <f>+'7'!G108+CompraVenta!AG111</f>
        <v>0</v>
      </c>
      <c r="AF109" s="6">
        <f>+'7'!H108+CompraVenta!AH111</f>
        <v>0</v>
      </c>
      <c r="AG109" s="6">
        <f>+'7'!I108+CompraVenta!AI111</f>
        <v>0</v>
      </c>
      <c r="AH109" s="6">
        <f>+'7'!J108+CompraVenta!AJ111</f>
        <v>0</v>
      </c>
      <c r="AI109" s="6">
        <f>+'7'!K108+CompraVenta!AK111</f>
        <v>11981.899999999994</v>
      </c>
      <c r="AJ109" s="6">
        <f>+'7'!L108+CompraVenta!AL111</f>
        <v>13211.84</v>
      </c>
      <c r="AK109" s="6">
        <f>+'7'!M108+CompraVenta!AM111</f>
        <v>11063.660000000005</v>
      </c>
      <c r="AL109" s="6"/>
      <c r="AM109" s="33">
        <f t="shared" si="11"/>
        <v>36001.37000000001</v>
      </c>
      <c r="AN109" s="33">
        <f t="shared" si="12"/>
        <v>36880.039999999979</v>
      </c>
      <c r="AO109" s="33">
        <f t="shared" si="13"/>
        <v>36257.4</v>
      </c>
      <c r="AP109" s="33">
        <f t="shared" si="14"/>
        <v>36001.37000000001</v>
      </c>
      <c r="AQ109" s="33">
        <f t="shared" si="15"/>
        <v>1</v>
      </c>
      <c r="AR109" s="6">
        <f t="shared" si="19"/>
        <v>107</v>
      </c>
      <c r="AS109" s="34">
        <f t="shared" si="16"/>
        <v>11986.929999999997</v>
      </c>
      <c r="AT109" s="34">
        <f t="shared" si="16"/>
        <v>13096.240000000007</v>
      </c>
      <c r="AU109" s="34">
        <f t="shared" si="16"/>
        <v>10918.200000000006</v>
      </c>
      <c r="AV109" s="34">
        <f t="shared" si="17"/>
        <v>36001.37000000001</v>
      </c>
      <c r="AW109" s="19"/>
      <c r="BB109" s="33"/>
      <c r="BC109" s="33"/>
      <c r="BD109" s="33"/>
      <c r="BF109" s="33"/>
      <c r="BG109" s="33"/>
      <c r="BH109" s="33"/>
      <c r="BJ109" s="35">
        <f t="shared" si="18"/>
        <v>36001.37000000001</v>
      </c>
    </row>
    <row r="110" spans="1:62" x14ac:dyDescent="0.35">
      <c r="A110" s="3" t="str">
        <f>+'7'!A109</f>
        <v>EE_LA_COMPANIA_SPA</v>
      </c>
      <c r="B110" s="6">
        <f>+'2'!B109+CompraVenta!D112</f>
        <v>0</v>
      </c>
      <c r="C110" s="6">
        <f>+'2'!C109+CompraVenta!E112</f>
        <v>0</v>
      </c>
      <c r="D110" s="6">
        <f>+'2'!D109+CompraVenta!F112</f>
        <v>0</v>
      </c>
      <c r="E110" s="6">
        <f>+'2'!E109+CompraVenta!G112</f>
        <v>0</v>
      </c>
      <c r="F110" s="6">
        <f>+'2'!F109+CompraVenta!H112</f>
        <v>0</v>
      </c>
      <c r="G110" s="6">
        <f>+'2'!G109+CompraVenta!I112</f>
        <v>0</v>
      </c>
      <c r="H110" s="6">
        <f>+'2'!H109+CompraVenta!J112</f>
        <v>0</v>
      </c>
      <c r="I110" s="6">
        <f>+'2'!I109+CompraVenta!K112</f>
        <v>0</v>
      </c>
      <c r="J110" s="6">
        <f>+'2'!J109+CompraVenta!L112</f>
        <v>0</v>
      </c>
      <c r="K110" s="6">
        <f>+'2'!K109+CompraVenta!M112</f>
        <v>0</v>
      </c>
      <c r="L110" s="6">
        <f>+'2'!L109+CompraVenta!N112</f>
        <v>0</v>
      </c>
      <c r="M110" s="6">
        <f>+'2'!M109+CompraVenta!O112</f>
        <v>0</v>
      </c>
      <c r="N110" s="6">
        <f>+'4'!B109+CompraVenta!P112</f>
        <v>0</v>
      </c>
      <c r="O110" s="6">
        <f>+'4'!C109+CompraVenta!Q112</f>
        <v>0</v>
      </c>
      <c r="P110" s="6">
        <f>+'4'!D109+CompraVenta!R112</f>
        <v>0</v>
      </c>
      <c r="Q110" s="6">
        <f>+'4'!E109+CompraVenta!S112</f>
        <v>0</v>
      </c>
      <c r="R110" s="6">
        <f>+'4'!F109+CompraVenta!T112</f>
        <v>0</v>
      </c>
      <c r="S110" s="6">
        <f>+'4'!G109+CompraVenta!U112</f>
        <v>0</v>
      </c>
      <c r="T110" s="6">
        <f>+'4'!H109+CompraVenta!V112</f>
        <v>0</v>
      </c>
      <c r="U110" s="6">
        <f>+'4'!I109+CompraVenta!W112</f>
        <v>0</v>
      </c>
      <c r="V110" s="6">
        <f>+'4'!J109+CompraVenta!X112</f>
        <v>0</v>
      </c>
      <c r="W110" s="6">
        <f>+'4'!K109+CompraVenta!Y112</f>
        <v>0</v>
      </c>
      <c r="X110" s="6">
        <f>+'4'!L109+CompraVenta!Z112</f>
        <v>0</v>
      </c>
      <c r="Y110" s="6">
        <f>+'4'!M109+CompraVenta!AA112</f>
        <v>0</v>
      </c>
      <c r="Z110" s="6">
        <f>+'7'!B109+CompraVenta!AB112</f>
        <v>0</v>
      </c>
      <c r="AA110" s="6">
        <f>+'7'!C109+CompraVenta!AC112</f>
        <v>0</v>
      </c>
      <c r="AB110" s="6">
        <f>+'7'!D109+CompraVenta!AD112</f>
        <v>0</v>
      </c>
      <c r="AC110" s="6">
        <f>+'7'!E109+CompraVenta!AE112</f>
        <v>0</v>
      </c>
      <c r="AD110" s="6">
        <f>+'7'!F109+CompraVenta!AF112</f>
        <v>0</v>
      </c>
      <c r="AE110" s="6">
        <f>+'7'!G109+CompraVenta!AG112</f>
        <v>0</v>
      </c>
      <c r="AF110" s="6">
        <f>+'7'!H109+CompraVenta!AH112</f>
        <v>0</v>
      </c>
      <c r="AG110" s="6">
        <f>+'7'!I109+CompraVenta!AI112</f>
        <v>0</v>
      </c>
      <c r="AH110" s="6">
        <f>+'7'!J109+CompraVenta!AJ112</f>
        <v>0</v>
      </c>
      <c r="AI110" s="6">
        <f>+'7'!K109+CompraVenta!AK112</f>
        <v>0</v>
      </c>
      <c r="AJ110" s="6">
        <f>+'7'!L109+CompraVenta!AL112</f>
        <v>0</v>
      </c>
      <c r="AK110" s="6">
        <f>+'7'!M109+CompraVenta!AM112</f>
        <v>0</v>
      </c>
      <c r="AL110" s="6"/>
      <c r="AM110" s="33">
        <f t="shared" si="11"/>
        <v>0</v>
      </c>
      <c r="AN110" s="33">
        <f t="shared" si="12"/>
        <v>0</v>
      </c>
      <c r="AO110" s="33">
        <f t="shared" si="13"/>
        <v>0</v>
      </c>
      <c r="AP110" s="33">
        <f t="shared" si="14"/>
        <v>0</v>
      </c>
      <c r="AQ110" s="33">
        <f t="shared" si="15"/>
        <v>1</v>
      </c>
      <c r="AR110" s="6">
        <f t="shared" si="19"/>
        <v>108</v>
      </c>
      <c r="AS110" s="34">
        <f t="shared" si="16"/>
        <v>0</v>
      </c>
      <c r="AT110" s="34">
        <f t="shared" si="16"/>
        <v>0</v>
      </c>
      <c r="AU110" s="34">
        <f t="shared" si="16"/>
        <v>0</v>
      </c>
      <c r="AV110" s="34">
        <f t="shared" si="17"/>
        <v>0</v>
      </c>
      <c r="AW110" s="19"/>
      <c r="BB110" s="33"/>
      <c r="BC110" s="33"/>
      <c r="BD110" s="33"/>
      <c r="BF110" s="33"/>
      <c r="BG110" s="33"/>
      <c r="BH110" s="33"/>
      <c r="BJ110" s="35">
        <f t="shared" si="18"/>
        <v>0</v>
      </c>
    </row>
    <row r="111" spans="1:62" x14ac:dyDescent="0.35">
      <c r="A111" s="3" t="str">
        <f>+'7'!A110</f>
        <v>EGP_CHILE</v>
      </c>
      <c r="B111" s="6">
        <f>+'2'!B110+CompraVenta!D113</f>
        <v>0</v>
      </c>
      <c r="C111" s="6">
        <f>+'2'!C110+CompraVenta!E113</f>
        <v>0</v>
      </c>
      <c r="D111" s="6">
        <f>+'2'!D110+CompraVenta!F113</f>
        <v>0</v>
      </c>
      <c r="E111" s="6">
        <f>+'2'!E110+CompraVenta!G113</f>
        <v>0</v>
      </c>
      <c r="F111" s="6">
        <f>+'2'!F110+CompraVenta!H113</f>
        <v>0</v>
      </c>
      <c r="G111" s="6">
        <f>+'2'!G110+CompraVenta!I113</f>
        <v>0</v>
      </c>
      <c r="H111" s="6">
        <f>+'2'!H110+CompraVenta!J113</f>
        <v>0</v>
      </c>
      <c r="I111" s="6">
        <f>+'2'!I110+CompraVenta!K113</f>
        <v>0</v>
      </c>
      <c r="J111" s="6">
        <f>+'2'!J110+CompraVenta!L113</f>
        <v>0</v>
      </c>
      <c r="K111" s="6">
        <f>+'2'!K110+CompraVenta!M113</f>
        <v>-13909328.200000048</v>
      </c>
      <c r="L111" s="6">
        <f>+'2'!L110+CompraVenta!N113</f>
        <v>-14911052.869999981</v>
      </c>
      <c r="M111" s="6">
        <f>+'2'!M110+CompraVenta!O113</f>
        <v>-12898199.820000013</v>
      </c>
      <c r="N111" s="6">
        <f>+'4'!B110+CompraVenta!P113</f>
        <v>0</v>
      </c>
      <c r="O111" s="6">
        <f>+'4'!C110+CompraVenta!Q113</f>
        <v>0</v>
      </c>
      <c r="P111" s="6">
        <f>+'4'!D110+CompraVenta!R113</f>
        <v>0</v>
      </c>
      <c r="Q111" s="6">
        <f>+'4'!E110+CompraVenta!S113</f>
        <v>0</v>
      </c>
      <c r="R111" s="6">
        <f>+'4'!F110+CompraVenta!T113</f>
        <v>0</v>
      </c>
      <c r="S111" s="6">
        <f>+'4'!G110+CompraVenta!U113</f>
        <v>0</v>
      </c>
      <c r="T111" s="6">
        <f>+'4'!H110+CompraVenta!V113</f>
        <v>0</v>
      </c>
      <c r="U111" s="6">
        <f>+'4'!I110+CompraVenta!W113</f>
        <v>0</v>
      </c>
      <c r="V111" s="6">
        <f>+'4'!J110+CompraVenta!X113</f>
        <v>0</v>
      </c>
      <c r="W111" s="6">
        <f>+'4'!K110+CompraVenta!Y113</f>
        <v>-13880033.710000034</v>
      </c>
      <c r="X111" s="6">
        <f>+'4'!L110+CompraVenta!Z113</f>
        <v>-14588291.029999999</v>
      </c>
      <c r="Y111" s="6">
        <f>+'4'!M110+CompraVenta!AA113</f>
        <v>-13935585.020000014</v>
      </c>
      <c r="Z111" s="6">
        <f>+'7'!B110+CompraVenta!AB113</f>
        <v>0</v>
      </c>
      <c r="AA111" s="6">
        <f>+'7'!C110+CompraVenta!AC113</f>
        <v>0</v>
      </c>
      <c r="AB111" s="6">
        <f>+'7'!D110+CompraVenta!AD113</f>
        <v>0</v>
      </c>
      <c r="AC111" s="6">
        <f>+'7'!E110+CompraVenta!AE113</f>
        <v>0</v>
      </c>
      <c r="AD111" s="6">
        <f>+'7'!F110+CompraVenta!AF113</f>
        <v>0</v>
      </c>
      <c r="AE111" s="6">
        <f>+'7'!G110+CompraVenta!AG113</f>
        <v>0</v>
      </c>
      <c r="AF111" s="6">
        <f>+'7'!H110+CompraVenta!AH113</f>
        <v>0</v>
      </c>
      <c r="AG111" s="6">
        <f>+'7'!I110+CompraVenta!AI113</f>
        <v>0</v>
      </c>
      <c r="AH111" s="6">
        <f>+'7'!J110+CompraVenta!AJ113</f>
        <v>0</v>
      </c>
      <c r="AI111" s="6">
        <f>+'7'!K110+CompraVenta!AK113</f>
        <v>-13882347.880000049</v>
      </c>
      <c r="AJ111" s="6">
        <f>+'7'!L110+CompraVenta!AL113</f>
        <v>-14764300.919999985</v>
      </c>
      <c r="AK111" s="6">
        <f>+'7'!M110+CompraVenta!AM113</f>
        <v>-13431262.909999989</v>
      </c>
      <c r="AL111" s="6"/>
      <c r="AM111" s="33">
        <f t="shared" si="11"/>
        <v>-41718580.890000045</v>
      </c>
      <c r="AN111" s="33">
        <f t="shared" si="12"/>
        <v>-42403909.76000005</v>
      </c>
      <c r="AO111" s="33">
        <f t="shared" si="13"/>
        <v>-42077911.710000023</v>
      </c>
      <c r="AP111" s="33">
        <f t="shared" si="14"/>
        <v>-42403909.76000005</v>
      </c>
      <c r="AQ111" s="33">
        <f t="shared" si="15"/>
        <v>2</v>
      </c>
      <c r="AR111" s="6">
        <f t="shared" si="19"/>
        <v>109</v>
      </c>
      <c r="AS111" s="34">
        <f t="shared" si="16"/>
        <v>-13880033.710000034</v>
      </c>
      <c r="AT111" s="34">
        <f t="shared" si="16"/>
        <v>-14588291.029999999</v>
      </c>
      <c r="AU111" s="34">
        <f t="shared" si="16"/>
        <v>-13935585.020000014</v>
      </c>
      <c r="AV111" s="34">
        <f t="shared" si="17"/>
        <v>-42403909.76000005</v>
      </c>
      <c r="AW111" s="19"/>
      <c r="BB111" s="33"/>
      <c r="BC111" s="33"/>
      <c r="BD111" s="33"/>
      <c r="BF111" s="33"/>
      <c r="BG111" s="33"/>
      <c r="BH111" s="33"/>
      <c r="BJ111" s="35">
        <f t="shared" si="18"/>
        <v>-42403909.76000005</v>
      </c>
    </row>
    <row r="112" spans="1:62" x14ac:dyDescent="0.35">
      <c r="A112" s="3" t="str">
        <f>+'7'!A111</f>
        <v>EL CANELO</v>
      </c>
      <c r="B112" s="6">
        <f>+'2'!B111+CompraVenta!D114</f>
        <v>0</v>
      </c>
      <c r="C112" s="6">
        <f>+'2'!C111+CompraVenta!E114</f>
        <v>0</v>
      </c>
      <c r="D112" s="6">
        <f>+'2'!D111+CompraVenta!F114</f>
        <v>0</v>
      </c>
      <c r="E112" s="6">
        <f>+'2'!E111+CompraVenta!G114</f>
        <v>0</v>
      </c>
      <c r="F112" s="6">
        <f>+'2'!F111+CompraVenta!H114</f>
        <v>0</v>
      </c>
      <c r="G112" s="6">
        <f>+'2'!G111+CompraVenta!I114</f>
        <v>0</v>
      </c>
      <c r="H112" s="6">
        <f>+'2'!H111+CompraVenta!J114</f>
        <v>0</v>
      </c>
      <c r="I112" s="6">
        <f>+'2'!I111+CompraVenta!K114</f>
        <v>0</v>
      </c>
      <c r="J112" s="6">
        <f>+'2'!J111+CompraVenta!L114</f>
        <v>0</v>
      </c>
      <c r="K112" s="6">
        <f>+'2'!K111+CompraVenta!M114</f>
        <v>13713.069999999996</v>
      </c>
      <c r="L112" s="6">
        <f>+'2'!L111+CompraVenta!N114</f>
        <v>129937.3900000002</v>
      </c>
      <c r="M112" s="6">
        <f>+'2'!M111+CompraVenta!O114</f>
        <v>105895.08999999998</v>
      </c>
      <c r="N112" s="6">
        <f>+'4'!B111+CompraVenta!P114</f>
        <v>0</v>
      </c>
      <c r="O112" s="6">
        <f>+'4'!C111+CompraVenta!Q114</f>
        <v>0</v>
      </c>
      <c r="P112" s="6">
        <f>+'4'!D111+CompraVenta!R114</f>
        <v>0</v>
      </c>
      <c r="Q112" s="6">
        <f>+'4'!E111+CompraVenta!S114</f>
        <v>0</v>
      </c>
      <c r="R112" s="6">
        <f>+'4'!F111+CompraVenta!T114</f>
        <v>0</v>
      </c>
      <c r="S112" s="6">
        <f>+'4'!G111+CompraVenta!U114</f>
        <v>0</v>
      </c>
      <c r="T112" s="6">
        <f>+'4'!H111+CompraVenta!V114</f>
        <v>0</v>
      </c>
      <c r="U112" s="6">
        <f>+'4'!I111+CompraVenta!W114</f>
        <v>0</v>
      </c>
      <c r="V112" s="6">
        <f>+'4'!J111+CompraVenta!X114</f>
        <v>0</v>
      </c>
      <c r="W112" s="6">
        <f>+'4'!K111+CompraVenta!Y114</f>
        <v>12061.75</v>
      </c>
      <c r="X112" s="6">
        <f>+'4'!L111+CompraVenta!Z114</f>
        <v>113483.81000000019</v>
      </c>
      <c r="Y112" s="6">
        <f>+'4'!M111+CompraVenta!AA114</f>
        <v>92733.900000000081</v>
      </c>
      <c r="Z112" s="6">
        <f>+'7'!B111+CompraVenta!AB114</f>
        <v>0</v>
      </c>
      <c r="AA112" s="6">
        <f>+'7'!C111+CompraVenta!AC114</f>
        <v>0</v>
      </c>
      <c r="AB112" s="6">
        <f>+'7'!D111+CompraVenta!AD114</f>
        <v>0</v>
      </c>
      <c r="AC112" s="6">
        <f>+'7'!E111+CompraVenta!AE114</f>
        <v>0</v>
      </c>
      <c r="AD112" s="6">
        <f>+'7'!F111+CompraVenta!AF114</f>
        <v>0</v>
      </c>
      <c r="AE112" s="6">
        <f>+'7'!G111+CompraVenta!AG114</f>
        <v>0</v>
      </c>
      <c r="AF112" s="6">
        <f>+'7'!H111+CompraVenta!AH114</f>
        <v>0</v>
      </c>
      <c r="AG112" s="6">
        <f>+'7'!I111+CompraVenta!AI114</f>
        <v>0</v>
      </c>
      <c r="AH112" s="6">
        <f>+'7'!J111+CompraVenta!AJ114</f>
        <v>0</v>
      </c>
      <c r="AI112" s="6">
        <f>+'7'!K111+CompraVenta!AK114</f>
        <v>12021.37000000001</v>
      </c>
      <c r="AJ112" s="6">
        <f>+'7'!L111+CompraVenta!AL114</f>
        <v>113992.4500000001</v>
      </c>
      <c r="AK112" s="6">
        <f>+'7'!M111+CompraVenta!AM114</f>
        <v>85806.789999999877</v>
      </c>
      <c r="AL112" s="6"/>
      <c r="AM112" s="33">
        <f t="shared" si="11"/>
        <v>249545.55000000016</v>
      </c>
      <c r="AN112" s="33">
        <f t="shared" si="12"/>
        <v>218279.46000000025</v>
      </c>
      <c r="AO112" s="33">
        <f t="shared" si="13"/>
        <v>211820.61</v>
      </c>
      <c r="AP112" s="33">
        <f t="shared" si="14"/>
        <v>211820.61</v>
      </c>
      <c r="AQ112" s="33">
        <f t="shared" si="15"/>
        <v>3</v>
      </c>
      <c r="AR112" s="6">
        <f t="shared" si="19"/>
        <v>110</v>
      </c>
      <c r="AS112" s="34">
        <f t="shared" si="16"/>
        <v>12021.37000000001</v>
      </c>
      <c r="AT112" s="34">
        <f t="shared" si="16"/>
        <v>113992.4500000001</v>
      </c>
      <c r="AU112" s="34">
        <f t="shared" si="16"/>
        <v>85806.789999999877</v>
      </c>
      <c r="AV112" s="34">
        <f t="shared" si="17"/>
        <v>211820.61</v>
      </c>
      <c r="AW112" s="19"/>
      <c r="BB112" s="33"/>
      <c r="BC112" s="33"/>
      <c r="BD112" s="33"/>
      <c r="BF112" s="33"/>
      <c r="BG112" s="33"/>
      <c r="BH112" s="33"/>
      <c r="BJ112" s="35">
        <f t="shared" si="18"/>
        <v>211820.61</v>
      </c>
    </row>
    <row r="113" spans="1:62" x14ac:dyDescent="0.35">
      <c r="A113" s="3" t="str">
        <f>+'7'!A112</f>
        <v>EL MANZANO</v>
      </c>
      <c r="B113" s="6">
        <f>+'2'!B112+CompraVenta!D115</f>
        <v>0</v>
      </c>
      <c r="C113" s="6">
        <f>+'2'!C112+CompraVenta!E115</f>
        <v>0</v>
      </c>
      <c r="D113" s="6">
        <f>+'2'!D112+CompraVenta!F115</f>
        <v>0</v>
      </c>
      <c r="E113" s="6">
        <f>+'2'!E112+CompraVenta!G115</f>
        <v>0</v>
      </c>
      <c r="F113" s="6">
        <f>+'2'!F112+CompraVenta!H115</f>
        <v>0</v>
      </c>
      <c r="G113" s="6">
        <f>+'2'!G112+CompraVenta!I115</f>
        <v>0</v>
      </c>
      <c r="H113" s="6">
        <f>+'2'!H112+CompraVenta!J115</f>
        <v>0</v>
      </c>
      <c r="I113" s="6">
        <f>+'2'!I112+CompraVenta!K115</f>
        <v>0</v>
      </c>
      <c r="J113" s="6">
        <f>+'2'!J112+CompraVenta!L115</f>
        <v>0</v>
      </c>
      <c r="K113" s="6">
        <f>+'2'!K112+CompraVenta!M115</f>
        <v>0</v>
      </c>
      <c r="L113" s="6">
        <f>+'2'!L112+CompraVenta!N115</f>
        <v>0</v>
      </c>
      <c r="M113" s="6">
        <f>+'2'!M112+CompraVenta!O115</f>
        <v>0</v>
      </c>
      <c r="N113" s="6">
        <f>+'4'!B112+CompraVenta!P115</f>
        <v>0</v>
      </c>
      <c r="O113" s="6">
        <f>+'4'!C112+CompraVenta!Q115</f>
        <v>0</v>
      </c>
      <c r="P113" s="6">
        <f>+'4'!D112+CompraVenta!R115</f>
        <v>0</v>
      </c>
      <c r="Q113" s="6">
        <f>+'4'!E112+CompraVenta!S115</f>
        <v>0</v>
      </c>
      <c r="R113" s="6">
        <f>+'4'!F112+CompraVenta!T115</f>
        <v>0</v>
      </c>
      <c r="S113" s="6">
        <f>+'4'!G112+CompraVenta!U115</f>
        <v>0</v>
      </c>
      <c r="T113" s="6">
        <f>+'4'!H112+CompraVenta!V115</f>
        <v>0</v>
      </c>
      <c r="U113" s="6">
        <f>+'4'!I112+CompraVenta!W115</f>
        <v>0</v>
      </c>
      <c r="V113" s="6">
        <f>+'4'!J112+CompraVenta!X115</f>
        <v>0</v>
      </c>
      <c r="W113" s="6">
        <f>+'4'!K112+CompraVenta!Y115</f>
        <v>0</v>
      </c>
      <c r="X113" s="6">
        <f>+'4'!L112+CompraVenta!Z115</f>
        <v>0</v>
      </c>
      <c r="Y113" s="6">
        <f>+'4'!M112+CompraVenta!AA115</f>
        <v>0</v>
      </c>
      <c r="Z113" s="6">
        <f>+'7'!B112+CompraVenta!AB115</f>
        <v>0</v>
      </c>
      <c r="AA113" s="6">
        <f>+'7'!C112+CompraVenta!AC115</f>
        <v>0</v>
      </c>
      <c r="AB113" s="6">
        <f>+'7'!D112+CompraVenta!AD115</f>
        <v>0</v>
      </c>
      <c r="AC113" s="6">
        <f>+'7'!E112+CompraVenta!AE115</f>
        <v>0</v>
      </c>
      <c r="AD113" s="6">
        <f>+'7'!F112+CompraVenta!AF115</f>
        <v>0</v>
      </c>
      <c r="AE113" s="6">
        <f>+'7'!G112+CompraVenta!AG115</f>
        <v>0</v>
      </c>
      <c r="AF113" s="6">
        <f>+'7'!H112+CompraVenta!AH115</f>
        <v>0</v>
      </c>
      <c r="AG113" s="6">
        <f>+'7'!I112+CompraVenta!AI115</f>
        <v>0</v>
      </c>
      <c r="AH113" s="6">
        <f>+'7'!J112+CompraVenta!AJ115</f>
        <v>0</v>
      </c>
      <c r="AI113" s="6">
        <f>+'7'!K112+CompraVenta!AK115</f>
        <v>0</v>
      </c>
      <c r="AJ113" s="6">
        <f>+'7'!L112+CompraVenta!AL115</f>
        <v>0</v>
      </c>
      <c r="AK113" s="6">
        <f>+'7'!M112+CompraVenta!AM115</f>
        <v>0</v>
      </c>
      <c r="AL113" s="6"/>
      <c r="AM113" s="33">
        <f t="shared" si="11"/>
        <v>0</v>
      </c>
      <c r="AN113" s="33">
        <f t="shared" si="12"/>
        <v>0</v>
      </c>
      <c r="AO113" s="33">
        <f t="shared" si="13"/>
        <v>0</v>
      </c>
      <c r="AP113" s="33">
        <f t="shared" si="14"/>
        <v>0</v>
      </c>
      <c r="AQ113" s="33">
        <f t="shared" si="15"/>
        <v>1</v>
      </c>
      <c r="AR113" s="6">
        <f t="shared" si="19"/>
        <v>111</v>
      </c>
      <c r="AS113" s="34">
        <f t="shared" si="16"/>
        <v>0</v>
      </c>
      <c r="AT113" s="34">
        <f t="shared" si="16"/>
        <v>0</v>
      </c>
      <c r="AU113" s="34">
        <f t="shared" si="16"/>
        <v>0</v>
      </c>
      <c r="AV113" s="34">
        <f t="shared" si="17"/>
        <v>0</v>
      </c>
      <c r="AW113" s="19"/>
      <c r="BB113" s="33"/>
      <c r="BC113" s="33"/>
      <c r="BD113" s="33"/>
      <c r="BF113" s="33"/>
      <c r="BG113" s="33"/>
      <c r="BH113" s="33"/>
      <c r="BJ113" s="35">
        <f t="shared" si="18"/>
        <v>0</v>
      </c>
    </row>
    <row r="114" spans="1:62" x14ac:dyDescent="0.35">
      <c r="A114" s="3" t="str">
        <f>+'7'!A113</f>
        <v>EL_AGRIO</v>
      </c>
      <c r="B114" s="6">
        <f>+'2'!B113+CompraVenta!D116</f>
        <v>0</v>
      </c>
      <c r="C114" s="6">
        <f>+'2'!C113+CompraVenta!E116</f>
        <v>0</v>
      </c>
      <c r="D114" s="6">
        <f>+'2'!D113+CompraVenta!F116</f>
        <v>0</v>
      </c>
      <c r="E114" s="6">
        <f>+'2'!E113+CompraVenta!G116</f>
        <v>0</v>
      </c>
      <c r="F114" s="6">
        <f>+'2'!F113+CompraVenta!H116</f>
        <v>0</v>
      </c>
      <c r="G114" s="6">
        <f>+'2'!G113+CompraVenta!I116</f>
        <v>0</v>
      </c>
      <c r="H114" s="6">
        <f>+'2'!H113+CompraVenta!J116</f>
        <v>0</v>
      </c>
      <c r="I114" s="6">
        <f>+'2'!I113+CompraVenta!K116</f>
        <v>0</v>
      </c>
      <c r="J114" s="6">
        <f>+'2'!J113+CompraVenta!L116</f>
        <v>0</v>
      </c>
      <c r="K114" s="6">
        <f>+'2'!K113+CompraVenta!M116</f>
        <v>66138.78999999995</v>
      </c>
      <c r="L114" s="6">
        <f>+'2'!L113+CompraVenta!N116</f>
        <v>79348.400000000081</v>
      </c>
      <c r="M114" s="6">
        <f>+'2'!M113+CompraVenta!O116</f>
        <v>92841.859999999942</v>
      </c>
      <c r="N114" s="6">
        <f>+'4'!B113+CompraVenta!P116</f>
        <v>0</v>
      </c>
      <c r="O114" s="6">
        <f>+'4'!C113+CompraVenta!Q116</f>
        <v>0</v>
      </c>
      <c r="P114" s="6">
        <f>+'4'!D113+CompraVenta!R116</f>
        <v>0</v>
      </c>
      <c r="Q114" s="6">
        <f>+'4'!E113+CompraVenta!S116</f>
        <v>0</v>
      </c>
      <c r="R114" s="6">
        <f>+'4'!F113+CompraVenta!T116</f>
        <v>0</v>
      </c>
      <c r="S114" s="6">
        <f>+'4'!G113+CompraVenta!U116</f>
        <v>0</v>
      </c>
      <c r="T114" s="6">
        <f>+'4'!H113+CompraVenta!V116</f>
        <v>0</v>
      </c>
      <c r="U114" s="6">
        <f>+'4'!I113+CompraVenta!W116</f>
        <v>0</v>
      </c>
      <c r="V114" s="6">
        <f>+'4'!J113+CompraVenta!X116</f>
        <v>0</v>
      </c>
      <c r="W114" s="6">
        <f>+'4'!K113+CompraVenta!Y116</f>
        <v>63666.119999999981</v>
      </c>
      <c r="X114" s="6">
        <f>+'4'!L113+CompraVenta!Z116</f>
        <v>44168.44000000001</v>
      </c>
      <c r="Y114" s="6">
        <f>+'4'!M113+CompraVenta!AA116</f>
        <v>51037.499999999956</v>
      </c>
      <c r="Z114" s="6">
        <f>+'7'!B113+CompraVenta!AB116</f>
        <v>0</v>
      </c>
      <c r="AA114" s="6">
        <f>+'7'!C113+CompraVenta!AC116</f>
        <v>0</v>
      </c>
      <c r="AB114" s="6">
        <f>+'7'!D113+CompraVenta!AD116</f>
        <v>0</v>
      </c>
      <c r="AC114" s="6">
        <f>+'7'!E113+CompraVenta!AE116</f>
        <v>0</v>
      </c>
      <c r="AD114" s="6">
        <f>+'7'!F113+CompraVenta!AF116</f>
        <v>0</v>
      </c>
      <c r="AE114" s="6">
        <f>+'7'!G113+CompraVenta!AG116</f>
        <v>0</v>
      </c>
      <c r="AF114" s="6">
        <f>+'7'!H113+CompraVenta!AH116</f>
        <v>0</v>
      </c>
      <c r="AG114" s="6">
        <f>+'7'!I113+CompraVenta!AI116</f>
        <v>0</v>
      </c>
      <c r="AH114" s="6">
        <f>+'7'!J113+CompraVenta!AJ116</f>
        <v>0</v>
      </c>
      <c r="AI114" s="6">
        <f>+'7'!K113+CompraVenta!AK116</f>
        <v>64802.79999999985</v>
      </c>
      <c r="AJ114" s="6">
        <f>+'7'!L113+CompraVenta!AL116</f>
        <v>54135.409999999996</v>
      </c>
      <c r="AK114" s="6">
        <f>+'7'!M113+CompraVenta!AM116</f>
        <v>35502.249999999964</v>
      </c>
      <c r="AL114" s="6"/>
      <c r="AM114" s="33">
        <f t="shared" si="11"/>
        <v>238329.05</v>
      </c>
      <c r="AN114" s="33">
        <f t="shared" si="12"/>
        <v>158872.05999999994</v>
      </c>
      <c r="AO114" s="33">
        <f t="shared" si="13"/>
        <v>154440.45999999982</v>
      </c>
      <c r="AP114" s="33">
        <f t="shared" si="14"/>
        <v>154440.45999999982</v>
      </c>
      <c r="AQ114" s="33">
        <f t="shared" si="15"/>
        <v>3</v>
      </c>
      <c r="AR114" s="6">
        <f t="shared" si="19"/>
        <v>112</v>
      </c>
      <c r="AS114" s="34">
        <f t="shared" si="16"/>
        <v>64802.79999999985</v>
      </c>
      <c r="AT114" s="34">
        <f t="shared" si="16"/>
        <v>54135.409999999996</v>
      </c>
      <c r="AU114" s="34">
        <f t="shared" si="16"/>
        <v>35502.249999999964</v>
      </c>
      <c r="AV114" s="34">
        <f t="shared" si="17"/>
        <v>154440.45999999982</v>
      </c>
      <c r="AW114" s="19"/>
      <c r="BB114" s="33"/>
      <c r="BC114" s="33"/>
      <c r="BD114" s="33"/>
      <c r="BF114" s="33"/>
      <c r="BG114" s="33"/>
      <c r="BH114" s="33"/>
      <c r="BJ114" s="35">
        <f t="shared" si="18"/>
        <v>154440.45999999982</v>
      </c>
    </row>
    <row r="115" spans="1:62" x14ac:dyDescent="0.35">
      <c r="A115" s="3" t="str">
        <f>+'7'!A114</f>
        <v>EL_ARREBOL</v>
      </c>
      <c r="B115" s="6">
        <f>+'2'!B114+CompraVenta!D117</f>
        <v>0</v>
      </c>
      <c r="C115" s="6">
        <f>+'2'!C114+CompraVenta!E117</f>
        <v>0</v>
      </c>
      <c r="D115" s="6">
        <f>+'2'!D114+CompraVenta!F117</f>
        <v>0</v>
      </c>
      <c r="E115" s="6">
        <f>+'2'!E114+CompraVenta!G117</f>
        <v>0</v>
      </c>
      <c r="F115" s="6">
        <f>+'2'!F114+CompraVenta!H117</f>
        <v>0</v>
      </c>
      <c r="G115" s="6">
        <f>+'2'!G114+CompraVenta!I117</f>
        <v>0</v>
      </c>
      <c r="H115" s="6">
        <f>+'2'!H114+CompraVenta!J117</f>
        <v>0</v>
      </c>
      <c r="I115" s="6">
        <f>+'2'!I114+CompraVenta!K117</f>
        <v>0</v>
      </c>
      <c r="J115" s="6">
        <f>+'2'!J114+CompraVenta!L117</f>
        <v>0</v>
      </c>
      <c r="K115" s="6">
        <f>+'2'!K114+CompraVenta!M117</f>
        <v>0</v>
      </c>
      <c r="L115" s="6">
        <f>+'2'!L114+CompraVenta!N117</f>
        <v>0</v>
      </c>
      <c r="M115" s="6">
        <f>+'2'!M114+CompraVenta!O117</f>
        <v>0</v>
      </c>
      <c r="N115" s="6">
        <f>+'4'!B114+CompraVenta!P117</f>
        <v>0</v>
      </c>
      <c r="O115" s="6">
        <f>+'4'!C114+CompraVenta!Q117</f>
        <v>0</v>
      </c>
      <c r="P115" s="6">
        <f>+'4'!D114+CompraVenta!R117</f>
        <v>0</v>
      </c>
      <c r="Q115" s="6">
        <f>+'4'!E114+CompraVenta!S117</f>
        <v>0</v>
      </c>
      <c r="R115" s="6">
        <f>+'4'!F114+CompraVenta!T117</f>
        <v>0</v>
      </c>
      <c r="S115" s="6">
        <f>+'4'!G114+CompraVenta!U117</f>
        <v>0</v>
      </c>
      <c r="T115" s="6">
        <f>+'4'!H114+CompraVenta!V117</f>
        <v>0</v>
      </c>
      <c r="U115" s="6">
        <f>+'4'!I114+CompraVenta!W117</f>
        <v>0</v>
      </c>
      <c r="V115" s="6">
        <f>+'4'!J114+CompraVenta!X117</f>
        <v>0</v>
      </c>
      <c r="W115" s="6">
        <f>+'4'!K114+CompraVenta!Y117</f>
        <v>0</v>
      </c>
      <c r="X115" s="6">
        <f>+'4'!L114+CompraVenta!Z117</f>
        <v>0</v>
      </c>
      <c r="Y115" s="6">
        <f>+'4'!M114+CompraVenta!AA117</f>
        <v>0</v>
      </c>
      <c r="Z115" s="6">
        <f>+'7'!B114+CompraVenta!AB117</f>
        <v>0</v>
      </c>
      <c r="AA115" s="6">
        <f>+'7'!C114+CompraVenta!AC117</f>
        <v>0</v>
      </c>
      <c r="AB115" s="6">
        <f>+'7'!D114+CompraVenta!AD117</f>
        <v>0</v>
      </c>
      <c r="AC115" s="6">
        <f>+'7'!E114+CompraVenta!AE117</f>
        <v>0</v>
      </c>
      <c r="AD115" s="6">
        <f>+'7'!F114+CompraVenta!AF117</f>
        <v>0</v>
      </c>
      <c r="AE115" s="6">
        <f>+'7'!G114+CompraVenta!AG117</f>
        <v>0</v>
      </c>
      <c r="AF115" s="6">
        <f>+'7'!H114+CompraVenta!AH117</f>
        <v>0</v>
      </c>
      <c r="AG115" s="6">
        <f>+'7'!I114+CompraVenta!AI117</f>
        <v>0</v>
      </c>
      <c r="AH115" s="6">
        <f>+'7'!J114+CompraVenta!AJ117</f>
        <v>0</v>
      </c>
      <c r="AI115" s="6">
        <f>+'7'!K114+CompraVenta!AK117</f>
        <v>0</v>
      </c>
      <c r="AJ115" s="6">
        <f>+'7'!L114+CompraVenta!AL117</f>
        <v>0</v>
      </c>
      <c r="AK115" s="6">
        <f>+'7'!M114+CompraVenta!AM117</f>
        <v>0</v>
      </c>
      <c r="AL115" s="6"/>
      <c r="AM115" s="33">
        <f t="shared" si="11"/>
        <v>0</v>
      </c>
      <c r="AN115" s="33">
        <f t="shared" si="12"/>
        <v>0</v>
      </c>
      <c r="AO115" s="33">
        <f t="shared" si="13"/>
        <v>0</v>
      </c>
      <c r="AP115" s="33">
        <f t="shared" si="14"/>
        <v>0</v>
      </c>
      <c r="AQ115" s="33">
        <f t="shared" si="15"/>
        <v>1</v>
      </c>
      <c r="AR115" s="6">
        <f t="shared" si="19"/>
        <v>113</v>
      </c>
      <c r="AS115" s="34">
        <f t="shared" si="16"/>
        <v>0</v>
      </c>
      <c r="AT115" s="34">
        <f t="shared" si="16"/>
        <v>0</v>
      </c>
      <c r="AU115" s="34">
        <f t="shared" si="16"/>
        <v>0</v>
      </c>
      <c r="AV115" s="34">
        <f t="shared" si="17"/>
        <v>0</v>
      </c>
      <c r="AW115" s="19"/>
      <c r="BB115" s="33"/>
      <c r="BC115" s="33"/>
      <c r="BD115" s="33"/>
      <c r="BF115" s="33"/>
      <c r="BG115" s="33"/>
      <c r="BH115" s="33"/>
      <c r="BJ115" s="35">
        <f t="shared" si="18"/>
        <v>0</v>
      </c>
    </row>
    <row r="116" spans="1:62" x14ac:dyDescent="0.35">
      <c r="A116" s="3" t="str">
        <f>+'7'!A115</f>
        <v>EL_ARROYO</v>
      </c>
      <c r="B116" s="6">
        <f>+'2'!B115+CompraVenta!D118</f>
        <v>0</v>
      </c>
      <c r="C116" s="6">
        <f>+'2'!C115+CompraVenta!E118</f>
        <v>0</v>
      </c>
      <c r="D116" s="6">
        <f>+'2'!D115+CompraVenta!F118</f>
        <v>0</v>
      </c>
      <c r="E116" s="6">
        <f>+'2'!E115+CompraVenta!G118</f>
        <v>0</v>
      </c>
      <c r="F116" s="6">
        <f>+'2'!F115+CompraVenta!H118</f>
        <v>0</v>
      </c>
      <c r="G116" s="6">
        <f>+'2'!G115+CompraVenta!I118</f>
        <v>0</v>
      </c>
      <c r="H116" s="6">
        <f>+'2'!H115+CompraVenta!J118</f>
        <v>0</v>
      </c>
      <c r="I116" s="6">
        <f>+'2'!I115+CompraVenta!K118</f>
        <v>0</v>
      </c>
      <c r="J116" s="6">
        <f>+'2'!J115+CompraVenta!L118</f>
        <v>0</v>
      </c>
      <c r="K116" s="6">
        <f>+'2'!K115+CompraVenta!M118</f>
        <v>11451.61</v>
      </c>
      <c r="L116" s="6">
        <f>+'2'!L115+CompraVenta!N118</f>
        <v>102936.68000000012</v>
      </c>
      <c r="M116" s="6">
        <f>+'2'!M115+CompraVenta!O118</f>
        <v>103237.83999999976</v>
      </c>
      <c r="N116" s="6">
        <f>+'4'!B115+CompraVenta!P118</f>
        <v>0</v>
      </c>
      <c r="O116" s="6">
        <f>+'4'!C115+CompraVenta!Q118</f>
        <v>0</v>
      </c>
      <c r="P116" s="6">
        <f>+'4'!D115+CompraVenta!R118</f>
        <v>0</v>
      </c>
      <c r="Q116" s="6">
        <f>+'4'!E115+CompraVenta!S118</f>
        <v>0</v>
      </c>
      <c r="R116" s="6">
        <f>+'4'!F115+CompraVenta!T118</f>
        <v>0</v>
      </c>
      <c r="S116" s="6">
        <f>+'4'!G115+CompraVenta!U118</f>
        <v>0</v>
      </c>
      <c r="T116" s="6">
        <f>+'4'!H115+CompraVenta!V118</f>
        <v>0</v>
      </c>
      <c r="U116" s="6">
        <f>+'4'!I115+CompraVenta!W118</f>
        <v>0</v>
      </c>
      <c r="V116" s="6">
        <f>+'4'!J115+CompraVenta!X118</f>
        <v>0</v>
      </c>
      <c r="W116" s="6">
        <f>+'4'!K115+CompraVenta!Y118</f>
        <v>11270.950000000004</v>
      </c>
      <c r="X116" s="6">
        <f>+'4'!L115+CompraVenta!Z118</f>
        <v>99261.230000000098</v>
      </c>
      <c r="Y116" s="6">
        <f>+'4'!M115+CompraVenta!AA118</f>
        <v>84468.850000000166</v>
      </c>
      <c r="Z116" s="6">
        <f>+'7'!B115+CompraVenta!AB118</f>
        <v>0</v>
      </c>
      <c r="AA116" s="6">
        <f>+'7'!C115+CompraVenta!AC118</f>
        <v>0</v>
      </c>
      <c r="AB116" s="6">
        <f>+'7'!D115+CompraVenta!AD118</f>
        <v>0</v>
      </c>
      <c r="AC116" s="6">
        <f>+'7'!E115+CompraVenta!AE118</f>
        <v>0</v>
      </c>
      <c r="AD116" s="6">
        <f>+'7'!F115+CompraVenta!AF118</f>
        <v>0</v>
      </c>
      <c r="AE116" s="6">
        <f>+'7'!G115+CompraVenta!AG118</f>
        <v>0</v>
      </c>
      <c r="AF116" s="6">
        <f>+'7'!H115+CompraVenta!AH118</f>
        <v>0</v>
      </c>
      <c r="AG116" s="6">
        <f>+'7'!I115+CompraVenta!AI118</f>
        <v>0</v>
      </c>
      <c r="AH116" s="6">
        <f>+'7'!J115+CompraVenta!AJ118</f>
        <v>0</v>
      </c>
      <c r="AI116" s="6">
        <f>+'7'!K115+CompraVenta!AK118</f>
        <v>12756.700000000006</v>
      </c>
      <c r="AJ116" s="6">
        <f>+'7'!L115+CompraVenta!AL118</f>
        <v>124437.31000000004</v>
      </c>
      <c r="AK116" s="6">
        <f>+'7'!M115+CompraVenta!AM118</f>
        <v>64150.109999999957</v>
      </c>
      <c r="AL116" s="6"/>
      <c r="AM116" s="33">
        <f t="shared" si="11"/>
        <v>217626.12999999989</v>
      </c>
      <c r="AN116" s="33">
        <f t="shared" si="12"/>
        <v>195001.03000000026</v>
      </c>
      <c r="AO116" s="33">
        <f t="shared" si="13"/>
        <v>201344.12</v>
      </c>
      <c r="AP116" s="33">
        <f t="shared" si="14"/>
        <v>195001.03000000026</v>
      </c>
      <c r="AQ116" s="33">
        <f t="shared" si="15"/>
        <v>2</v>
      </c>
      <c r="AR116" s="6">
        <f t="shared" si="19"/>
        <v>114</v>
      </c>
      <c r="AS116" s="34">
        <f t="shared" si="16"/>
        <v>11270.950000000004</v>
      </c>
      <c r="AT116" s="34">
        <f t="shared" si="16"/>
        <v>99261.230000000098</v>
      </c>
      <c r="AU116" s="34">
        <f t="shared" si="16"/>
        <v>84468.850000000166</v>
      </c>
      <c r="AV116" s="34">
        <f t="shared" si="17"/>
        <v>195001.03000000026</v>
      </c>
      <c r="AW116" s="19"/>
      <c r="BB116" s="33"/>
      <c r="BC116" s="33"/>
      <c r="BD116" s="33"/>
      <c r="BF116" s="33"/>
      <c r="BG116" s="33"/>
      <c r="BH116" s="33"/>
      <c r="BJ116" s="35">
        <f t="shared" si="18"/>
        <v>195001.03000000026</v>
      </c>
    </row>
    <row r="117" spans="1:62" x14ac:dyDescent="0.35">
      <c r="A117" s="3" t="str">
        <f>+'7'!A116</f>
        <v>EL_BOCO</v>
      </c>
      <c r="B117" s="6">
        <f>+'2'!B116+CompraVenta!D119</f>
        <v>0</v>
      </c>
      <c r="C117" s="6">
        <f>+'2'!C116+CompraVenta!E119</f>
        <v>0</v>
      </c>
      <c r="D117" s="6">
        <f>+'2'!D116+CompraVenta!F119</f>
        <v>0</v>
      </c>
      <c r="E117" s="6">
        <f>+'2'!E116+CompraVenta!G119</f>
        <v>0</v>
      </c>
      <c r="F117" s="6">
        <f>+'2'!F116+CompraVenta!H119</f>
        <v>0</v>
      </c>
      <c r="G117" s="6">
        <f>+'2'!G116+CompraVenta!I119</f>
        <v>0</v>
      </c>
      <c r="H117" s="6">
        <f>+'2'!H116+CompraVenta!J119</f>
        <v>0</v>
      </c>
      <c r="I117" s="6">
        <f>+'2'!I116+CompraVenta!K119</f>
        <v>0</v>
      </c>
      <c r="J117" s="6">
        <f>+'2'!J116+CompraVenta!L119</f>
        <v>0</v>
      </c>
      <c r="K117" s="6">
        <f>+'2'!K116+CompraVenta!M119</f>
        <v>33814.229999999945</v>
      </c>
      <c r="L117" s="6">
        <f>+'2'!L116+CompraVenta!N119</f>
        <v>37494.309999999969</v>
      </c>
      <c r="M117" s="6">
        <f>+'2'!M116+CompraVenta!O119</f>
        <v>36770.369999999966</v>
      </c>
      <c r="N117" s="6">
        <f>+'4'!B116+CompraVenta!P119</f>
        <v>0</v>
      </c>
      <c r="O117" s="6">
        <f>+'4'!C116+CompraVenta!Q119</f>
        <v>0</v>
      </c>
      <c r="P117" s="6">
        <f>+'4'!D116+CompraVenta!R119</f>
        <v>0</v>
      </c>
      <c r="Q117" s="6">
        <f>+'4'!E116+CompraVenta!S119</f>
        <v>0</v>
      </c>
      <c r="R117" s="6">
        <f>+'4'!F116+CompraVenta!T119</f>
        <v>0</v>
      </c>
      <c r="S117" s="6">
        <f>+'4'!G116+CompraVenta!U119</f>
        <v>0</v>
      </c>
      <c r="T117" s="6">
        <f>+'4'!H116+CompraVenta!V119</f>
        <v>0</v>
      </c>
      <c r="U117" s="6">
        <f>+'4'!I116+CompraVenta!W119</f>
        <v>0</v>
      </c>
      <c r="V117" s="6">
        <f>+'4'!J116+CompraVenta!X119</f>
        <v>0</v>
      </c>
      <c r="W117" s="6">
        <f>+'4'!K116+CompraVenta!Y119</f>
        <v>33806.289999999964</v>
      </c>
      <c r="X117" s="6">
        <f>+'4'!L116+CompraVenta!Z119</f>
        <v>37568.940000000031</v>
      </c>
      <c r="Y117" s="6">
        <f>+'4'!M116+CompraVenta!AA119</f>
        <v>39076.319999999978</v>
      </c>
      <c r="Z117" s="6">
        <f>+'7'!B116+CompraVenta!AB119</f>
        <v>0</v>
      </c>
      <c r="AA117" s="6">
        <f>+'7'!C116+CompraVenta!AC119</f>
        <v>0</v>
      </c>
      <c r="AB117" s="6">
        <f>+'7'!D116+CompraVenta!AD119</f>
        <v>0</v>
      </c>
      <c r="AC117" s="6">
        <f>+'7'!E116+CompraVenta!AE119</f>
        <v>0</v>
      </c>
      <c r="AD117" s="6">
        <f>+'7'!F116+CompraVenta!AF119</f>
        <v>0</v>
      </c>
      <c r="AE117" s="6">
        <f>+'7'!G116+CompraVenta!AG119</f>
        <v>0</v>
      </c>
      <c r="AF117" s="6">
        <f>+'7'!H116+CompraVenta!AH119</f>
        <v>0</v>
      </c>
      <c r="AG117" s="6">
        <f>+'7'!I116+CompraVenta!AI119</f>
        <v>0</v>
      </c>
      <c r="AH117" s="6">
        <f>+'7'!J116+CompraVenta!AJ119</f>
        <v>0</v>
      </c>
      <c r="AI117" s="6">
        <f>+'7'!K116+CompraVenta!AK119</f>
        <v>33803.309999999947</v>
      </c>
      <c r="AJ117" s="6">
        <f>+'7'!L116+CompraVenta!AL119</f>
        <v>37695.01</v>
      </c>
      <c r="AK117" s="6">
        <f>+'7'!M116+CompraVenta!AM119</f>
        <v>37208.20999999997</v>
      </c>
      <c r="AL117" s="6"/>
      <c r="AM117" s="33">
        <f t="shared" si="11"/>
        <v>108078.90999999989</v>
      </c>
      <c r="AN117" s="33">
        <f t="shared" si="12"/>
        <v>110451.54999999997</v>
      </c>
      <c r="AO117" s="33">
        <f t="shared" si="13"/>
        <v>108706.52999999991</v>
      </c>
      <c r="AP117" s="33">
        <f t="shared" si="14"/>
        <v>108078.90999999989</v>
      </c>
      <c r="AQ117" s="33">
        <f t="shared" si="15"/>
        <v>1</v>
      </c>
      <c r="AR117" s="6">
        <f t="shared" si="19"/>
        <v>115</v>
      </c>
      <c r="AS117" s="34">
        <f t="shared" si="16"/>
        <v>33814.229999999945</v>
      </c>
      <c r="AT117" s="34">
        <f t="shared" si="16"/>
        <v>37494.309999999969</v>
      </c>
      <c r="AU117" s="34">
        <f t="shared" si="16"/>
        <v>36770.369999999966</v>
      </c>
      <c r="AV117" s="34">
        <f t="shared" si="17"/>
        <v>108078.90999999989</v>
      </c>
      <c r="AW117" s="19"/>
      <c r="BB117" s="33"/>
      <c r="BC117" s="33"/>
      <c r="BD117" s="33"/>
      <c r="BF117" s="33"/>
      <c r="BG117" s="33"/>
      <c r="BH117" s="33"/>
      <c r="BJ117" s="35">
        <f t="shared" si="18"/>
        <v>108078.90999999989</v>
      </c>
    </row>
    <row r="118" spans="1:62" x14ac:dyDescent="0.35">
      <c r="A118" s="3" t="str">
        <f>+'7'!A117</f>
        <v>EL_CERNICALO</v>
      </c>
      <c r="B118" s="6">
        <f>+'2'!B117+CompraVenta!D120</f>
        <v>0</v>
      </c>
      <c r="C118" s="6">
        <f>+'2'!C117+CompraVenta!E120</f>
        <v>0</v>
      </c>
      <c r="D118" s="6">
        <f>+'2'!D117+CompraVenta!F120</f>
        <v>0</v>
      </c>
      <c r="E118" s="6">
        <f>+'2'!E117+CompraVenta!G120</f>
        <v>0</v>
      </c>
      <c r="F118" s="6">
        <f>+'2'!F117+CompraVenta!H120</f>
        <v>0</v>
      </c>
      <c r="G118" s="6">
        <f>+'2'!G117+CompraVenta!I120</f>
        <v>0</v>
      </c>
      <c r="H118" s="6">
        <f>+'2'!H117+CompraVenta!J120</f>
        <v>0</v>
      </c>
      <c r="I118" s="6">
        <f>+'2'!I117+CompraVenta!K120</f>
        <v>0</v>
      </c>
      <c r="J118" s="6">
        <f>+'2'!J117+CompraVenta!L120</f>
        <v>0</v>
      </c>
      <c r="K118" s="6">
        <f>+'2'!K117+CompraVenta!M120</f>
        <v>41241.520000000004</v>
      </c>
      <c r="L118" s="6">
        <f>+'2'!L117+CompraVenta!N120</f>
        <v>47440.069999999942</v>
      </c>
      <c r="M118" s="6">
        <f>+'2'!M117+CompraVenta!O120</f>
        <v>47923.119999999988</v>
      </c>
      <c r="N118" s="6">
        <f>+'4'!B117+CompraVenta!P120</f>
        <v>0</v>
      </c>
      <c r="O118" s="6">
        <f>+'4'!C117+CompraVenta!Q120</f>
        <v>0</v>
      </c>
      <c r="P118" s="6">
        <f>+'4'!D117+CompraVenta!R120</f>
        <v>0</v>
      </c>
      <c r="Q118" s="6">
        <f>+'4'!E117+CompraVenta!S120</f>
        <v>0</v>
      </c>
      <c r="R118" s="6">
        <f>+'4'!F117+CompraVenta!T120</f>
        <v>0</v>
      </c>
      <c r="S118" s="6">
        <f>+'4'!G117+CompraVenta!U120</f>
        <v>0</v>
      </c>
      <c r="T118" s="6">
        <f>+'4'!H117+CompraVenta!V120</f>
        <v>0</v>
      </c>
      <c r="U118" s="6">
        <f>+'4'!I117+CompraVenta!W120</f>
        <v>0</v>
      </c>
      <c r="V118" s="6">
        <f>+'4'!J117+CompraVenta!X120</f>
        <v>0</v>
      </c>
      <c r="W118" s="6">
        <f>+'4'!K117+CompraVenta!Y120</f>
        <v>41230.070000000029</v>
      </c>
      <c r="X118" s="6">
        <f>+'4'!L117+CompraVenta!Z120</f>
        <v>47905.129999999896</v>
      </c>
      <c r="Y118" s="6">
        <f>+'4'!M117+CompraVenta!AA120</f>
        <v>52401.269999999953</v>
      </c>
      <c r="Z118" s="6">
        <f>+'7'!B117+CompraVenta!AB120</f>
        <v>0</v>
      </c>
      <c r="AA118" s="6">
        <f>+'7'!C117+CompraVenta!AC120</f>
        <v>0</v>
      </c>
      <c r="AB118" s="6">
        <f>+'7'!D117+CompraVenta!AD120</f>
        <v>0</v>
      </c>
      <c r="AC118" s="6">
        <f>+'7'!E117+CompraVenta!AE120</f>
        <v>0</v>
      </c>
      <c r="AD118" s="6">
        <f>+'7'!F117+CompraVenta!AF120</f>
        <v>0</v>
      </c>
      <c r="AE118" s="6">
        <f>+'7'!G117+CompraVenta!AG120</f>
        <v>0</v>
      </c>
      <c r="AF118" s="6">
        <f>+'7'!H117+CompraVenta!AH120</f>
        <v>0</v>
      </c>
      <c r="AG118" s="6">
        <f>+'7'!I117+CompraVenta!AI120</f>
        <v>0</v>
      </c>
      <c r="AH118" s="6">
        <f>+'7'!J117+CompraVenta!AJ120</f>
        <v>0</v>
      </c>
      <c r="AI118" s="6">
        <f>+'7'!K117+CompraVenta!AK120</f>
        <v>41228.21</v>
      </c>
      <c r="AJ118" s="6">
        <f>+'7'!L117+CompraVenta!AL120</f>
        <v>48191.74</v>
      </c>
      <c r="AK118" s="6">
        <f>+'7'!M117+CompraVenta!AM120</f>
        <v>48552.17000000002</v>
      </c>
      <c r="AL118" s="6"/>
      <c r="AM118" s="33">
        <f t="shared" si="11"/>
        <v>136604.70999999993</v>
      </c>
      <c r="AN118" s="33">
        <f t="shared" si="12"/>
        <v>141536.46999999988</v>
      </c>
      <c r="AO118" s="33">
        <f t="shared" si="13"/>
        <v>137972.12000000002</v>
      </c>
      <c r="AP118" s="33">
        <f t="shared" si="14"/>
        <v>136604.70999999993</v>
      </c>
      <c r="AQ118" s="33">
        <f t="shared" si="15"/>
        <v>1</v>
      </c>
      <c r="AR118" s="6">
        <f t="shared" si="19"/>
        <v>116</v>
      </c>
      <c r="AS118" s="34">
        <f t="shared" si="16"/>
        <v>41241.520000000004</v>
      </c>
      <c r="AT118" s="34">
        <f t="shared" si="16"/>
        <v>47440.069999999942</v>
      </c>
      <c r="AU118" s="34">
        <f t="shared" si="16"/>
        <v>47923.119999999988</v>
      </c>
      <c r="AV118" s="34">
        <f t="shared" si="17"/>
        <v>136604.70999999993</v>
      </c>
      <c r="AW118" s="19"/>
      <c r="BB118" s="33"/>
      <c r="BC118" s="33"/>
      <c r="BD118" s="33"/>
      <c r="BF118" s="33"/>
      <c r="BG118" s="33"/>
      <c r="BH118" s="33"/>
      <c r="BJ118" s="35">
        <f t="shared" si="18"/>
        <v>136604.70999999993</v>
      </c>
    </row>
    <row r="119" spans="1:62" x14ac:dyDescent="0.35">
      <c r="A119" s="3" t="str">
        <f>+'7'!A118</f>
        <v>EL_MIRADOR</v>
      </c>
      <c r="B119" s="6">
        <f>+'2'!B118+CompraVenta!D121</f>
        <v>0</v>
      </c>
      <c r="C119" s="6">
        <f>+'2'!C118+CompraVenta!E121</f>
        <v>0</v>
      </c>
      <c r="D119" s="6">
        <f>+'2'!D118+CompraVenta!F121</f>
        <v>0</v>
      </c>
      <c r="E119" s="6">
        <f>+'2'!E118+CompraVenta!G121</f>
        <v>0</v>
      </c>
      <c r="F119" s="6">
        <f>+'2'!F118+CompraVenta!H121</f>
        <v>0</v>
      </c>
      <c r="G119" s="6">
        <f>+'2'!G118+CompraVenta!I121</f>
        <v>0</v>
      </c>
      <c r="H119" s="6">
        <f>+'2'!H118+CompraVenta!J121</f>
        <v>0</v>
      </c>
      <c r="I119" s="6">
        <f>+'2'!I118+CompraVenta!K121</f>
        <v>0</v>
      </c>
      <c r="J119" s="6">
        <f>+'2'!J118+CompraVenta!L121</f>
        <v>0</v>
      </c>
      <c r="K119" s="6">
        <f>+'2'!K118+CompraVenta!M121</f>
        <v>65192.209999999919</v>
      </c>
      <c r="L119" s="6">
        <f>+'2'!L118+CompraVenta!N121</f>
        <v>121412.38000000011</v>
      </c>
      <c r="M119" s="6">
        <f>+'2'!M118+CompraVenta!O121</f>
        <v>106794.59999999993</v>
      </c>
      <c r="N119" s="6">
        <f>+'4'!B118+CompraVenta!P121</f>
        <v>0</v>
      </c>
      <c r="O119" s="6">
        <f>+'4'!C118+CompraVenta!Q121</f>
        <v>0</v>
      </c>
      <c r="P119" s="6">
        <f>+'4'!D118+CompraVenta!R121</f>
        <v>0</v>
      </c>
      <c r="Q119" s="6">
        <f>+'4'!E118+CompraVenta!S121</f>
        <v>0</v>
      </c>
      <c r="R119" s="6">
        <f>+'4'!F118+CompraVenta!T121</f>
        <v>0</v>
      </c>
      <c r="S119" s="6">
        <f>+'4'!G118+CompraVenta!U121</f>
        <v>0</v>
      </c>
      <c r="T119" s="6">
        <f>+'4'!H118+CompraVenta!V121</f>
        <v>0</v>
      </c>
      <c r="U119" s="6">
        <f>+'4'!I118+CompraVenta!W121</f>
        <v>0</v>
      </c>
      <c r="V119" s="6">
        <f>+'4'!J118+CompraVenta!X121</f>
        <v>0</v>
      </c>
      <c r="W119" s="6">
        <f>+'4'!K118+CompraVenta!Y121</f>
        <v>63922.8999999999</v>
      </c>
      <c r="X119" s="6">
        <f>+'4'!L118+CompraVenta!Z121</f>
        <v>105960.98000000003</v>
      </c>
      <c r="Y119" s="6">
        <f>+'4'!M118+CompraVenta!AA121</f>
        <v>60887.270000000019</v>
      </c>
      <c r="Z119" s="6">
        <f>+'7'!B118+CompraVenta!AB121</f>
        <v>0</v>
      </c>
      <c r="AA119" s="6">
        <f>+'7'!C118+CompraVenta!AC121</f>
        <v>0</v>
      </c>
      <c r="AB119" s="6">
        <f>+'7'!D118+CompraVenta!AD121</f>
        <v>0</v>
      </c>
      <c r="AC119" s="6">
        <f>+'7'!E118+CompraVenta!AE121</f>
        <v>0</v>
      </c>
      <c r="AD119" s="6">
        <f>+'7'!F118+CompraVenta!AF121</f>
        <v>0</v>
      </c>
      <c r="AE119" s="6">
        <f>+'7'!G118+CompraVenta!AG121</f>
        <v>0</v>
      </c>
      <c r="AF119" s="6">
        <f>+'7'!H118+CompraVenta!AH121</f>
        <v>0</v>
      </c>
      <c r="AG119" s="6">
        <f>+'7'!I118+CompraVenta!AI121</f>
        <v>0</v>
      </c>
      <c r="AH119" s="6">
        <f>+'7'!J118+CompraVenta!AJ121</f>
        <v>0</v>
      </c>
      <c r="AI119" s="6">
        <f>+'7'!K118+CompraVenta!AK121</f>
        <v>61013.409999999916</v>
      </c>
      <c r="AJ119" s="6">
        <f>+'7'!L118+CompraVenta!AL121</f>
        <v>80481.34</v>
      </c>
      <c r="AK119" s="6">
        <f>+'7'!M118+CompraVenta!AM121</f>
        <v>53167.88</v>
      </c>
      <c r="AL119" s="6"/>
      <c r="AM119" s="33">
        <f t="shared" si="11"/>
        <v>293399.18999999994</v>
      </c>
      <c r="AN119" s="33">
        <f t="shared" si="12"/>
        <v>230771.14999999994</v>
      </c>
      <c r="AO119" s="33">
        <f t="shared" si="13"/>
        <v>194662.62999999992</v>
      </c>
      <c r="AP119" s="33">
        <f t="shared" si="14"/>
        <v>194662.62999999992</v>
      </c>
      <c r="AQ119" s="33">
        <f t="shared" si="15"/>
        <v>3</v>
      </c>
      <c r="AR119" s="6">
        <f t="shared" si="19"/>
        <v>117</v>
      </c>
      <c r="AS119" s="34">
        <f t="shared" si="16"/>
        <v>61013.409999999916</v>
      </c>
      <c r="AT119" s="34">
        <f t="shared" si="16"/>
        <v>80481.34</v>
      </c>
      <c r="AU119" s="34">
        <f t="shared" si="16"/>
        <v>53167.88</v>
      </c>
      <c r="AV119" s="34">
        <f t="shared" si="17"/>
        <v>194662.62999999992</v>
      </c>
      <c r="AW119" s="19"/>
      <c r="BB119" s="33"/>
      <c r="BC119" s="33"/>
      <c r="BD119" s="33"/>
      <c r="BF119" s="33"/>
      <c r="BG119" s="33"/>
      <c r="BH119" s="33"/>
      <c r="BJ119" s="35">
        <f t="shared" si="18"/>
        <v>194662.62999999992</v>
      </c>
    </row>
    <row r="120" spans="1:62" x14ac:dyDescent="0.35">
      <c r="A120" s="3" t="str">
        <f>+'7'!A119</f>
        <v>EL_MORADO</v>
      </c>
      <c r="B120" s="6">
        <f>+'2'!B119+CompraVenta!D122</f>
        <v>0</v>
      </c>
      <c r="C120" s="6">
        <f>+'2'!C119+CompraVenta!E122</f>
        <v>0</v>
      </c>
      <c r="D120" s="6">
        <f>+'2'!D119+CompraVenta!F122</f>
        <v>0</v>
      </c>
      <c r="E120" s="6">
        <f>+'2'!E119+CompraVenta!G122</f>
        <v>0</v>
      </c>
      <c r="F120" s="6">
        <f>+'2'!F119+CompraVenta!H122</f>
        <v>0</v>
      </c>
      <c r="G120" s="6">
        <f>+'2'!G119+CompraVenta!I122</f>
        <v>0</v>
      </c>
      <c r="H120" s="6">
        <f>+'2'!H119+CompraVenta!J122</f>
        <v>0</v>
      </c>
      <c r="I120" s="6">
        <f>+'2'!I119+CompraVenta!K122</f>
        <v>0</v>
      </c>
      <c r="J120" s="6">
        <f>+'2'!J119+CompraVenta!L122</f>
        <v>0</v>
      </c>
      <c r="K120" s="6">
        <f>+'2'!K119+CompraVenta!M122</f>
        <v>227433.50000000017</v>
      </c>
      <c r="L120" s="6">
        <f>+'2'!L119+CompraVenta!N122</f>
        <v>244085.18000000002</v>
      </c>
      <c r="M120" s="6">
        <f>+'2'!M119+CompraVenta!O122</f>
        <v>170426.03000000026</v>
      </c>
      <c r="N120" s="6">
        <f>+'4'!B119+CompraVenta!P122</f>
        <v>0</v>
      </c>
      <c r="O120" s="6">
        <f>+'4'!C119+CompraVenta!Q122</f>
        <v>0</v>
      </c>
      <c r="P120" s="6">
        <f>+'4'!D119+CompraVenta!R122</f>
        <v>0</v>
      </c>
      <c r="Q120" s="6">
        <f>+'4'!E119+CompraVenta!S122</f>
        <v>0</v>
      </c>
      <c r="R120" s="6">
        <f>+'4'!F119+CompraVenta!T122</f>
        <v>0</v>
      </c>
      <c r="S120" s="6">
        <f>+'4'!G119+CompraVenta!U122</f>
        <v>0</v>
      </c>
      <c r="T120" s="6">
        <f>+'4'!H119+CompraVenta!V122</f>
        <v>0</v>
      </c>
      <c r="U120" s="6">
        <f>+'4'!I119+CompraVenta!W122</f>
        <v>0</v>
      </c>
      <c r="V120" s="6">
        <f>+'4'!J119+CompraVenta!X122</f>
        <v>0</v>
      </c>
      <c r="W120" s="6">
        <f>+'4'!K119+CompraVenta!Y122</f>
        <v>227431.88999999998</v>
      </c>
      <c r="X120" s="6">
        <f>+'4'!L119+CompraVenta!Z122</f>
        <v>245066.58000000019</v>
      </c>
      <c r="Y120" s="6">
        <f>+'4'!M119+CompraVenta!AA122</f>
        <v>179700.61999999968</v>
      </c>
      <c r="Z120" s="6">
        <f>+'7'!B119+CompraVenta!AB122</f>
        <v>0</v>
      </c>
      <c r="AA120" s="6">
        <f>+'7'!C119+CompraVenta!AC122</f>
        <v>0</v>
      </c>
      <c r="AB120" s="6">
        <f>+'7'!D119+CompraVenta!AD122</f>
        <v>0</v>
      </c>
      <c r="AC120" s="6">
        <f>+'7'!E119+CompraVenta!AE122</f>
        <v>0</v>
      </c>
      <c r="AD120" s="6">
        <f>+'7'!F119+CompraVenta!AF122</f>
        <v>0</v>
      </c>
      <c r="AE120" s="6">
        <f>+'7'!G119+CompraVenta!AG122</f>
        <v>0</v>
      </c>
      <c r="AF120" s="6">
        <f>+'7'!H119+CompraVenta!AH122</f>
        <v>0</v>
      </c>
      <c r="AG120" s="6">
        <f>+'7'!I119+CompraVenta!AI122</f>
        <v>0</v>
      </c>
      <c r="AH120" s="6">
        <f>+'7'!J119+CompraVenta!AJ122</f>
        <v>0</v>
      </c>
      <c r="AI120" s="6">
        <f>+'7'!K119+CompraVenta!AK122</f>
        <v>228251.52000000011</v>
      </c>
      <c r="AJ120" s="6">
        <f>+'7'!L119+CompraVenta!AL122</f>
        <v>246664.32000000033</v>
      </c>
      <c r="AK120" s="6">
        <f>+'7'!M119+CompraVenta!AM122</f>
        <v>170942.52999999977</v>
      </c>
      <c r="AL120" s="6"/>
      <c r="AM120" s="33">
        <f t="shared" si="11"/>
        <v>641944.71000000043</v>
      </c>
      <c r="AN120" s="33">
        <f t="shared" si="12"/>
        <v>652199.08999999985</v>
      </c>
      <c r="AO120" s="33">
        <f t="shared" si="13"/>
        <v>645858.37000000023</v>
      </c>
      <c r="AP120" s="33">
        <f t="shared" si="14"/>
        <v>641944.71000000043</v>
      </c>
      <c r="AQ120" s="33">
        <f t="shared" si="15"/>
        <v>1</v>
      </c>
      <c r="AR120" s="6">
        <f t="shared" si="19"/>
        <v>118</v>
      </c>
      <c r="AS120" s="34">
        <f t="shared" si="16"/>
        <v>227433.50000000017</v>
      </c>
      <c r="AT120" s="34">
        <f t="shared" si="16"/>
        <v>244085.18000000002</v>
      </c>
      <c r="AU120" s="34">
        <f t="shared" si="16"/>
        <v>170426.03000000026</v>
      </c>
      <c r="AV120" s="34">
        <f t="shared" si="17"/>
        <v>641944.71000000043</v>
      </c>
      <c r="AW120" s="19"/>
      <c r="BB120" s="33"/>
      <c r="BC120" s="33"/>
      <c r="BD120" s="33"/>
      <c r="BF120" s="33"/>
      <c r="BG120" s="33"/>
      <c r="BH120" s="33"/>
      <c r="BJ120" s="35">
        <f t="shared" si="18"/>
        <v>641944.71000000043</v>
      </c>
    </row>
    <row r="121" spans="1:62" x14ac:dyDescent="0.35">
      <c r="A121" s="3" t="str">
        <f>+'7'!A120</f>
        <v>EL_NOGAL</v>
      </c>
      <c r="B121" s="6">
        <f>+'2'!B120+CompraVenta!D123</f>
        <v>0</v>
      </c>
      <c r="C121" s="6">
        <f>+'2'!C120+CompraVenta!E123</f>
        <v>0</v>
      </c>
      <c r="D121" s="6">
        <f>+'2'!D120+CompraVenta!F123</f>
        <v>0</v>
      </c>
      <c r="E121" s="6">
        <f>+'2'!E120+CompraVenta!G123</f>
        <v>0</v>
      </c>
      <c r="F121" s="6">
        <f>+'2'!F120+CompraVenta!H123</f>
        <v>0</v>
      </c>
      <c r="G121" s="6">
        <f>+'2'!G120+CompraVenta!I123</f>
        <v>0</v>
      </c>
      <c r="H121" s="6">
        <f>+'2'!H120+CompraVenta!J123</f>
        <v>0</v>
      </c>
      <c r="I121" s="6">
        <f>+'2'!I120+CompraVenta!K123</f>
        <v>0</v>
      </c>
      <c r="J121" s="6">
        <f>+'2'!J120+CompraVenta!L123</f>
        <v>0</v>
      </c>
      <c r="K121" s="6">
        <f>+'2'!K120+CompraVenta!M123</f>
        <v>109381.34999999996</v>
      </c>
      <c r="L121" s="6">
        <f>+'2'!L120+CompraVenta!N123</f>
        <v>120209.62999999995</v>
      </c>
      <c r="M121" s="6">
        <f>+'2'!M120+CompraVenta!O123</f>
        <v>135307.32000000009</v>
      </c>
      <c r="N121" s="6">
        <f>+'4'!B120+CompraVenta!P123</f>
        <v>0</v>
      </c>
      <c r="O121" s="6">
        <f>+'4'!C120+CompraVenta!Q123</f>
        <v>0</v>
      </c>
      <c r="P121" s="6">
        <f>+'4'!D120+CompraVenta!R123</f>
        <v>0</v>
      </c>
      <c r="Q121" s="6">
        <f>+'4'!E120+CompraVenta!S123</f>
        <v>0</v>
      </c>
      <c r="R121" s="6">
        <f>+'4'!F120+CompraVenta!T123</f>
        <v>0</v>
      </c>
      <c r="S121" s="6">
        <f>+'4'!G120+CompraVenta!U123</f>
        <v>0</v>
      </c>
      <c r="T121" s="6">
        <f>+'4'!H120+CompraVenta!V123</f>
        <v>0</v>
      </c>
      <c r="U121" s="6">
        <f>+'4'!I120+CompraVenta!W123</f>
        <v>0</v>
      </c>
      <c r="V121" s="6">
        <f>+'4'!J120+CompraVenta!X123</f>
        <v>0</v>
      </c>
      <c r="W121" s="6">
        <f>+'4'!K120+CompraVenta!Y123</f>
        <v>109387.26999999986</v>
      </c>
      <c r="X121" s="6">
        <f>+'4'!L120+CompraVenta!Z123</f>
        <v>121808.46000000018</v>
      </c>
      <c r="Y121" s="6">
        <f>+'4'!M120+CompraVenta!AA123</f>
        <v>149298.97999999995</v>
      </c>
      <c r="Z121" s="6">
        <f>+'7'!B120+CompraVenta!AB123</f>
        <v>0</v>
      </c>
      <c r="AA121" s="6">
        <f>+'7'!C120+CompraVenta!AC123</f>
        <v>0</v>
      </c>
      <c r="AB121" s="6">
        <f>+'7'!D120+CompraVenta!AD123</f>
        <v>0</v>
      </c>
      <c r="AC121" s="6">
        <f>+'7'!E120+CompraVenta!AE123</f>
        <v>0</v>
      </c>
      <c r="AD121" s="6">
        <f>+'7'!F120+CompraVenta!AF123</f>
        <v>0</v>
      </c>
      <c r="AE121" s="6">
        <f>+'7'!G120+CompraVenta!AG123</f>
        <v>0</v>
      </c>
      <c r="AF121" s="6">
        <f>+'7'!H120+CompraVenta!AH123</f>
        <v>0</v>
      </c>
      <c r="AG121" s="6">
        <f>+'7'!I120+CompraVenta!AI123</f>
        <v>0</v>
      </c>
      <c r="AH121" s="6">
        <f>+'7'!J120+CompraVenta!AJ123</f>
        <v>0</v>
      </c>
      <c r="AI121" s="6">
        <f>+'7'!K120+CompraVenta!AK123</f>
        <v>109369.06000000014</v>
      </c>
      <c r="AJ121" s="6">
        <f>+'7'!L120+CompraVenta!AL123</f>
        <v>122469.92999999983</v>
      </c>
      <c r="AK121" s="6">
        <f>+'7'!M120+CompraVenta!AM123</f>
        <v>137792.44000000018</v>
      </c>
      <c r="AL121" s="6"/>
      <c r="AM121" s="33">
        <f t="shared" si="11"/>
        <v>364898.30000000005</v>
      </c>
      <c r="AN121" s="33">
        <f t="shared" si="12"/>
        <v>380494.70999999996</v>
      </c>
      <c r="AO121" s="33">
        <f t="shared" si="13"/>
        <v>369631.43000000017</v>
      </c>
      <c r="AP121" s="33">
        <f t="shared" si="14"/>
        <v>364898.30000000005</v>
      </c>
      <c r="AQ121" s="33">
        <f t="shared" si="15"/>
        <v>1</v>
      </c>
      <c r="AR121" s="6">
        <f t="shared" si="19"/>
        <v>119</v>
      </c>
      <c r="AS121" s="34">
        <f t="shared" si="16"/>
        <v>109381.34999999996</v>
      </c>
      <c r="AT121" s="34">
        <f t="shared" si="16"/>
        <v>120209.62999999995</v>
      </c>
      <c r="AU121" s="34">
        <f t="shared" si="16"/>
        <v>135307.32000000009</v>
      </c>
      <c r="AV121" s="34">
        <f t="shared" si="17"/>
        <v>364898.30000000005</v>
      </c>
      <c r="AW121" s="19"/>
      <c r="BB121" s="33"/>
      <c r="BC121" s="33"/>
      <c r="BD121" s="33"/>
      <c r="BF121" s="33"/>
      <c r="BG121" s="33"/>
      <c r="BH121" s="33"/>
      <c r="BJ121" s="35">
        <f t="shared" si="18"/>
        <v>364898.30000000005</v>
      </c>
    </row>
    <row r="122" spans="1:62" x14ac:dyDescent="0.35">
      <c r="A122" s="3" t="str">
        <f>+'7'!A121</f>
        <v>EL_PELICANO</v>
      </c>
      <c r="B122" s="6">
        <f>+'2'!B121+CompraVenta!D124</f>
        <v>0</v>
      </c>
      <c r="C122" s="6">
        <f>+'2'!C121+CompraVenta!E124</f>
        <v>0</v>
      </c>
      <c r="D122" s="6">
        <f>+'2'!D121+CompraVenta!F124</f>
        <v>0</v>
      </c>
      <c r="E122" s="6">
        <f>+'2'!E121+CompraVenta!G124</f>
        <v>0</v>
      </c>
      <c r="F122" s="6">
        <f>+'2'!F121+CompraVenta!H124</f>
        <v>0</v>
      </c>
      <c r="G122" s="6">
        <f>+'2'!G121+CompraVenta!I124</f>
        <v>0</v>
      </c>
      <c r="H122" s="6">
        <f>+'2'!H121+CompraVenta!J124</f>
        <v>0</v>
      </c>
      <c r="I122" s="6">
        <f>+'2'!I121+CompraVenta!K124</f>
        <v>0</v>
      </c>
      <c r="J122" s="6">
        <f>+'2'!J121+CompraVenta!L124</f>
        <v>0</v>
      </c>
      <c r="K122" s="6">
        <f>+'2'!K121+CompraVenta!M124</f>
        <v>-408654.26</v>
      </c>
      <c r="L122" s="6">
        <f>+'2'!L121+CompraVenta!N124</f>
        <v>-25838.739999999983</v>
      </c>
      <c r="M122" s="6">
        <f>+'2'!M121+CompraVenta!O124</f>
        <v>212982.02999999985</v>
      </c>
      <c r="N122" s="6">
        <f>+'4'!B121+CompraVenta!P124</f>
        <v>0</v>
      </c>
      <c r="O122" s="6">
        <f>+'4'!C121+CompraVenta!Q124</f>
        <v>0</v>
      </c>
      <c r="P122" s="6">
        <f>+'4'!D121+CompraVenta!R124</f>
        <v>0</v>
      </c>
      <c r="Q122" s="6">
        <f>+'4'!E121+CompraVenta!S124</f>
        <v>0</v>
      </c>
      <c r="R122" s="6">
        <f>+'4'!F121+CompraVenta!T124</f>
        <v>0</v>
      </c>
      <c r="S122" s="6">
        <f>+'4'!G121+CompraVenta!U124</f>
        <v>0</v>
      </c>
      <c r="T122" s="6">
        <f>+'4'!H121+CompraVenta!V124</f>
        <v>0</v>
      </c>
      <c r="U122" s="6">
        <f>+'4'!I121+CompraVenta!W124</f>
        <v>0</v>
      </c>
      <c r="V122" s="6">
        <f>+'4'!J121+CompraVenta!X124</f>
        <v>0</v>
      </c>
      <c r="W122" s="6">
        <f>+'4'!K121+CompraVenta!Y124</f>
        <v>-408403.08</v>
      </c>
      <c r="X122" s="6">
        <f>+'4'!L121+CompraVenta!Z124</f>
        <v>-40096.350000000028</v>
      </c>
      <c r="Y122" s="6">
        <f>+'4'!M121+CompraVenta!AA124</f>
        <v>36193.769999999975</v>
      </c>
      <c r="Z122" s="6">
        <f>+'7'!B121+CompraVenta!AB124</f>
        <v>0</v>
      </c>
      <c r="AA122" s="6">
        <f>+'7'!C121+CompraVenta!AC124</f>
        <v>0</v>
      </c>
      <c r="AB122" s="6">
        <f>+'7'!D121+CompraVenta!AD124</f>
        <v>0</v>
      </c>
      <c r="AC122" s="6">
        <f>+'7'!E121+CompraVenta!AE124</f>
        <v>0</v>
      </c>
      <c r="AD122" s="6">
        <f>+'7'!F121+CompraVenta!AF124</f>
        <v>0</v>
      </c>
      <c r="AE122" s="6">
        <f>+'7'!G121+CompraVenta!AG124</f>
        <v>0</v>
      </c>
      <c r="AF122" s="6">
        <f>+'7'!H121+CompraVenta!AH124</f>
        <v>0</v>
      </c>
      <c r="AG122" s="6">
        <f>+'7'!I121+CompraVenta!AI124</f>
        <v>0</v>
      </c>
      <c r="AH122" s="6">
        <f>+'7'!J121+CompraVenta!AJ124</f>
        <v>0</v>
      </c>
      <c r="AI122" s="6">
        <f>+'7'!K121+CompraVenta!AK124</f>
        <v>-407958.19000000024</v>
      </c>
      <c r="AJ122" s="6">
        <f>+'7'!L121+CompraVenta!AL124</f>
        <v>-55172.820000000036</v>
      </c>
      <c r="AK122" s="6">
        <f>+'7'!M121+CompraVenta!AM124</f>
        <v>195206.24999999994</v>
      </c>
      <c r="AL122" s="6"/>
      <c r="AM122" s="33">
        <f t="shared" si="11"/>
        <v>-221510.97000000015</v>
      </c>
      <c r="AN122" s="33">
        <f t="shared" si="12"/>
        <v>-412305.66000000009</v>
      </c>
      <c r="AO122" s="33">
        <f t="shared" si="13"/>
        <v>-267924.7600000003</v>
      </c>
      <c r="AP122" s="33">
        <f t="shared" si="14"/>
        <v>-412305.66000000009</v>
      </c>
      <c r="AQ122" s="33">
        <f t="shared" si="15"/>
        <v>2</v>
      </c>
      <c r="AR122" s="6">
        <f t="shared" si="19"/>
        <v>120</v>
      </c>
      <c r="AS122" s="34">
        <f t="shared" si="16"/>
        <v>-408403.08</v>
      </c>
      <c r="AT122" s="34">
        <f t="shared" si="16"/>
        <v>-40096.350000000028</v>
      </c>
      <c r="AU122" s="34">
        <f t="shared" si="16"/>
        <v>36193.769999999975</v>
      </c>
      <c r="AV122" s="34">
        <f t="shared" si="17"/>
        <v>-412305.66000000009</v>
      </c>
      <c r="AW122" s="19"/>
      <c r="BB122" s="33"/>
      <c r="BC122" s="33"/>
      <c r="BD122" s="33"/>
      <c r="BF122" s="33"/>
      <c r="BG122" s="33"/>
      <c r="BH122" s="33"/>
      <c r="BJ122" s="35">
        <f t="shared" si="18"/>
        <v>-412305.66000000009</v>
      </c>
    </row>
    <row r="123" spans="1:62" x14ac:dyDescent="0.35">
      <c r="A123" s="3" t="str">
        <f>+'7'!A122</f>
        <v>EL_QUEULE</v>
      </c>
      <c r="B123" s="6">
        <f>+'2'!B122+CompraVenta!D125</f>
        <v>0</v>
      </c>
      <c r="C123" s="6">
        <f>+'2'!C122+CompraVenta!E125</f>
        <v>0</v>
      </c>
      <c r="D123" s="6">
        <f>+'2'!D122+CompraVenta!F125</f>
        <v>0</v>
      </c>
      <c r="E123" s="6">
        <f>+'2'!E122+CompraVenta!G125</f>
        <v>0</v>
      </c>
      <c r="F123" s="6">
        <f>+'2'!F122+CompraVenta!H125</f>
        <v>0</v>
      </c>
      <c r="G123" s="6">
        <f>+'2'!G122+CompraVenta!I125</f>
        <v>0</v>
      </c>
      <c r="H123" s="6">
        <f>+'2'!H122+CompraVenta!J125</f>
        <v>0</v>
      </c>
      <c r="I123" s="6">
        <f>+'2'!I122+CompraVenta!K125</f>
        <v>0</v>
      </c>
      <c r="J123" s="6">
        <f>+'2'!J122+CompraVenta!L125</f>
        <v>0</v>
      </c>
      <c r="K123" s="6">
        <f>+'2'!K122+CompraVenta!M125</f>
        <v>175176.77</v>
      </c>
      <c r="L123" s="6">
        <f>+'2'!L122+CompraVenta!N125</f>
        <v>188028.17999999993</v>
      </c>
      <c r="M123" s="6">
        <f>+'2'!M122+CompraVenta!O125</f>
        <v>168198.66000000018</v>
      </c>
      <c r="N123" s="6">
        <f>+'4'!B122+CompraVenta!P125</f>
        <v>0</v>
      </c>
      <c r="O123" s="6">
        <f>+'4'!C122+CompraVenta!Q125</f>
        <v>0</v>
      </c>
      <c r="P123" s="6">
        <f>+'4'!D122+CompraVenta!R125</f>
        <v>0</v>
      </c>
      <c r="Q123" s="6">
        <f>+'4'!E122+CompraVenta!S125</f>
        <v>0</v>
      </c>
      <c r="R123" s="6">
        <f>+'4'!F122+CompraVenta!T125</f>
        <v>0</v>
      </c>
      <c r="S123" s="6">
        <f>+'4'!G122+CompraVenta!U125</f>
        <v>0</v>
      </c>
      <c r="T123" s="6">
        <f>+'4'!H122+CompraVenta!V125</f>
        <v>0</v>
      </c>
      <c r="U123" s="6">
        <f>+'4'!I122+CompraVenta!W125</f>
        <v>0</v>
      </c>
      <c r="V123" s="6">
        <f>+'4'!J122+CompraVenta!X125</f>
        <v>0</v>
      </c>
      <c r="W123" s="6">
        <f>+'4'!K122+CompraVenta!Y125</f>
        <v>175132.91000000021</v>
      </c>
      <c r="X123" s="6">
        <f>+'4'!L122+CompraVenta!Z125</f>
        <v>189490.29</v>
      </c>
      <c r="Y123" s="6">
        <f>+'4'!M122+CompraVenta!AA125</f>
        <v>184121.81000000006</v>
      </c>
      <c r="Z123" s="6">
        <f>+'7'!B122+CompraVenta!AB125</f>
        <v>0</v>
      </c>
      <c r="AA123" s="6">
        <f>+'7'!C122+CompraVenta!AC125</f>
        <v>0</v>
      </c>
      <c r="AB123" s="6">
        <f>+'7'!D122+CompraVenta!AD125</f>
        <v>0</v>
      </c>
      <c r="AC123" s="6">
        <f>+'7'!E122+CompraVenta!AE125</f>
        <v>0</v>
      </c>
      <c r="AD123" s="6">
        <f>+'7'!F122+CompraVenta!AF125</f>
        <v>0</v>
      </c>
      <c r="AE123" s="6">
        <f>+'7'!G122+CompraVenta!AG125</f>
        <v>0</v>
      </c>
      <c r="AF123" s="6">
        <f>+'7'!H122+CompraVenta!AH125</f>
        <v>0</v>
      </c>
      <c r="AG123" s="6">
        <f>+'7'!I122+CompraVenta!AI125</f>
        <v>0</v>
      </c>
      <c r="AH123" s="6">
        <f>+'7'!J122+CompraVenta!AJ125</f>
        <v>0</v>
      </c>
      <c r="AI123" s="6">
        <f>+'7'!K122+CompraVenta!AK125</f>
        <v>175133.25000000023</v>
      </c>
      <c r="AJ123" s="6">
        <f>+'7'!L122+CompraVenta!AL125</f>
        <v>190757.39999999997</v>
      </c>
      <c r="AK123" s="6">
        <f>+'7'!M122+CompraVenta!AM125</f>
        <v>170409.92000000022</v>
      </c>
      <c r="AL123" s="6"/>
      <c r="AM123" s="33">
        <f t="shared" si="11"/>
        <v>531403.6100000001</v>
      </c>
      <c r="AN123" s="33">
        <f t="shared" si="12"/>
        <v>548745.01000000024</v>
      </c>
      <c r="AO123" s="33">
        <f t="shared" si="13"/>
        <v>536300.57000000041</v>
      </c>
      <c r="AP123" s="33">
        <f t="shared" si="14"/>
        <v>531403.6100000001</v>
      </c>
      <c r="AQ123" s="33">
        <f t="shared" si="15"/>
        <v>1</v>
      </c>
      <c r="AR123" s="6">
        <f t="shared" si="19"/>
        <v>121</v>
      </c>
      <c r="AS123" s="34">
        <f t="shared" si="16"/>
        <v>175176.77</v>
      </c>
      <c r="AT123" s="34">
        <f t="shared" si="16"/>
        <v>188028.17999999993</v>
      </c>
      <c r="AU123" s="34">
        <f t="shared" si="16"/>
        <v>168198.66000000018</v>
      </c>
      <c r="AV123" s="34">
        <f t="shared" si="17"/>
        <v>531403.6100000001</v>
      </c>
      <c r="AW123" s="19"/>
      <c r="BB123" s="33"/>
      <c r="BC123" s="33"/>
      <c r="BD123" s="33"/>
      <c r="BF123" s="33"/>
      <c r="BG123" s="33"/>
      <c r="BH123" s="33"/>
      <c r="BJ123" s="35">
        <f t="shared" si="18"/>
        <v>531403.6100000001</v>
      </c>
    </row>
    <row r="124" spans="1:62" x14ac:dyDescent="0.35">
      <c r="A124" s="3" t="str">
        <f>+'7'!A123</f>
        <v>EL_ROBLE_SOLAR_SPA</v>
      </c>
      <c r="B124" s="6">
        <f>+'2'!B123+CompraVenta!D126</f>
        <v>0</v>
      </c>
      <c r="C124" s="6">
        <f>+'2'!C123+CompraVenta!E126</f>
        <v>0</v>
      </c>
      <c r="D124" s="6">
        <f>+'2'!D123+CompraVenta!F126</f>
        <v>0</v>
      </c>
      <c r="E124" s="6">
        <f>+'2'!E123+CompraVenta!G126</f>
        <v>0</v>
      </c>
      <c r="F124" s="6">
        <f>+'2'!F123+CompraVenta!H126</f>
        <v>0</v>
      </c>
      <c r="G124" s="6">
        <f>+'2'!G123+CompraVenta!I126</f>
        <v>0</v>
      </c>
      <c r="H124" s="6">
        <f>+'2'!H123+CompraVenta!J126</f>
        <v>0</v>
      </c>
      <c r="I124" s="6">
        <f>+'2'!I123+CompraVenta!K126</f>
        <v>0</v>
      </c>
      <c r="J124" s="6">
        <f>+'2'!J123+CompraVenta!L126</f>
        <v>0</v>
      </c>
      <c r="K124" s="6">
        <f>+'2'!K123+CompraVenta!M126</f>
        <v>35503.589999999989</v>
      </c>
      <c r="L124" s="6">
        <f>+'2'!L123+CompraVenta!N126</f>
        <v>34920.140000000007</v>
      </c>
      <c r="M124" s="6">
        <f>+'2'!M123+CompraVenta!O126</f>
        <v>31059.740000000031</v>
      </c>
      <c r="N124" s="6">
        <f>+'4'!B123+CompraVenta!P126</f>
        <v>0</v>
      </c>
      <c r="O124" s="6">
        <f>+'4'!C123+CompraVenta!Q126</f>
        <v>0</v>
      </c>
      <c r="P124" s="6">
        <f>+'4'!D123+CompraVenta!R126</f>
        <v>0</v>
      </c>
      <c r="Q124" s="6">
        <f>+'4'!E123+CompraVenta!S126</f>
        <v>0</v>
      </c>
      <c r="R124" s="6">
        <f>+'4'!F123+CompraVenta!T126</f>
        <v>0</v>
      </c>
      <c r="S124" s="6">
        <f>+'4'!G123+CompraVenta!U126</f>
        <v>0</v>
      </c>
      <c r="T124" s="6">
        <f>+'4'!H123+CompraVenta!V126</f>
        <v>0</v>
      </c>
      <c r="U124" s="6">
        <f>+'4'!I123+CompraVenta!W126</f>
        <v>0</v>
      </c>
      <c r="V124" s="6">
        <f>+'4'!J123+CompraVenta!X126</f>
        <v>0</v>
      </c>
      <c r="W124" s="6">
        <f>+'4'!K123+CompraVenta!Y126</f>
        <v>35495.5</v>
      </c>
      <c r="X124" s="6">
        <f>+'4'!L123+CompraVenta!Z126</f>
        <v>35192.529999999992</v>
      </c>
      <c r="Y124" s="6">
        <f>+'4'!M123+CompraVenta!AA126</f>
        <v>33699.930000000008</v>
      </c>
      <c r="Z124" s="6">
        <f>+'7'!B123+CompraVenta!AB126</f>
        <v>0</v>
      </c>
      <c r="AA124" s="6">
        <f>+'7'!C123+CompraVenta!AC126</f>
        <v>0</v>
      </c>
      <c r="AB124" s="6">
        <f>+'7'!D123+CompraVenta!AD126</f>
        <v>0</v>
      </c>
      <c r="AC124" s="6">
        <f>+'7'!E123+CompraVenta!AE126</f>
        <v>0</v>
      </c>
      <c r="AD124" s="6">
        <f>+'7'!F123+CompraVenta!AF126</f>
        <v>0</v>
      </c>
      <c r="AE124" s="6">
        <f>+'7'!G123+CompraVenta!AG126</f>
        <v>0</v>
      </c>
      <c r="AF124" s="6">
        <f>+'7'!H123+CompraVenta!AH126</f>
        <v>0</v>
      </c>
      <c r="AG124" s="6">
        <f>+'7'!I123+CompraVenta!AI126</f>
        <v>0</v>
      </c>
      <c r="AH124" s="6">
        <f>+'7'!J123+CompraVenta!AJ126</f>
        <v>0</v>
      </c>
      <c r="AI124" s="6">
        <f>+'7'!K123+CompraVenta!AK126</f>
        <v>35491.869999999995</v>
      </c>
      <c r="AJ124" s="6">
        <f>+'7'!L123+CompraVenta!AL126</f>
        <v>35382.250000000036</v>
      </c>
      <c r="AK124" s="6">
        <f>+'7'!M123+CompraVenta!AM126</f>
        <v>31456.089999999986</v>
      </c>
      <c r="AL124" s="6"/>
      <c r="AM124" s="33">
        <f t="shared" si="11"/>
        <v>101483.47000000003</v>
      </c>
      <c r="AN124" s="33">
        <f t="shared" si="12"/>
        <v>104387.96</v>
      </c>
      <c r="AO124" s="33">
        <f t="shared" si="13"/>
        <v>102330.21</v>
      </c>
      <c r="AP124" s="33">
        <f t="shared" si="14"/>
        <v>101483.47000000003</v>
      </c>
      <c r="AQ124" s="33">
        <f t="shared" si="15"/>
        <v>1</v>
      </c>
      <c r="AR124" s="6">
        <f t="shared" si="19"/>
        <v>122</v>
      </c>
      <c r="AS124" s="34">
        <f t="shared" si="16"/>
        <v>35503.589999999989</v>
      </c>
      <c r="AT124" s="34">
        <f t="shared" si="16"/>
        <v>34920.140000000007</v>
      </c>
      <c r="AU124" s="34">
        <f t="shared" si="16"/>
        <v>31059.740000000031</v>
      </c>
      <c r="AV124" s="34">
        <f t="shared" si="17"/>
        <v>101483.47000000003</v>
      </c>
      <c r="AW124" s="19"/>
      <c r="BB124" s="33"/>
      <c r="BC124" s="33"/>
      <c r="BD124" s="33"/>
      <c r="BF124" s="33"/>
      <c r="BG124" s="33"/>
      <c r="BH124" s="33"/>
      <c r="BJ124" s="35">
        <f t="shared" si="18"/>
        <v>101483.47000000003</v>
      </c>
    </row>
    <row r="125" spans="1:62" x14ac:dyDescent="0.35">
      <c r="A125" s="3" t="str">
        <f>+'7'!A124</f>
        <v>EL_SALITRAL</v>
      </c>
      <c r="B125" s="6">
        <f>+'2'!B124+CompraVenta!D127</f>
        <v>0</v>
      </c>
      <c r="C125" s="6">
        <f>+'2'!C124+CompraVenta!E127</f>
        <v>0</v>
      </c>
      <c r="D125" s="6">
        <f>+'2'!D124+CompraVenta!F127</f>
        <v>0</v>
      </c>
      <c r="E125" s="6">
        <f>+'2'!E124+CompraVenta!G127</f>
        <v>0</v>
      </c>
      <c r="F125" s="6">
        <f>+'2'!F124+CompraVenta!H127</f>
        <v>0</v>
      </c>
      <c r="G125" s="6">
        <f>+'2'!G124+CompraVenta!I127</f>
        <v>0</v>
      </c>
      <c r="H125" s="6">
        <f>+'2'!H124+CompraVenta!J127</f>
        <v>0</v>
      </c>
      <c r="I125" s="6">
        <f>+'2'!I124+CompraVenta!K127</f>
        <v>0</v>
      </c>
      <c r="J125" s="6">
        <f>+'2'!J124+CompraVenta!L127</f>
        <v>0</v>
      </c>
      <c r="K125" s="6">
        <f>+'2'!K124+CompraVenta!M127</f>
        <v>0</v>
      </c>
      <c r="L125" s="6">
        <f>+'2'!L124+CompraVenta!N127</f>
        <v>0</v>
      </c>
      <c r="M125" s="6">
        <f>+'2'!M124+CompraVenta!O127</f>
        <v>0</v>
      </c>
      <c r="N125" s="6">
        <f>+'4'!B124+CompraVenta!P127</f>
        <v>0</v>
      </c>
      <c r="O125" s="6">
        <f>+'4'!C124+CompraVenta!Q127</f>
        <v>0</v>
      </c>
      <c r="P125" s="6">
        <f>+'4'!D124+CompraVenta!R127</f>
        <v>0</v>
      </c>
      <c r="Q125" s="6">
        <f>+'4'!E124+CompraVenta!S127</f>
        <v>0</v>
      </c>
      <c r="R125" s="6">
        <f>+'4'!F124+CompraVenta!T127</f>
        <v>0</v>
      </c>
      <c r="S125" s="6">
        <f>+'4'!G124+CompraVenta!U127</f>
        <v>0</v>
      </c>
      <c r="T125" s="6">
        <f>+'4'!H124+CompraVenta!V127</f>
        <v>0</v>
      </c>
      <c r="U125" s="6">
        <f>+'4'!I124+CompraVenta!W127</f>
        <v>0</v>
      </c>
      <c r="V125" s="6">
        <f>+'4'!J124+CompraVenta!X127</f>
        <v>0</v>
      </c>
      <c r="W125" s="6">
        <f>+'4'!K124+CompraVenta!Y127</f>
        <v>0</v>
      </c>
      <c r="X125" s="6">
        <f>+'4'!L124+CompraVenta!Z127</f>
        <v>0</v>
      </c>
      <c r="Y125" s="6">
        <f>+'4'!M124+CompraVenta!AA127</f>
        <v>0</v>
      </c>
      <c r="Z125" s="6">
        <f>+'7'!B124+CompraVenta!AB127</f>
        <v>0</v>
      </c>
      <c r="AA125" s="6">
        <f>+'7'!C124+CompraVenta!AC127</f>
        <v>0</v>
      </c>
      <c r="AB125" s="6">
        <f>+'7'!D124+CompraVenta!AD127</f>
        <v>0</v>
      </c>
      <c r="AC125" s="6">
        <f>+'7'!E124+CompraVenta!AE127</f>
        <v>0</v>
      </c>
      <c r="AD125" s="6">
        <f>+'7'!F124+CompraVenta!AF127</f>
        <v>0</v>
      </c>
      <c r="AE125" s="6">
        <f>+'7'!G124+CompraVenta!AG127</f>
        <v>0</v>
      </c>
      <c r="AF125" s="6">
        <f>+'7'!H124+CompraVenta!AH127</f>
        <v>0</v>
      </c>
      <c r="AG125" s="6">
        <f>+'7'!I124+CompraVenta!AI127</f>
        <v>0</v>
      </c>
      <c r="AH125" s="6">
        <f>+'7'!J124+CompraVenta!AJ127</f>
        <v>0</v>
      </c>
      <c r="AI125" s="6">
        <f>+'7'!K124+CompraVenta!AK127</f>
        <v>0</v>
      </c>
      <c r="AJ125" s="6">
        <f>+'7'!L124+CompraVenta!AL127</f>
        <v>0</v>
      </c>
      <c r="AK125" s="6">
        <f>+'7'!M124+CompraVenta!AM127</f>
        <v>0</v>
      </c>
      <c r="AL125" s="6"/>
      <c r="AM125" s="33">
        <f t="shared" si="11"/>
        <v>0</v>
      </c>
      <c r="AN125" s="33">
        <f t="shared" si="12"/>
        <v>0</v>
      </c>
      <c r="AO125" s="33">
        <f t="shared" si="13"/>
        <v>0</v>
      </c>
      <c r="AP125" s="33">
        <f t="shared" si="14"/>
        <v>0</v>
      </c>
      <c r="AQ125" s="33">
        <f t="shared" si="15"/>
        <v>1</v>
      </c>
      <c r="AR125" s="6">
        <f t="shared" si="19"/>
        <v>123</v>
      </c>
      <c r="AS125" s="34">
        <f t="shared" si="16"/>
        <v>0</v>
      </c>
      <c r="AT125" s="34">
        <f t="shared" si="16"/>
        <v>0</v>
      </c>
      <c r="AU125" s="34">
        <f t="shared" si="16"/>
        <v>0</v>
      </c>
      <c r="AV125" s="34">
        <f t="shared" si="17"/>
        <v>0</v>
      </c>
      <c r="AW125" s="19"/>
      <c r="BB125" s="33"/>
      <c r="BC125" s="33"/>
      <c r="BD125" s="33"/>
      <c r="BF125" s="33"/>
      <c r="BG125" s="33"/>
      <c r="BH125" s="33"/>
      <c r="BJ125" s="35">
        <f t="shared" si="18"/>
        <v>0</v>
      </c>
    </row>
    <row r="126" spans="1:62" x14ac:dyDescent="0.35">
      <c r="A126" s="3" t="str">
        <f>+'7'!A125</f>
        <v>ELECTRICA_PINARES</v>
      </c>
      <c r="B126" s="6">
        <f>+'2'!B125+CompraVenta!D128</f>
        <v>0</v>
      </c>
      <c r="C126" s="6">
        <f>+'2'!C125+CompraVenta!E128</f>
        <v>0</v>
      </c>
      <c r="D126" s="6">
        <f>+'2'!D125+CompraVenta!F128</f>
        <v>0</v>
      </c>
      <c r="E126" s="6">
        <f>+'2'!E125+CompraVenta!G128</f>
        <v>0</v>
      </c>
      <c r="F126" s="6">
        <f>+'2'!F125+CompraVenta!H128</f>
        <v>0</v>
      </c>
      <c r="G126" s="6">
        <f>+'2'!G125+CompraVenta!I128</f>
        <v>0</v>
      </c>
      <c r="H126" s="6">
        <f>+'2'!H125+CompraVenta!J128</f>
        <v>0</v>
      </c>
      <c r="I126" s="6">
        <f>+'2'!I125+CompraVenta!K128</f>
        <v>0</v>
      </c>
      <c r="J126" s="6">
        <f>+'2'!J125+CompraVenta!L128</f>
        <v>0</v>
      </c>
      <c r="K126" s="6">
        <f>+'2'!K125+CompraVenta!M128</f>
        <v>0</v>
      </c>
      <c r="L126" s="6">
        <f>+'2'!L125+CompraVenta!N128</f>
        <v>0</v>
      </c>
      <c r="M126" s="6">
        <f>+'2'!M125+CompraVenta!O128</f>
        <v>0</v>
      </c>
      <c r="N126" s="6">
        <f>+'4'!B125+CompraVenta!P128</f>
        <v>0</v>
      </c>
      <c r="O126" s="6">
        <f>+'4'!C125+CompraVenta!Q128</f>
        <v>0</v>
      </c>
      <c r="P126" s="6">
        <f>+'4'!D125+CompraVenta!R128</f>
        <v>0</v>
      </c>
      <c r="Q126" s="6">
        <f>+'4'!E125+CompraVenta!S128</f>
        <v>0</v>
      </c>
      <c r="R126" s="6">
        <f>+'4'!F125+CompraVenta!T128</f>
        <v>0</v>
      </c>
      <c r="S126" s="6">
        <f>+'4'!G125+CompraVenta!U128</f>
        <v>0</v>
      </c>
      <c r="T126" s="6">
        <f>+'4'!H125+CompraVenta!V128</f>
        <v>0</v>
      </c>
      <c r="U126" s="6">
        <f>+'4'!I125+CompraVenta!W128</f>
        <v>0</v>
      </c>
      <c r="V126" s="6">
        <f>+'4'!J125+CompraVenta!X128</f>
        <v>0</v>
      </c>
      <c r="W126" s="6">
        <f>+'4'!K125+CompraVenta!Y128</f>
        <v>0</v>
      </c>
      <c r="X126" s="6">
        <f>+'4'!L125+CompraVenta!Z128</f>
        <v>0</v>
      </c>
      <c r="Y126" s="6">
        <f>+'4'!M125+CompraVenta!AA128</f>
        <v>0</v>
      </c>
      <c r="Z126" s="6">
        <f>+'7'!B125+CompraVenta!AB128</f>
        <v>0</v>
      </c>
      <c r="AA126" s="6">
        <f>+'7'!C125+CompraVenta!AC128</f>
        <v>0</v>
      </c>
      <c r="AB126" s="6">
        <f>+'7'!D125+CompraVenta!AD128</f>
        <v>0</v>
      </c>
      <c r="AC126" s="6">
        <f>+'7'!E125+CompraVenta!AE128</f>
        <v>0</v>
      </c>
      <c r="AD126" s="6">
        <f>+'7'!F125+CompraVenta!AF128</f>
        <v>0</v>
      </c>
      <c r="AE126" s="6">
        <f>+'7'!G125+CompraVenta!AG128</f>
        <v>0</v>
      </c>
      <c r="AF126" s="6">
        <f>+'7'!H125+CompraVenta!AH128</f>
        <v>0</v>
      </c>
      <c r="AG126" s="6">
        <f>+'7'!I125+CompraVenta!AI128</f>
        <v>0</v>
      </c>
      <c r="AH126" s="6">
        <f>+'7'!J125+CompraVenta!AJ128</f>
        <v>0</v>
      </c>
      <c r="AI126" s="6">
        <f>+'7'!K125+CompraVenta!AK128</f>
        <v>0</v>
      </c>
      <c r="AJ126" s="6">
        <f>+'7'!L125+CompraVenta!AL128</f>
        <v>0</v>
      </c>
      <c r="AK126" s="6">
        <f>+'7'!M125+CompraVenta!AM128</f>
        <v>0</v>
      </c>
      <c r="AL126" s="6"/>
      <c r="AM126" s="33">
        <f t="shared" si="11"/>
        <v>0</v>
      </c>
      <c r="AN126" s="33">
        <f t="shared" si="12"/>
        <v>0</v>
      </c>
      <c r="AO126" s="33">
        <f t="shared" si="13"/>
        <v>0</v>
      </c>
      <c r="AP126" s="33">
        <f t="shared" si="14"/>
        <v>0</v>
      </c>
      <c r="AQ126" s="33">
        <f t="shared" si="15"/>
        <v>1</v>
      </c>
      <c r="AR126" s="6">
        <f t="shared" si="19"/>
        <v>124</v>
      </c>
      <c r="AS126" s="34">
        <f t="shared" si="16"/>
        <v>0</v>
      </c>
      <c r="AT126" s="34">
        <f t="shared" si="16"/>
        <v>0</v>
      </c>
      <c r="AU126" s="34">
        <f t="shared" si="16"/>
        <v>0</v>
      </c>
      <c r="AV126" s="34">
        <f t="shared" si="17"/>
        <v>0</v>
      </c>
      <c r="AW126" s="19"/>
      <c r="BB126" s="33"/>
      <c r="BC126" s="33"/>
      <c r="BD126" s="33"/>
      <c r="BF126" s="33"/>
      <c r="BG126" s="33"/>
      <c r="BH126" s="33"/>
      <c r="BJ126" s="35">
        <f t="shared" si="18"/>
        <v>0</v>
      </c>
    </row>
    <row r="127" spans="1:62" x14ac:dyDescent="0.35">
      <c r="A127" s="3" t="str">
        <f>+'7'!A126</f>
        <v>ELEKTRAGEN</v>
      </c>
      <c r="B127" s="6">
        <f>+'2'!B126+CompraVenta!D129</f>
        <v>0</v>
      </c>
      <c r="C127" s="6">
        <f>+'2'!C126+CompraVenta!E129</f>
        <v>0</v>
      </c>
      <c r="D127" s="6">
        <f>+'2'!D126+CompraVenta!F129</f>
        <v>0</v>
      </c>
      <c r="E127" s="6">
        <f>+'2'!E126+CompraVenta!G129</f>
        <v>0</v>
      </c>
      <c r="F127" s="6">
        <f>+'2'!F126+CompraVenta!H129</f>
        <v>0</v>
      </c>
      <c r="G127" s="6">
        <f>+'2'!G126+CompraVenta!I129</f>
        <v>0</v>
      </c>
      <c r="H127" s="6">
        <f>+'2'!H126+CompraVenta!J129</f>
        <v>0</v>
      </c>
      <c r="I127" s="6">
        <f>+'2'!I126+CompraVenta!K129</f>
        <v>0</v>
      </c>
      <c r="J127" s="6">
        <f>+'2'!J126+CompraVenta!L129</f>
        <v>0</v>
      </c>
      <c r="K127" s="6">
        <f>+'2'!K126+CompraVenta!M129</f>
        <v>57093.21</v>
      </c>
      <c r="L127" s="6">
        <f>+'2'!L126+CompraVenta!N129</f>
        <v>0</v>
      </c>
      <c r="M127" s="6">
        <f>+'2'!M126+CompraVenta!O129</f>
        <v>0</v>
      </c>
      <c r="N127" s="6">
        <f>+'4'!B126+CompraVenta!P129</f>
        <v>0</v>
      </c>
      <c r="O127" s="6">
        <f>+'4'!C126+CompraVenta!Q129</f>
        <v>0</v>
      </c>
      <c r="P127" s="6">
        <f>+'4'!D126+CompraVenta!R129</f>
        <v>0</v>
      </c>
      <c r="Q127" s="6">
        <f>+'4'!E126+CompraVenta!S129</f>
        <v>0</v>
      </c>
      <c r="R127" s="6">
        <f>+'4'!F126+CompraVenta!T129</f>
        <v>0</v>
      </c>
      <c r="S127" s="6">
        <f>+'4'!G126+CompraVenta!U129</f>
        <v>0</v>
      </c>
      <c r="T127" s="6">
        <f>+'4'!H126+CompraVenta!V129</f>
        <v>0</v>
      </c>
      <c r="U127" s="6">
        <f>+'4'!I126+CompraVenta!W129</f>
        <v>0</v>
      </c>
      <c r="V127" s="6">
        <f>+'4'!J126+CompraVenta!X129</f>
        <v>0</v>
      </c>
      <c r="W127" s="6">
        <f>+'4'!K126+CompraVenta!Y129</f>
        <v>56830.000000000007</v>
      </c>
      <c r="X127" s="6">
        <f>+'4'!L126+CompraVenta!Z129</f>
        <v>0</v>
      </c>
      <c r="Y127" s="6">
        <f>+'4'!M126+CompraVenta!AA129</f>
        <v>0</v>
      </c>
      <c r="Z127" s="6">
        <f>+'7'!B126+CompraVenta!AB129</f>
        <v>0</v>
      </c>
      <c r="AA127" s="6">
        <f>+'7'!C126+CompraVenta!AC129</f>
        <v>0</v>
      </c>
      <c r="AB127" s="6">
        <f>+'7'!D126+CompraVenta!AD129</f>
        <v>0</v>
      </c>
      <c r="AC127" s="6">
        <f>+'7'!E126+CompraVenta!AE129</f>
        <v>0</v>
      </c>
      <c r="AD127" s="6">
        <f>+'7'!F126+CompraVenta!AF129</f>
        <v>0</v>
      </c>
      <c r="AE127" s="6">
        <f>+'7'!G126+CompraVenta!AG129</f>
        <v>0</v>
      </c>
      <c r="AF127" s="6">
        <f>+'7'!H126+CompraVenta!AH129</f>
        <v>0</v>
      </c>
      <c r="AG127" s="6">
        <f>+'7'!I126+CompraVenta!AI129</f>
        <v>0</v>
      </c>
      <c r="AH127" s="6">
        <f>+'7'!J126+CompraVenta!AJ129</f>
        <v>0</v>
      </c>
      <c r="AI127" s="6">
        <f>+'7'!K126+CompraVenta!AK129</f>
        <v>27547.860000000004</v>
      </c>
      <c r="AJ127" s="6">
        <f>+'7'!L126+CompraVenta!AL129</f>
        <v>0</v>
      </c>
      <c r="AK127" s="6">
        <f>+'7'!M126+CompraVenta!AM129</f>
        <v>0</v>
      </c>
      <c r="AL127" s="6"/>
      <c r="AM127" s="33">
        <f t="shared" si="11"/>
        <v>57093.21</v>
      </c>
      <c r="AN127" s="33">
        <f t="shared" si="12"/>
        <v>56830.000000000007</v>
      </c>
      <c r="AO127" s="33">
        <f t="shared" si="13"/>
        <v>27547.860000000004</v>
      </c>
      <c r="AP127" s="33">
        <f t="shared" si="14"/>
        <v>27547.860000000004</v>
      </c>
      <c r="AQ127" s="33">
        <f t="shared" si="15"/>
        <v>3</v>
      </c>
      <c r="AR127" s="6">
        <f t="shared" si="19"/>
        <v>125</v>
      </c>
      <c r="AS127" s="34">
        <f t="shared" si="16"/>
        <v>27547.860000000004</v>
      </c>
      <c r="AT127" s="34">
        <f t="shared" si="16"/>
        <v>0</v>
      </c>
      <c r="AU127" s="34">
        <f t="shared" si="16"/>
        <v>0</v>
      </c>
      <c r="AV127" s="34">
        <f t="shared" si="17"/>
        <v>27547.860000000004</v>
      </c>
      <c r="AW127" s="19"/>
      <c r="BB127" s="33"/>
      <c r="BC127" s="33"/>
      <c r="BD127" s="33"/>
      <c r="BF127" s="33"/>
      <c r="BG127" s="33"/>
      <c r="BH127" s="33"/>
      <c r="BJ127" s="35">
        <f t="shared" si="18"/>
        <v>27547.860000000004</v>
      </c>
    </row>
    <row r="128" spans="1:62" x14ac:dyDescent="0.35">
      <c r="A128" s="3" t="str">
        <f>+'7'!A127</f>
        <v>EMBALSE_ANCOA</v>
      </c>
      <c r="B128" s="6">
        <f>+'2'!B127+CompraVenta!D130</f>
        <v>0</v>
      </c>
      <c r="C128" s="6">
        <f>+'2'!C127+CompraVenta!E130</f>
        <v>0</v>
      </c>
      <c r="D128" s="6">
        <f>+'2'!D127+CompraVenta!F130</f>
        <v>0</v>
      </c>
      <c r="E128" s="6">
        <f>+'2'!E127+CompraVenta!G130</f>
        <v>0</v>
      </c>
      <c r="F128" s="6">
        <f>+'2'!F127+CompraVenta!H130</f>
        <v>0</v>
      </c>
      <c r="G128" s="6">
        <f>+'2'!G127+CompraVenta!I130</f>
        <v>0</v>
      </c>
      <c r="H128" s="6">
        <f>+'2'!H127+CompraVenta!J130</f>
        <v>0</v>
      </c>
      <c r="I128" s="6">
        <f>+'2'!I127+CompraVenta!K130</f>
        <v>0</v>
      </c>
      <c r="J128" s="6">
        <f>+'2'!J127+CompraVenta!L130</f>
        <v>0</v>
      </c>
      <c r="K128" s="6">
        <f>+'2'!K127+CompraVenta!M130</f>
        <v>177736.44000000006</v>
      </c>
      <c r="L128" s="6">
        <f>+'2'!L127+CompraVenta!N130</f>
        <v>789123.17999999947</v>
      </c>
      <c r="M128" s="6">
        <f>+'2'!M127+CompraVenta!O130</f>
        <v>651682.0499999997</v>
      </c>
      <c r="N128" s="6">
        <f>+'4'!B127+CompraVenta!P130</f>
        <v>0</v>
      </c>
      <c r="O128" s="6">
        <f>+'4'!C127+CompraVenta!Q130</f>
        <v>0</v>
      </c>
      <c r="P128" s="6">
        <f>+'4'!D127+CompraVenta!R130</f>
        <v>0</v>
      </c>
      <c r="Q128" s="6">
        <f>+'4'!E127+CompraVenta!S130</f>
        <v>0</v>
      </c>
      <c r="R128" s="6">
        <f>+'4'!F127+CompraVenta!T130</f>
        <v>0</v>
      </c>
      <c r="S128" s="6">
        <f>+'4'!G127+CompraVenta!U130</f>
        <v>0</v>
      </c>
      <c r="T128" s="6">
        <f>+'4'!H127+CompraVenta!V130</f>
        <v>0</v>
      </c>
      <c r="U128" s="6">
        <f>+'4'!I127+CompraVenta!W130</f>
        <v>0</v>
      </c>
      <c r="V128" s="6">
        <f>+'4'!J127+CompraVenta!X130</f>
        <v>0</v>
      </c>
      <c r="W128" s="6">
        <f>+'4'!K127+CompraVenta!Y130</f>
        <v>176451.39</v>
      </c>
      <c r="X128" s="6">
        <f>+'4'!L127+CompraVenta!Z130</f>
        <v>797829.33000000031</v>
      </c>
      <c r="Y128" s="6">
        <f>+'4'!M127+CompraVenta!AA130</f>
        <v>736276.72000000044</v>
      </c>
      <c r="Z128" s="6">
        <f>+'7'!B127+CompraVenta!AB130</f>
        <v>0</v>
      </c>
      <c r="AA128" s="6">
        <f>+'7'!C127+CompraVenta!AC130</f>
        <v>0</v>
      </c>
      <c r="AB128" s="6">
        <f>+'7'!D127+CompraVenta!AD130</f>
        <v>0</v>
      </c>
      <c r="AC128" s="6">
        <f>+'7'!E127+CompraVenta!AE130</f>
        <v>0</v>
      </c>
      <c r="AD128" s="6">
        <f>+'7'!F127+CompraVenta!AF130</f>
        <v>0</v>
      </c>
      <c r="AE128" s="6">
        <f>+'7'!G127+CompraVenta!AG130</f>
        <v>0</v>
      </c>
      <c r="AF128" s="6">
        <f>+'7'!H127+CompraVenta!AH130</f>
        <v>0</v>
      </c>
      <c r="AG128" s="6">
        <f>+'7'!I127+CompraVenta!AI130</f>
        <v>0</v>
      </c>
      <c r="AH128" s="6">
        <f>+'7'!J127+CompraVenta!AJ130</f>
        <v>0</v>
      </c>
      <c r="AI128" s="6">
        <f>+'7'!K127+CompraVenta!AK130</f>
        <v>176566.83999999997</v>
      </c>
      <c r="AJ128" s="6">
        <f>+'7'!L127+CompraVenta!AL130</f>
        <v>804607.25000000116</v>
      </c>
      <c r="AK128" s="6">
        <f>+'7'!M127+CompraVenta!AM130</f>
        <v>675329.87999999989</v>
      </c>
      <c r="AL128" s="6"/>
      <c r="AM128" s="33">
        <f t="shared" si="11"/>
        <v>1618541.6699999992</v>
      </c>
      <c r="AN128" s="33">
        <f t="shared" si="12"/>
        <v>1710557.4400000009</v>
      </c>
      <c r="AO128" s="33">
        <f t="shared" si="13"/>
        <v>1656503.9700000011</v>
      </c>
      <c r="AP128" s="33">
        <f t="shared" si="14"/>
        <v>1618541.6699999992</v>
      </c>
      <c r="AQ128" s="33">
        <f t="shared" si="15"/>
        <v>1</v>
      </c>
      <c r="AR128" s="6">
        <f t="shared" si="19"/>
        <v>126</v>
      </c>
      <c r="AS128" s="34">
        <f t="shared" si="16"/>
        <v>177736.44000000006</v>
      </c>
      <c r="AT128" s="34">
        <f t="shared" si="16"/>
        <v>789123.17999999947</v>
      </c>
      <c r="AU128" s="34">
        <f t="shared" si="16"/>
        <v>651682.0499999997</v>
      </c>
      <c r="AV128" s="34">
        <f t="shared" si="17"/>
        <v>1618541.6699999992</v>
      </c>
      <c r="AW128" s="19"/>
      <c r="BB128" s="33"/>
      <c r="BC128" s="33"/>
      <c r="BD128" s="33"/>
      <c r="BF128" s="33"/>
      <c r="BG128" s="33"/>
      <c r="BH128" s="33"/>
      <c r="BJ128" s="35">
        <f t="shared" si="18"/>
        <v>1618541.6699999992</v>
      </c>
    </row>
    <row r="129" spans="1:62" x14ac:dyDescent="0.35">
      <c r="A129" s="3" t="str">
        <f>+'7'!A128</f>
        <v>EMELDA</v>
      </c>
      <c r="B129" s="6">
        <f>+'2'!B128+CompraVenta!D131</f>
        <v>0</v>
      </c>
      <c r="C129" s="6">
        <f>+'2'!C128+CompraVenta!E131</f>
        <v>0</v>
      </c>
      <c r="D129" s="6">
        <f>+'2'!D128+CompraVenta!F131</f>
        <v>0</v>
      </c>
      <c r="E129" s="6">
        <f>+'2'!E128+CompraVenta!G131</f>
        <v>0</v>
      </c>
      <c r="F129" s="6">
        <f>+'2'!F128+CompraVenta!H131</f>
        <v>0</v>
      </c>
      <c r="G129" s="6">
        <f>+'2'!G128+CompraVenta!I131</f>
        <v>0</v>
      </c>
      <c r="H129" s="6">
        <f>+'2'!H128+CompraVenta!J131</f>
        <v>0</v>
      </c>
      <c r="I129" s="6">
        <f>+'2'!I128+CompraVenta!K131</f>
        <v>0</v>
      </c>
      <c r="J129" s="6">
        <f>+'2'!J128+CompraVenta!L131</f>
        <v>0</v>
      </c>
      <c r="K129" s="6">
        <f>+'2'!K128+CompraVenta!M131</f>
        <v>0</v>
      </c>
      <c r="L129" s="6">
        <f>+'2'!L128+CompraVenta!N131</f>
        <v>0</v>
      </c>
      <c r="M129" s="6">
        <f>+'2'!M128+CompraVenta!O131</f>
        <v>0</v>
      </c>
      <c r="N129" s="6">
        <f>+'4'!B128+CompraVenta!P131</f>
        <v>0</v>
      </c>
      <c r="O129" s="6">
        <f>+'4'!C128+CompraVenta!Q131</f>
        <v>0</v>
      </c>
      <c r="P129" s="6">
        <f>+'4'!D128+CompraVenta!R131</f>
        <v>0</v>
      </c>
      <c r="Q129" s="6">
        <f>+'4'!E128+CompraVenta!S131</f>
        <v>0</v>
      </c>
      <c r="R129" s="6">
        <f>+'4'!F128+CompraVenta!T131</f>
        <v>0</v>
      </c>
      <c r="S129" s="6">
        <f>+'4'!G128+CompraVenta!U131</f>
        <v>0</v>
      </c>
      <c r="T129" s="6">
        <f>+'4'!H128+CompraVenta!V131</f>
        <v>0</v>
      </c>
      <c r="U129" s="6">
        <f>+'4'!I128+CompraVenta!W131</f>
        <v>0</v>
      </c>
      <c r="V129" s="6">
        <f>+'4'!J128+CompraVenta!X131</f>
        <v>0</v>
      </c>
      <c r="W129" s="6">
        <f>+'4'!K128+CompraVenta!Y131</f>
        <v>0</v>
      </c>
      <c r="X129" s="6">
        <f>+'4'!L128+CompraVenta!Z131</f>
        <v>0</v>
      </c>
      <c r="Y129" s="6">
        <f>+'4'!M128+CompraVenta!AA131</f>
        <v>0</v>
      </c>
      <c r="Z129" s="6">
        <f>+'7'!B128+CompraVenta!AB131</f>
        <v>0</v>
      </c>
      <c r="AA129" s="6">
        <f>+'7'!C128+CompraVenta!AC131</f>
        <v>0</v>
      </c>
      <c r="AB129" s="6">
        <f>+'7'!D128+CompraVenta!AD131</f>
        <v>0</v>
      </c>
      <c r="AC129" s="6">
        <f>+'7'!E128+CompraVenta!AE131</f>
        <v>0</v>
      </c>
      <c r="AD129" s="6">
        <f>+'7'!F128+CompraVenta!AF131</f>
        <v>0</v>
      </c>
      <c r="AE129" s="6">
        <f>+'7'!G128+CompraVenta!AG131</f>
        <v>0</v>
      </c>
      <c r="AF129" s="6">
        <f>+'7'!H128+CompraVenta!AH131</f>
        <v>0</v>
      </c>
      <c r="AG129" s="6">
        <f>+'7'!I128+CompraVenta!AI131</f>
        <v>0</v>
      </c>
      <c r="AH129" s="6">
        <f>+'7'!J128+CompraVenta!AJ131</f>
        <v>0</v>
      </c>
      <c r="AI129" s="6">
        <f>+'7'!K128+CompraVenta!AK131</f>
        <v>0</v>
      </c>
      <c r="AJ129" s="6">
        <f>+'7'!L128+CompraVenta!AL131</f>
        <v>0</v>
      </c>
      <c r="AK129" s="6">
        <f>+'7'!M128+CompraVenta!AM131</f>
        <v>0</v>
      </c>
      <c r="AL129" s="6"/>
      <c r="AM129" s="33">
        <f t="shared" si="11"/>
        <v>0</v>
      </c>
      <c r="AN129" s="33">
        <f t="shared" si="12"/>
        <v>0</v>
      </c>
      <c r="AO129" s="33">
        <f t="shared" si="13"/>
        <v>0</v>
      </c>
      <c r="AP129" s="33">
        <f t="shared" si="14"/>
        <v>0</v>
      </c>
      <c r="AQ129" s="33">
        <f t="shared" si="15"/>
        <v>1</v>
      </c>
      <c r="AR129" s="6">
        <f t="shared" si="19"/>
        <v>127</v>
      </c>
      <c r="AS129" s="34">
        <f t="shared" si="16"/>
        <v>0</v>
      </c>
      <c r="AT129" s="34">
        <f t="shared" si="16"/>
        <v>0</v>
      </c>
      <c r="AU129" s="34">
        <f t="shared" si="16"/>
        <v>0</v>
      </c>
      <c r="AV129" s="34">
        <f t="shared" si="17"/>
        <v>0</v>
      </c>
      <c r="AW129" s="19"/>
      <c r="BB129" s="33"/>
      <c r="BC129" s="33"/>
      <c r="BD129" s="33"/>
      <c r="BF129" s="33"/>
      <c r="BG129" s="33"/>
      <c r="BH129" s="33"/>
      <c r="BJ129" s="35">
        <f t="shared" si="18"/>
        <v>0</v>
      </c>
    </row>
    <row r="130" spans="1:62" x14ac:dyDescent="0.35">
      <c r="A130" s="3" t="str">
        <f>+'7'!A129</f>
        <v>EMOAC</v>
      </c>
      <c r="B130" s="6">
        <f>+'2'!B129+CompraVenta!D132</f>
        <v>0</v>
      </c>
      <c r="C130" s="6">
        <f>+'2'!C129+CompraVenta!E132</f>
        <v>0</v>
      </c>
      <c r="D130" s="6">
        <f>+'2'!D129+CompraVenta!F132</f>
        <v>0</v>
      </c>
      <c r="E130" s="6">
        <f>+'2'!E129+CompraVenta!G132</f>
        <v>0</v>
      </c>
      <c r="F130" s="6">
        <f>+'2'!F129+CompraVenta!H132</f>
        <v>0</v>
      </c>
      <c r="G130" s="6">
        <f>+'2'!G129+CompraVenta!I132</f>
        <v>0</v>
      </c>
      <c r="H130" s="6">
        <f>+'2'!H129+CompraVenta!J132</f>
        <v>0</v>
      </c>
      <c r="I130" s="6">
        <f>+'2'!I129+CompraVenta!K132</f>
        <v>0</v>
      </c>
      <c r="J130" s="6">
        <f>+'2'!J129+CompraVenta!L132</f>
        <v>0</v>
      </c>
      <c r="K130" s="6">
        <f>+'2'!K129+CompraVenta!M132</f>
        <v>-606663.94999999984</v>
      </c>
      <c r="L130" s="6">
        <f>+'2'!L129+CompraVenta!N132</f>
        <v>-587740.16999999981</v>
      </c>
      <c r="M130" s="6">
        <f>+'2'!M129+CompraVenta!O132</f>
        <v>-587792.22000000044</v>
      </c>
      <c r="N130" s="6">
        <f>+'4'!B129+CompraVenta!P132</f>
        <v>0</v>
      </c>
      <c r="O130" s="6">
        <f>+'4'!C129+CompraVenta!Q132</f>
        <v>0</v>
      </c>
      <c r="P130" s="6">
        <f>+'4'!D129+CompraVenta!R132</f>
        <v>0</v>
      </c>
      <c r="Q130" s="6">
        <f>+'4'!E129+CompraVenta!S132</f>
        <v>0</v>
      </c>
      <c r="R130" s="6">
        <f>+'4'!F129+CompraVenta!T132</f>
        <v>0</v>
      </c>
      <c r="S130" s="6">
        <f>+'4'!G129+CompraVenta!U132</f>
        <v>0</v>
      </c>
      <c r="T130" s="6">
        <f>+'4'!H129+CompraVenta!V132</f>
        <v>0</v>
      </c>
      <c r="U130" s="6">
        <f>+'4'!I129+CompraVenta!W132</f>
        <v>0</v>
      </c>
      <c r="V130" s="6">
        <f>+'4'!J129+CompraVenta!X132</f>
        <v>0</v>
      </c>
      <c r="W130" s="6">
        <f>+'4'!K129+CompraVenta!Y132</f>
        <v>-606625.24999999977</v>
      </c>
      <c r="X130" s="6">
        <f>+'4'!L129+CompraVenta!Z132</f>
        <v>-590833.35000000056</v>
      </c>
      <c r="Y130" s="6">
        <f>+'4'!M129+CompraVenta!AA132</f>
        <v>-633236.68999999936</v>
      </c>
      <c r="Z130" s="6">
        <f>+'7'!B129+CompraVenta!AB132</f>
        <v>0</v>
      </c>
      <c r="AA130" s="6">
        <f>+'7'!C129+CompraVenta!AC132</f>
        <v>0</v>
      </c>
      <c r="AB130" s="6">
        <f>+'7'!D129+CompraVenta!AD132</f>
        <v>0</v>
      </c>
      <c r="AC130" s="6">
        <f>+'7'!E129+CompraVenta!AE132</f>
        <v>0</v>
      </c>
      <c r="AD130" s="6">
        <f>+'7'!F129+CompraVenta!AF132</f>
        <v>0</v>
      </c>
      <c r="AE130" s="6">
        <f>+'7'!G129+CompraVenta!AG132</f>
        <v>0</v>
      </c>
      <c r="AF130" s="6">
        <f>+'7'!H129+CompraVenta!AH132</f>
        <v>0</v>
      </c>
      <c r="AG130" s="6">
        <f>+'7'!I129+CompraVenta!AI132</f>
        <v>0</v>
      </c>
      <c r="AH130" s="6">
        <f>+'7'!J129+CompraVenta!AJ132</f>
        <v>0</v>
      </c>
      <c r="AI130" s="6">
        <f>+'7'!K129+CompraVenta!AK132</f>
        <v>-605225.71999999986</v>
      </c>
      <c r="AJ130" s="6">
        <f>+'7'!L129+CompraVenta!AL132</f>
        <v>-592821.77000000048</v>
      </c>
      <c r="AK130" s="6">
        <f>+'7'!M129+CompraVenta!AM132</f>
        <v>-596010.44999999925</v>
      </c>
      <c r="AL130" s="6"/>
      <c r="AM130" s="33">
        <f t="shared" si="11"/>
        <v>-1782196.34</v>
      </c>
      <c r="AN130" s="33">
        <f t="shared" si="12"/>
        <v>-1830695.2899999996</v>
      </c>
      <c r="AO130" s="33">
        <f t="shared" si="13"/>
        <v>-1794057.9399999995</v>
      </c>
      <c r="AP130" s="33">
        <f t="shared" si="14"/>
        <v>-1830695.2899999996</v>
      </c>
      <c r="AQ130" s="33">
        <f t="shared" si="15"/>
        <v>2</v>
      </c>
      <c r="AR130" s="6">
        <f t="shared" si="19"/>
        <v>128</v>
      </c>
      <c r="AS130" s="34">
        <f t="shared" si="16"/>
        <v>-606625.24999999977</v>
      </c>
      <c r="AT130" s="34">
        <f t="shared" si="16"/>
        <v>-590833.35000000056</v>
      </c>
      <c r="AU130" s="34">
        <f t="shared" si="16"/>
        <v>-633236.68999999936</v>
      </c>
      <c r="AV130" s="34">
        <f t="shared" si="17"/>
        <v>-1830695.2899999996</v>
      </c>
      <c r="AW130" s="19"/>
      <c r="BB130" s="33"/>
      <c r="BC130" s="33"/>
      <c r="BD130" s="33"/>
      <c r="BF130" s="33"/>
      <c r="BG130" s="33"/>
      <c r="BH130" s="33"/>
      <c r="BJ130" s="35">
        <f t="shared" si="18"/>
        <v>-1830695.2899999996</v>
      </c>
    </row>
    <row r="131" spans="1:62" x14ac:dyDescent="0.35">
      <c r="A131" s="3" t="str">
        <f>+'7'!A130</f>
        <v>ENEL_GENERACION</v>
      </c>
      <c r="B131" s="6">
        <f>+'2'!B130+CompraVenta!D133</f>
        <v>0</v>
      </c>
      <c r="C131" s="6">
        <f>+'2'!C130+CompraVenta!E133</f>
        <v>0</v>
      </c>
      <c r="D131" s="6">
        <f>+'2'!D130+CompraVenta!F133</f>
        <v>0</v>
      </c>
      <c r="E131" s="6">
        <f>+'2'!E130+CompraVenta!G133</f>
        <v>0</v>
      </c>
      <c r="F131" s="6">
        <f>+'2'!F130+CompraVenta!H133</f>
        <v>0</v>
      </c>
      <c r="G131" s="6">
        <f>+'2'!G130+CompraVenta!I133</f>
        <v>0</v>
      </c>
      <c r="H131" s="6">
        <f>+'2'!H130+CompraVenta!J133</f>
        <v>0</v>
      </c>
      <c r="I131" s="6">
        <f>+'2'!I130+CompraVenta!K133</f>
        <v>0</v>
      </c>
      <c r="J131" s="6">
        <f>+'2'!J130+CompraVenta!L133</f>
        <v>0</v>
      </c>
      <c r="K131" s="6">
        <f>+'2'!K130+CompraVenta!M133</f>
        <v>-36628776.159999944</v>
      </c>
      <c r="L131" s="6">
        <f>+'2'!L130+CompraVenta!N133</f>
        <v>-40148348.950000048</v>
      </c>
      <c r="M131" s="6">
        <f>+'2'!M130+CompraVenta!O133</f>
        <v>-49130759.420000032</v>
      </c>
      <c r="N131" s="6">
        <f>+'4'!B130+CompraVenta!P133</f>
        <v>0</v>
      </c>
      <c r="O131" s="6">
        <f>+'4'!C130+CompraVenta!Q133</f>
        <v>0</v>
      </c>
      <c r="P131" s="6">
        <f>+'4'!D130+CompraVenta!R133</f>
        <v>0</v>
      </c>
      <c r="Q131" s="6">
        <f>+'4'!E130+CompraVenta!S133</f>
        <v>0</v>
      </c>
      <c r="R131" s="6">
        <f>+'4'!F130+CompraVenta!T133</f>
        <v>0</v>
      </c>
      <c r="S131" s="6">
        <f>+'4'!G130+CompraVenta!U133</f>
        <v>0</v>
      </c>
      <c r="T131" s="6">
        <f>+'4'!H130+CompraVenta!V133</f>
        <v>0</v>
      </c>
      <c r="U131" s="6">
        <f>+'4'!I130+CompraVenta!W133</f>
        <v>0</v>
      </c>
      <c r="V131" s="6">
        <f>+'4'!J130+CompraVenta!X133</f>
        <v>0</v>
      </c>
      <c r="W131" s="6">
        <f>+'4'!K130+CompraVenta!Y133</f>
        <v>-36711589.280000016</v>
      </c>
      <c r="X131" s="6">
        <f>+'4'!L130+CompraVenta!Z133</f>
        <v>-39482547.400000133</v>
      </c>
      <c r="Y131" s="6">
        <f>+'4'!M130+CompraVenta!AA133</f>
        <v>-45568036.650000058</v>
      </c>
      <c r="Z131" s="6">
        <f>+'7'!B130+CompraVenta!AB133</f>
        <v>0</v>
      </c>
      <c r="AA131" s="6">
        <f>+'7'!C130+CompraVenta!AC133</f>
        <v>0</v>
      </c>
      <c r="AB131" s="6">
        <f>+'7'!D130+CompraVenta!AD133</f>
        <v>0</v>
      </c>
      <c r="AC131" s="6">
        <f>+'7'!E130+CompraVenta!AE133</f>
        <v>0</v>
      </c>
      <c r="AD131" s="6">
        <f>+'7'!F130+CompraVenta!AF133</f>
        <v>0</v>
      </c>
      <c r="AE131" s="6">
        <f>+'7'!G130+CompraVenta!AG133</f>
        <v>0</v>
      </c>
      <c r="AF131" s="6">
        <f>+'7'!H130+CompraVenta!AH133</f>
        <v>0</v>
      </c>
      <c r="AG131" s="6">
        <f>+'7'!I130+CompraVenta!AI133</f>
        <v>0</v>
      </c>
      <c r="AH131" s="6">
        <f>+'7'!J130+CompraVenta!AJ133</f>
        <v>0</v>
      </c>
      <c r="AI131" s="6">
        <f>+'7'!K130+CompraVenta!AK133</f>
        <v>-36402925.840000004</v>
      </c>
      <c r="AJ131" s="6">
        <f>+'7'!L130+CompraVenta!AL133</f>
        <v>-39916356.699999973</v>
      </c>
      <c r="AK131" s="6">
        <f>+'7'!M130+CompraVenta!AM133</f>
        <v>-47286162.30999995</v>
      </c>
      <c r="AL131" s="6"/>
      <c r="AM131" s="33">
        <f t="shared" si="11"/>
        <v>-125907884.53000002</v>
      </c>
      <c r="AN131" s="33">
        <f t="shared" si="12"/>
        <v>-121762173.33000022</v>
      </c>
      <c r="AO131" s="33">
        <f t="shared" si="13"/>
        <v>-123605444.84999993</v>
      </c>
      <c r="AP131" s="33">
        <f t="shared" si="14"/>
        <v>-125907884.53000002</v>
      </c>
      <c r="AQ131" s="33">
        <f t="shared" si="15"/>
        <v>1</v>
      </c>
      <c r="AR131" s="6">
        <f t="shared" si="19"/>
        <v>129</v>
      </c>
      <c r="AS131" s="34">
        <f t="shared" si="16"/>
        <v>-36628776.159999944</v>
      </c>
      <c r="AT131" s="34">
        <f t="shared" si="16"/>
        <v>-40148348.950000048</v>
      </c>
      <c r="AU131" s="34">
        <f t="shared" si="16"/>
        <v>-49130759.420000032</v>
      </c>
      <c r="AV131" s="34">
        <f t="shared" si="17"/>
        <v>-125907884.53000002</v>
      </c>
      <c r="AW131" s="19"/>
      <c r="BB131" s="33"/>
      <c r="BC131" s="33"/>
      <c r="BD131" s="33"/>
      <c r="BF131" s="33"/>
      <c r="BG131" s="33"/>
      <c r="BH131" s="33"/>
      <c r="BJ131" s="35">
        <f t="shared" si="18"/>
        <v>-125907884.53000002</v>
      </c>
    </row>
    <row r="132" spans="1:62" x14ac:dyDescent="0.35">
      <c r="A132" s="3" t="str">
        <f>+'7'!A131</f>
        <v>ENERBOSCH</v>
      </c>
      <c r="B132" s="6">
        <f>+'2'!B131+CompraVenta!D134</f>
        <v>0</v>
      </c>
      <c r="C132" s="6">
        <f>+'2'!C131+CompraVenta!E134</f>
        <v>0</v>
      </c>
      <c r="D132" s="6">
        <f>+'2'!D131+CompraVenta!F134</f>
        <v>0</v>
      </c>
      <c r="E132" s="6">
        <f>+'2'!E131+CompraVenta!G134</f>
        <v>0</v>
      </c>
      <c r="F132" s="6">
        <f>+'2'!F131+CompraVenta!H134</f>
        <v>0</v>
      </c>
      <c r="G132" s="6">
        <f>+'2'!G131+CompraVenta!I134</f>
        <v>0</v>
      </c>
      <c r="H132" s="6">
        <f>+'2'!H131+CompraVenta!J134</f>
        <v>0</v>
      </c>
      <c r="I132" s="6">
        <f>+'2'!I131+CompraVenta!K134</f>
        <v>0</v>
      </c>
      <c r="J132" s="6">
        <f>+'2'!J131+CompraVenta!L134</f>
        <v>0</v>
      </c>
      <c r="K132" s="6">
        <f>+'2'!K131+CompraVenta!M134</f>
        <v>212126.43999999992</v>
      </c>
      <c r="L132" s="6">
        <f>+'2'!L131+CompraVenta!N134</f>
        <v>266667.26999999979</v>
      </c>
      <c r="M132" s="6">
        <f>+'2'!M131+CompraVenta!O134</f>
        <v>180792.21000000011</v>
      </c>
      <c r="N132" s="6">
        <f>+'4'!B131+CompraVenta!P134</f>
        <v>0</v>
      </c>
      <c r="O132" s="6">
        <f>+'4'!C131+CompraVenta!Q134</f>
        <v>0</v>
      </c>
      <c r="P132" s="6">
        <f>+'4'!D131+CompraVenta!R134</f>
        <v>0</v>
      </c>
      <c r="Q132" s="6">
        <f>+'4'!E131+CompraVenta!S134</f>
        <v>0</v>
      </c>
      <c r="R132" s="6">
        <f>+'4'!F131+CompraVenta!T134</f>
        <v>0</v>
      </c>
      <c r="S132" s="6">
        <f>+'4'!G131+CompraVenta!U134</f>
        <v>0</v>
      </c>
      <c r="T132" s="6">
        <f>+'4'!H131+CompraVenta!V134</f>
        <v>0</v>
      </c>
      <c r="U132" s="6">
        <f>+'4'!I131+CompraVenta!W134</f>
        <v>0</v>
      </c>
      <c r="V132" s="6">
        <f>+'4'!J131+CompraVenta!X134</f>
        <v>0</v>
      </c>
      <c r="W132" s="6">
        <f>+'4'!K131+CompraVenta!Y134</f>
        <v>209826.65000000008</v>
      </c>
      <c r="X132" s="6">
        <f>+'4'!L131+CompraVenta!Z134</f>
        <v>252831.57999999981</v>
      </c>
      <c r="Y132" s="6">
        <f>+'4'!M131+CompraVenta!AA134</f>
        <v>244615.64000000054</v>
      </c>
      <c r="Z132" s="6">
        <f>+'7'!B131+CompraVenta!AB134</f>
        <v>0</v>
      </c>
      <c r="AA132" s="6">
        <f>+'7'!C131+CompraVenta!AC134</f>
        <v>0</v>
      </c>
      <c r="AB132" s="6">
        <f>+'7'!D131+CompraVenta!AD134</f>
        <v>0</v>
      </c>
      <c r="AC132" s="6">
        <f>+'7'!E131+CompraVenta!AE134</f>
        <v>0</v>
      </c>
      <c r="AD132" s="6">
        <f>+'7'!F131+CompraVenta!AF134</f>
        <v>0</v>
      </c>
      <c r="AE132" s="6">
        <f>+'7'!G131+CompraVenta!AG134</f>
        <v>0</v>
      </c>
      <c r="AF132" s="6">
        <f>+'7'!H131+CompraVenta!AH134</f>
        <v>0</v>
      </c>
      <c r="AG132" s="6">
        <f>+'7'!I131+CompraVenta!AI134</f>
        <v>0</v>
      </c>
      <c r="AH132" s="6">
        <f>+'7'!J131+CompraVenta!AJ134</f>
        <v>0</v>
      </c>
      <c r="AI132" s="6">
        <f>+'7'!K131+CompraVenta!AK134</f>
        <v>206291.34999999995</v>
      </c>
      <c r="AJ132" s="6">
        <f>+'7'!L131+CompraVenta!AL134</f>
        <v>208511.44999999975</v>
      </c>
      <c r="AK132" s="6">
        <f>+'7'!M131+CompraVenta!AM134</f>
        <v>202930.37000000034</v>
      </c>
      <c r="AL132" s="6"/>
      <c r="AM132" s="33">
        <f t="shared" ref="AM132:AM195" si="20">SUM(K132:M132)</f>
        <v>659585.91999999981</v>
      </c>
      <c r="AN132" s="33">
        <f t="shared" ref="AN132:AN195" si="21">SUM(W132:Y132)</f>
        <v>707273.87000000034</v>
      </c>
      <c r="AO132" s="33">
        <f t="shared" ref="AO132:AO195" si="22">SUM(AI132:AK132)</f>
        <v>617733.17000000004</v>
      </c>
      <c r="AP132" s="33">
        <f t="shared" ref="AP132:AP195" si="23">SMALL(AM132:AO132,1)</f>
        <v>617733.17000000004</v>
      </c>
      <c r="AQ132" s="33">
        <f t="shared" ref="AQ132:AQ195" si="24">MATCH(AP132,AM132:AO132,0)</f>
        <v>3</v>
      </c>
      <c r="AR132" s="6">
        <f t="shared" si="19"/>
        <v>130</v>
      </c>
      <c r="AS132" s="34">
        <f t="shared" ref="AS132:AU195" si="25">HLOOKUP(12*($AQ132-1)+(AS$1),$B$1:$AK$502,2+$AR132,FALSE)</f>
        <v>206291.34999999995</v>
      </c>
      <c r="AT132" s="34">
        <f t="shared" si="25"/>
        <v>208511.44999999975</v>
      </c>
      <c r="AU132" s="34">
        <f t="shared" si="25"/>
        <v>202930.37000000034</v>
      </c>
      <c r="AV132" s="34">
        <f t="shared" ref="AV132:AV195" si="26">SUM(AS132:AU132)</f>
        <v>617733.17000000004</v>
      </c>
      <c r="AW132" s="19"/>
      <c r="BB132" s="33"/>
      <c r="BC132" s="33"/>
      <c r="BD132" s="33"/>
      <c r="BF132" s="33"/>
      <c r="BG132" s="33"/>
      <c r="BH132" s="33"/>
      <c r="BJ132" s="35">
        <f t="shared" ref="BJ132:BJ195" si="27">AV132</f>
        <v>617733.17000000004</v>
      </c>
    </row>
    <row r="133" spans="1:62" x14ac:dyDescent="0.35">
      <c r="A133" s="3" t="str">
        <f>+'7'!A132</f>
        <v>ENERGEN</v>
      </c>
      <c r="B133" s="6">
        <f>+'2'!B132+CompraVenta!D135</f>
        <v>0</v>
      </c>
      <c r="C133" s="6">
        <f>+'2'!C132+CompraVenta!E135</f>
        <v>0</v>
      </c>
      <c r="D133" s="6">
        <f>+'2'!D132+CompraVenta!F135</f>
        <v>0</v>
      </c>
      <c r="E133" s="6">
        <f>+'2'!E132+CompraVenta!G135</f>
        <v>0</v>
      </c>
      <c r="F133" s="6">
        <f>+'2'!F132+CompraVenta!H135</f>
        <v>0</v>
      </c>
      <c r="G133" s="6">
        <f>+'2'!G132+CompraVenta!I135</f>
        <v>0</v>
      </c>
      <c r="H133" s="6">
        <f>+'2'!H132+CompraVenta!J135</f>
        <v>0</v>
      </c>
      <c r="I133" s="6">
        <f>+'2'!I132+CompraVenta!K135</f>
        <v>0</v>
      </c>
      <c r="J133" s="6">
        <f>+'2'!J132+CompraVenta!L135</f>
        <v>0</v>
      </c>
      <c r="K133" s="6">
        <f>+'2'!K132+CompraVenta!M135</f>
        <v>0</v>
      </c>
      <c r="L133" s="6">
        <f>+'2'!L132+CompraVenta!N135</f>
        <v>0</v>
      </c>
      <c r="M133" s="6">
        <f>+'2'!M132+CompraVenta!O135</f>
        <v>0</v>
      </c>
      <c r="N133" s="6">
        <f>+'4'!B132+CompraVenta!P135</f>
        <v>0</v>
      </c>
      <c r="O133" s="6">
        <f>+'4'!C132+CompraVenta!Q135</f>
        <v>0</v>
      </c>
      <c r="P133" s="6">
        <f>+'4'!D132+CompraVenta!R135</f>
        <v>0</v>
      </c>
      <c r="Q133" s="6">
        <f>+'4'!E132+CompraVenta!S135</f>
        <v>0</v>
      </c>
      <c r="R133" s="6">
        <f>+'4'!F132+CompraVenta!T135</f>
        <v>0</v>
      </c>
      <c r="S133" s="6">
        <f>+'4'!G132+CompraVenta!U135</f>
        <v>0</v>
      </c>
      <c r="T133" s="6">
        <f>+'4'!H132+CompraVenta!V135</f>
        <v>0</v>
      </c>
      <c r="U133" s="6">
        <f>+'4'!I132+CompraVenta!W135</f>
        <v>0</v>
      </c>
      <c r="V133" s="6">
        <f>+'4'!J132+CompraVenta!X135</f>
        <v>0</v>
      </c>
      <c r="W133" s="6">
        <f>+'4'!K132+CompraVenta!Y135</f>
        <v>0</v>
      </c>
      <c r="X133" s="6">
        <f>+'4'!L132+CompraVenta!Z135</f>
        <v>0</v>
      </c>
      <c r="Y133" s="6">
        <f>+'4'!M132+CompraVenta!AA135</f>
        <v>0</v>
      </c>
      <c r="Z133" s="6">
        <f>+'7'!B132+CompraVenta!AB135</f>
        <v>0</v>
      </c>
      <c r="AA133" s="6">
        <f>+'7'!C132+CompraVenta!AC135</f>
        <v>0</v>
      </c>
      <c r="AB133" s="6">
        <f>+'7'!D132+CompraVenta!AD135</f>
        <v>0</v>
      </c>
      <c r="AC133" s="6">
        <f>+'7'!E132+CompraVenta!AE135</f>
        <v>0</v>
      </c>
      <c r="AD133" s="6">
        <f>+'7'!F132+CompraVenta!AF135</f>
        <v>0</v>
      </c>
      <c r="AE133" s="6">
        <f>+'7'!G132+CompraVenta!AG135</f>
        <v>0</v>
      </c>
      <c r="AF133" s="6">
        <f>+'7'!H132+CompraVenta!AH135</f>
        <v>0</v>
      </c>
      <c r="AG133" s="6">
        <f>+'7'!I132+CompraVenta!AI135</f>
        <v>0</v>
      </c>
      <c r="AH133" s="6">
        <f>+'7'!J132+CompraVenta!AJ135</f>
        <v>0</v>
      </c>
      <c r="AI133" s="6">
        <f>+'7'!K132+CompraVenta!AK135</f>
        <v>0</v>
      </c>
      <c r="AJ133" s="6">
        <f>+'7'!L132+CompraVenta!AL135</f>
        <v>0</v>
      </c>
      <c r="AK133" s="6">
        <f>+'7'!M132+CompraVenta!AM135</f>
        <v>0</v>
      </c>
      <c r="AL133" s="6"/>
      <c r="AM133" s="33">
        <f t="shared" si="20"/>
        <v>0</v>
      </c>
      <c r="AN133" s="33">
        <f t="shared" si="21"/>
        <v>0</v>
      </c>
      <c r="AO133" s="33">
        <f t="shared" si="22"/>
        <v>0</v>
      </c>
      <c r="AP133" s="33">
        <f t="shared" si="23"/>
        <v>0</v>
      </c>
      <c r="AQ133" s="33">
        <f t="shared" si="24"/>
        <v>1</v>
      </c>
      <c r="AR133" s="6">
        <f t="shared" ref="AR133:AR196" si="28">1+AR132</f>
        <v>131</v>
      </c>
      <c r="AS133" s="34">
        <f t="shared" si="25"/>
        <v>0</v>
      </c>
      <c r="AT133" s="34">
        <f t="shared" si="25"/>
        <v>0</v>
      </c>
      <c r="AU133" s="34">
        <f t="shared" si="25"/>
        <v>0</v>
      </c>
      <c r="AV133" s="34">
        <f t="shared" si="26"/>
        <v>0</v>
      </c>
      <c r="AW133" s="19"/>
      <c r="BB133" s="33"/>
      <c r="BC133" s="33"/>
      <c r="BD133" s="33"/>
      <c r="BF133" s="33"/>
      <c r="BG133" s="33"/>
      <c r="BH133" s="33"/>
      <c r="BJ133" s="35">
        <f t="shared" si="27"/>
        <v>0</v>
      </c>
    </row>
    <row r="134" spans="1:62" x14ac:dyDescent="0.35">
      <c r="A134" s="3" t="str">
        <f>+'7'!A133</f>
        <v>ENERGIA PACIFICO</v>
      </c>
      <c r="B134" s="6">
        <f>+'2'!B133+CompraVenta!D136</f>
        <v>0</v>
      </c>
      <c r="C134" s="6">
        <f>+'2'!C133+CompraVenta!E136</f>
        <v>0</v>
      </c>
      <c r="D134" s="6">
        <f>+'2'!D133+CompraVenta!F136</f>
        <v>0</v>
      </c>
      <c r="E134" s="6">
        <f>+'2'!E133+CompraVenta!G136</f>
        <v>0</v>
      </c>
      <c r="F134" s="6">
        <f>+'2'!F133+CompraVenta!H136</f>
        <v>0</v>
      </c>
      <c r="G134" s="6">
        <f>+'2'!G133+CompraVenta!I136</f>
        <v>0</v>
      </c>
      <c r="H134" s="6">
        <f>+'2'!H133+CompraVenta!J136</f>
        <v>0</v>
      </c>
      <c r="I134" s="6">
        <f>+'2'!I133+CompraVenta!K136</f>
        <v>0</v>
      </c>
      <c r="J134" s="6">
        <f>+'2'!J133+CompraVenta!L136</f>
        <v>0</v>
      </c>
      <c r="K134" s="6">
        <f>+'2'!K133+CompraVenta!M136</f>
        <v>425815.05000000016</v>
      </c>
      <c r="L134" s="6">
        <f>+'2'!L133+CompraVenta!N136</f>
        <v>369970.00999999943</v>
      </c>
      <c r="M134" s="6">
        <f>+'2'!M133+CompraVenta!O136</f>
        <v>262401.13999999996</v>
      </c>
      <c r="N134" s="6">
        <f>+'4'!B133+CompraVenta!P136</f>
        <v>0</v>
      </c>
      <c r="O134" s="6">
        <f>+'4'!C133+CompraVenta!Q136</f>
        <v>0</v>
      </c>
      <c r="P134" s="6">
        <f>+'4'!D133+CompraVenta!R136</f>
        <v>0</v>
      </c>
      <c r="Q134" s="6">
        <f>+'4'!E133+CompraVenta!S136</f>
        <v>0</v>
      </c>
      <c r="R134" s="6">
        <f>+'4'!F133+CompraVenta!T136</f>
        <v>0</v>
      </c>
      <c r="S134" s="6">
        <f>+'4'!G133+CompraVenta!U136</f>
        <v>0</v>
      </c>
      <c r="T134" s="6">
        <f>+'4'!H133+CompraVenta!V136</f>
        <v>0</v>
      </c>
      <c r="U134" s="6">
        <f>+'4'!I133+CompraVenta!W136</f>
        <v>0</v>
      </c>
      <c r="V134" s="6">
        <f>+'4'!J133+CompraVenta!X136</f>
        <v>0</v>
      </c>
      <c r="W134" s="6">
        <f>+'4'!K133+CompraVenta!Y136</f>
        <v>426284.75</v>
      </c>
      <c r="X134" s="6">
        <f>+'4'!L133+CompraVenta!Z136</f>
        <v>380946.34999999963</v>
      </c>
      <c r="Y134" s="6">
        <f>+'4'!M133+CompraVenta!AA136</f>
        <v>328908.36000000028</v>
      </c>
      <c r="Z134" s="6">
        <f>+'7'!B133+CompraVenta!AB136</f>
        <v>0</v>
      </c>
      <c r="AA134" s="6">
        <f>+'7'!C133+CompraVenta!AC136</f>
        <v>0</v>
      </c>
      <c r="AB134" s="6">
        <f>+'7'!D133+CompraVenta!AD136</f>
        <v>0</v>
      </c>
      <c r="AC134" s="6">
        <f>+'7'!E133+CompraVenta!AE136</f>
        <v>0</v>
      </c>
      <c r="AD134" s="6">
        <f>+'7'!F133+CompraVenta!AF136</f>
        <v>0</v>
      </c>
      <c r="AE134" s="6">
        <f>+'7'!G133+CompraVenta!AG136</f>
        <v>0</v>
      </c>
      <c r="AF134" s="6">
        <f>+'7'!H133+CompraVenta!AH136</f>
        <v>0</v>
      </c>
      <c r="AG134" s="6">
        <f>+'7'!I133+CompraVenta!AI136</f>
        <v>0</v>
      </c>
      <c r="AH134" s="6">
        <f>+'7'!J133+CompraVenta!AJ136</f>
        <v>0</v>
      </c>
      <c r="AI134" s="6">
        <f>+'7'!K133+CompraVenta!AK136</f>
        <v>425717.86999999994</v>
      </c>
      <c r="AJ134" s="6">
        <f>+'7'!L133+CompraVenta!AL136</f>
        <v>389723.26000000018</v>
      </c>
      <c r="AK134" s="6">
        <f>+'7'!M133+CompraVenta!AM136</f>
        <v>267758.4600000002</v>
      </c>
      <c r="AL134" s="6"/>
      <c r="AM134" s="33">
        <f t="shared" si="20"/>
        <v>1058186.1999999995</v>
      </c>
      <c r="AN134" s="33">
        <f t="shared" si="21"/>
        <v>1136139.46</v>
      </c>
      <c r="AO134" s="33">
        <f t="shared" si="22"/>
        <v>1083199.5900000003</v>
      </c>
      <c r="AP134" s="33">
        <f t="shared" si="23"/>
        <v>1058186.1999999995</v>
      </c>
      <c r="AQ134" s="33">
        <f t="shared" si="24"/>
        <v>1</v>
      </c>
      <c r="AR134" s="6">
        <f t="shared" si="28"/>
        <v>132</v>
      </c>
      <c r="AS134" s="34">
        <f t="shared" si="25"/>
        <v>425815.05000000016</v>
      </c>
      <c r="AT134" s="34">
        <f t="shared" si="25"/>
        <v>369970.00999999943</v>
      </c>
      <c r="AU134" s="34">
        <f t="shared" si="25"/>
        <v>262401.13999999996</v>
      </c>
      <c r="AV134" s="34">
        <f t="shared" si="26"/>
        <v>1058186.1999999995</v>
      </c>
      <c r="AW134" s="19"/>
      <c r="BB134" s="33"/>
      <c r="BC134" s="33"/>
      <c r="BD134" s="33"/>
      <c r="BF134" s="33"/>
      <c r="BG134" s="33"/>
      <c r="BH134" s="33"/>
      <c r="BJ134" s="35">
        <f t="shared" si="27"/>
        <v>1058186.1999999995</v>
      </c>
    </row>
    <row r="135" spans="1:62" x14ac:dyDescent="0.35">
      <c r="A135" s="3" t="str">
        <f>+'7'!A134</f>
        <v>ENERGIA_LEON</v>
      </c>
      <c r="B135" s="6">
        <f>+'2'!B134+CompraVenta!D137</f>
        <v>0</v>
      </c>
      <c r="C135" s="6">
        <f>+'2'!C134+CompraVenta!E137</f>
        <v>0</v>
      </c>
      <c r="D135" s="6">
        <f>+'2'!D134+CompraVenta!F137</f>
        <v>0</v>
      </c>
      <c r="E135" s="6">
        <f>+'2'!E134+CompraVenta!G137</f>
        <v>0</v>
      </c>
      <c r="F135" s="6">
        <f>+'2'!F134+CompraVenta!H137</f>
        <v>0</v>
      </c>
      <c r="G135" s="6">
        <f>+'2'!G134+CompraVenta!I137</f>
        <v>0</v>
      </c>
      <c r="H135" s="6">
        <f>+'2'!H134+CompraVenta!J137</f>
        <v>0</v>
      </c>
      <c r="I135" s="6">
        <f>+'2'!I134+CompraVenta!K137</f>
        <v>0</v>
      </c>
      <c r="J135" s="6">
        <f>+'2'!J134+CompraVenta!L137</f>
        <v>0</v>
      </c>
      <c r="K135" s="6">
        <f>+'2'!K134+CompraVenta!M137</f>
        <v>18832.35999999999</v>
      </c>
      <c r="L135" s="6">
        <f>+'2'!L134+CompraVenta!N137</f>
        <v>14997.750000000018</v>
      </c>
      <c r="M135" s="6">
        <f>+'2'!M134+CompraVenta!O137</f>
        <v>8182.1100000000097</v>
      </c>
      <c r="N135" s="6">
        <f>+'4'!B134+CompraVenta!P137</f>
        <v>0</v>
      </c>
      <c r="O135" s="6">
        <f>+'4'!C134+CompraVenta!Q137</f>
        <v>0</v>
      </c>
      <c r="P135" s="6">
        <f>+'4'!D134+CompraVenta!R137</f>
        <v>0</v>
      </c>
      <c r="Q135" s="6">
        <f>+'4'!E134+CompraVenta!S137</f>
        <v>0</v>
      </c>
      <c r="R135" s="6">
        <f>+'4'!F134+CompraVenta!T137</f>
        <v>0</v>
      </c>
      <c r="S135" s="6">
        <f>+'4'!G134+CompraVenta!U137</f>
        <v>0</v>
      </c>
      <c r="T135" s="6">
        <f>+'4'!H134+CompraVenta!V137</f>
        <v>0</v>
      </c>
      <c r="U135" s="6">
        <f>+'4'!I134+CompraVenta!W137</f>
        <v>0</v>
      </c>
      <c r="V135" s="6">
        <f>+'4'!J134+CompraVenta!X137</f>
        <v>0</v>
      </c>
      <c r="W135" s="6">
        <f>+'4'!K134+CompraVenta!Y137</f>
        <v>18833.070000000003</v>
      </c>
      <c r="X135" s="6">
        <f>+'4'!L134+CompraVenta!Z137</f>
        <v>15303.699999999975</v>
      </c>
      <c r="Y135" s="6">
        <f>+'4'!M134+CompraVenta!AA137</f>
        <v>8965.66</v>
      </c>
      <c r="Z135" s="6">
        <f>+'7'!B134+CompraVenta!AB137</f>
        <v>0</v>
      </c>
      <c r="AA135" s="6">
        <f>+'7'!C134+CompraVenta!AC137</f>
        <v>0</v>
      </c>
      <c r="AB135" s="6">
        <f>+'7'!D134+CompraVenta!AD137</f>
        <v>0</v>
      </c>
      <c r="AC135" s="6">
        <f>+'7'!E134+CompraVenta!AE137</f>
        <v>0</v>
      </c>
      <c r="AD135" s="6">
        <f>+'7'!F134+CompraVenta!AF137</f>
        <v>0</v>
      </c>
      <c r="AE135" s="6">
        <f>+'7'!G134+CompraVenta!AG137</f>
        <v>0</v>
      </c>
      <c r="AF135" s="6">
        <f>+'7'!H134+CompraVenta!AH137</f>
        <v>0</v>
      </c>
      <c r="AG135" s="6">
        <f>+'7'!I134+CompraVenta!AI137</f>
        <v>0</v>
      </c>
      <c r="AH135" s="6">
        <f>+'7'!J134+CompraVenta!AJ137</f>
        <v>0</v>
      </c>
      <c r="AI135" s="6">
        <f>+'7'!K134+CompraVenta!AK137</f>
        <v>18826.849999999991</v>
      </c>
      <c r="AJ135" s="6">
        <f>+'7'!L134+CompraVenta!AL137</f>
        <v>15426.710000000001</v>
      </c>
      <c r="AK135" s="6">
        <f>+'7'!M134+CompraVenta!AM137</f>
        <v>8377.8700000000063</v>
      </c>
      <c r="AL135" s="6"/>
      <c r="AM135" s="33">
        <f t="shared" si="20"/>
        <v>42012.220000000016</v>
      </c>
      <c r="AN135" s="33">
        <f t="shared" si="21"/>
        <v>43102.429999999978</v>
      </c>
      <c r="AO135" s="33">
        <f t="shared" si="22"/>
        <v>42631.429999999993</v>
      </c>
      <c r="AP135" s="33">
        <f t="shared" si="23"/>
        <v>42012.220000000016</v>
      </c>
      <c r="AQ135" s="33">
        <f t="shared" si="24"/>
        <v>1</v>
      </c>
      <c r="AR135" s="6">
        <f t="shared" si="28"/>
        <v>133</v>
      </c>
      <c r="AS135" s="34">
        <f t="shared" si="25"/>
        <v>18832.35999999999</v>
      </c>
      <c r="AT135" s="34">
        <f t="shared" si="25"/>
        <v>14997.750000000018</v>
      </c>
      <c r="AU135" s="34">
        <f t="shared" si="25"/>
        <v>8182.1100000000097</v>
      </c>
      <c r="AV135" s="34">
        <f t="shared" si="26"/>
        <v>42012.220000000016</v>
      </c>
      <c r="AW135" s="19"/>
      <c r="BB135" s="33"/>
      <c r="BC135" s="33"/>
      <c r="BD135" s="33"/>
      <c r="BF135" s="33"/>
      <c r="BG135" s="33"/>
      <c r="BH135" s="33"/>
      <c r="BJ135" s="35">
        <f t="shared" si="27"/>
        <v>42012.220000000016</v>
      </c>
    </row>
    <row r="136" spans="1:62" x14ac:dyDescent="0.35">
      <c r="A136" s="3" t="str">
        <f>+'7'!A135</f>
        <v>ENERGIA_MORRO_GUAYACAN</v>
      </c>
      <c r="B136" s="6">
        <f>+'2'!B135+CompraVenta!D138</f>
        <v>0</v>
      </c>
      <c r="C136" s="6">
        <f>+'2'!C135+CompraVenta!E138</f>
        <v>0</v>
      </c>
      <c r="D136" s="6">
        <f>+'2'!D135+CompraVenta!F138</f>
        <v>0</v>
      </c>
      <c r="E136" s="6">
        <f>+'2'!E135+CompraVenta!G138</f>
        <v>0</v>
      </c>
      <c r="F136" s="6">
        <f>+'2'!F135+CompraVenta!H138</f>
        <v>0</v>
      </c>
      <c r="G136" s="6">
        <f>+'2'!G135+CompraVenta!I138</f>
        <v>0</v>
      </c>
      <c r="H136" s="6">
        <f>+'2'!H135+CompraVenta!J138</f>
        <v>0</v>
      </c>
      <c r="I136" s="6">
        <f>+'2'!I135+CompraVenta!K138</f>
        <v>0</v>
      </c>
      <c r="J136" s="6">
        <f>+'2'!J135+CompraVenta!L138</f>
        <v>0</v>
      </c>
      <c r="K136" s="6">
        <f>+'2'!K135+CompraVenta!M138</f>
        <v>0</v>
      </c>
      <c r="L136" s="6">
        <f>+'2'!L135+CompraVenta!N138</f>
        <v>0</v>
      </c>
      <c r="M136" s="6">
        <f>+'2'!M135+CompraVenta!O138</f>
        <v>0</v>
      </c>
      <c r="N136" s="6">
        <f>+'4'!B135+CompraVenta!P138</f>
        <v>0</v>
      </c>
      <c r="O136" s="6">
        <f>+'4'!C135+CompraVenta!Q138</f>
        <v>0</v>
      </c>
      <c r="P136" s="6">
        <f>+'4'!D135+CompraVenta!R138</f>
        <v>0</v>
      </c>
      <c r="Q136" s="6">
        <f>+'4'!E135+CompraVenta!S138</f>
        <v>0</v>
      </c>
      <c r="R136" s="6">
        <f>+'4'!F135+CompraVenta!T138</f>
        <v>0</v>
      </c>
      <c r="S136" s="6">
        <f>+'4'!G135+CompraVenta!U138</f>
        <v>0</v>
      </c>
      <c r="T136" s="6">
        <f>+'4'!H135+CompraVenta!V138</f>
        <v>0</v>
      </c>
      <c r="U136" s="6">
        <f>+'4'!I135+CompraVenta!W138</f>
        <v>0</v>
      </c>
      <c r="V136" s="6">
        <f>+'4'!J135+CompraVenta!X138</f>
        <v>0</v>
      </c>
      <c r="W136" s="6">
        <f>+'4'!K135+CompraVenta!Y138</f>
        <v>0</v>
      </c>
      <c r="X136" s="6">
        <f>+'4'!L135+CompraVenta!Z138</f>
        <v>0</v>
      </c>
      <c r="Y136" s="6">
        <f>+'4'!M135+CompraVenta!AA138</f>
        <v>0</v>
      </c>
      <c r="Z136" s="6">
        <f>+'7'!B135+CompraVenta!AB138</f>
        <v>0</v>
      </c>
      <c r="AA136" s="6">
        <f>+'7'!C135+CompraVenta!AC138</f>
        <v>0</v>
      </c>
      <c r="AB136" s="6">
        <f>+'7'!D135+CompraVenta!AD138</f>
        <v>0</v>
      </c>
      <c r="AC136" s="6">
        <f>+'7'!E135+CompraVenta!AE138</f>
        <v>0</v>
      </c>
      <c r="AD136" s="6">
        <f>+'7'!F135+CompraVenta!AF138</f>
        <v>0</v>
      </c>
      <c r="AE136" s="6">
        <f>+'7'!G135+CompraVenta!AG138</f>
        <v>0</v>
      </c>
      <c r="AF136" s="6">
        <f>+'7'!H135+CompraVenta!AH138</f>
        <v>0</v>
      </c>
      <c r="AG136" s="6">
        <f>+'7'!I135+CompraVenta!AI138</f>
        <v>0</v>
      </c>
      <c r="AH136" s="6">
        <f>+'7'!J135+CompraVenta!AJ138</f>
        <v>0</v>
      </c>
      <c r="AI136" s="6">
        <f>+'7'!K135+CompraVenta!AK138</f>
        <v>0</v>
      </c>
      <c r="AJ136" s="6">
        <f>+'7'!L135+CompraVenta!AL138</f>
        <v>0</v>
      </c>
      <c r="AK136" s="6">
        <f>+'7'!M135+CompraVenta!AM138</f>
        <v>0</v>
      </c>
      <c r="AL136" s="6"/>
      <c r="AM136" s="33">
        <f t="shared" si="20"/>
        <v>0</v>
      </c>
      <c r="AN136" s="33">
        <f t="shared" si="21"/>
        <v>0</v>
      </c>
      <c r="AO136" s="33">
        <f t="shared" si="22"/>
        <v>0</v>
      </c>
      <c r="AP136" s="33">
        <f t="shared" si="23"/>
        <v>0</v>
      </c>
      <c r="AQ136" s="33">
        <f t="shared" si="24"/>
        <v>1</v>
      </c>
      <c r="AR136" s="6">
        <f t="shared" si="28"/>
        <v>134</v>
      </c>
      <c r="AS136" s="34">
        <f t="shared" si="25"/>
        <v>0</v>
      </c>
      <c r="AT136" s="34">
        <f t="shared" si="25"/>
        <v>0</v>
      </c>
      <c r="AU136" s="34">
        <f t="shared" si="25"/>
        <v>0</v>
      </c>
      <c r="AV136" s="34">
        <f t="shared" si="26"/>
        <v>0</v>
      </c>
      <c r="AW136" s="19"/>
      <c r="BB136" s="33"/>
      <c r="BC136" s="33"/>
      <c r="BD136" s="33"/>
      <c r="BF136" s="33"/>
      <c r="BG136" s="33"/>
      <c r="BH136" s="33"/>
      <c r="BJ136" s="35">
        <f t="shared" si="27"/>
        <v>0</v>
      </c>
    </row>
    <row r="137" spans="1:62" x14ac:dyDescent="0.35">
      <c r="A137" s="3" t="str">
        <f>+'7'!A136</f>
        <v>ENERGIA_SIETE</v>
      </c>
      <c r="B137" s="6">
        <f>+'2'!B136+CompraVenta!D139</f>
        <v>0</v>
      </c>
      <c r="C137" s="6">
        <f>+'2'!C136+CompraVenta!E139</f>
        <v>0</v>
      </c>
      <c r="D137" s="6">
        <f>+'2'!D136+CompraVenta!F139</f>
        <v>0</v>
      </c>
      <c r="E137" s="6">
        <f>+'2'!E136+CompraVenta!G139</f>
        <v>0</v>
      </c>
      <c r="F137" s="6">
        <f>+'2'!F136+CompraVenta!H139</f>
        <v>0</v>
      </c>
      <c r="G137" s="6">
        <f>+'2'!G136+CompraVenta!I139</f>
        <v>0</v>
      </c>
      <c r="H137" s="6">
        <f>+'2'!H136+CompraVenta!J139</f>
        <v>0</v>
      </c>
      <c r="I137" s="6">
        <f>+'2'!I136+CompraVenta!K139</f>
        <v>0</v>
      </c>
      <c r="J137" s="6">
        <f>+'2'!J136+CompraVenta!L139</f>
        <v>0</v>
      </c>
      <c r="K137" s="6">
        <f>+'2'!K136+CompraVenta!M139</f>
        <v>247625.44000000024</v>
      </c>
      <c r="L137" s="6">
        <f>+'2'!L136+CompraVenta!N139</f>
        <v>324681.7900000001</v>
      </c>
      <c r="M137" s="6">
        <f>+'2'!M136+CompraVenta!O139</f>
        <v>432368.83000000031</v>
      </c>
      <c r="N137" s="6">
        <f>+'4'!B136+CompraVenta!P139</f>
        <v>0</v>
      </c>
      <c r="O137" s="6">
        <f>+'4'!C136+CompraVenta!Q139</f>
        <v>0</v>
      </c>
      <c r="P137" s="6">
        <f>+'4'!D136+CompraVenta!R139</f>
        <v>0</v>
      </c>
      <c r="Q137" s="6">
        <f>+'4'!E136+CompraVenta!S139</f>
        <v>0</v>
      </c>
      <c r="R137" s="6">
        <f>+'4'!F136+CompraVenta!T139</f>
        <v>0</v>
      </c>
      <c r="S137" s="6">
        <f>+'4'!G136+CompraVenta!U139</f>
        <v>0</v>
      </c>
      <c r="T137" s="6">
        <f>+'4'!H136+CompraVenta!V139</f>
        <v>0</v>
      </c>
      <c r="U137" s="6">
        <f>+'4'!I136+CompraVenta!W139</f>
        <v>0</v>
      </c>
      <c r="V137" s="6">
        <f>+'4'!J136+CompraVenta!X139</f>
        <v>0</v>
      </c>
      <c r="W137" s="6">
        <f>+'4'!K136+CompraVenta!Y139</f>
        <v>246026.20000000024</v>
      </c>
      <c r="X137" s="6">
        <f>+'4'!L136+CompraVenta!Z139</f>
        <v>302526.0299999998</v>
      </c>
      <c r="Y137" s="6">
        <f>+'4'!M136+CompraVenta!AA139</f>
        <v>473480.74000000022</v>
      </c>
      <c r="Z137" s="6">
        <f>+'7'!B136+CompraVenta!AB139</f>
        <v>0</v>
      </c>
      <c r="AA137" s="6">
        <f>+'7'!C136+CompraVenta!AC139</f>
        <v>0</v>
      </c>
      <c r="AB137" s="6">
        <f>+'7'!D136+CompraVenta!AD139</f>
        <v>0</v>
      </c>
      <c r="AC137" s="6">
        <f>+'7'!E136+CompraVenta!AE139</f>
        <v>0</v>
      </c>
      <c r="AD137" s="6">
        <f>+'7'!F136+CompraVenta!AF139</f>
        <v>0</v>
      </c>
      <c r="AE137" s="6">
        <f>+'7'!G136+CompraVenta!AG139</f>
        <v>0</v>
      </c>
      <c r="AF137" s="6">
        <f>+'7'!H136+CompraVenta!AH139</f>
        <v>0</v>
      </c>
      <c r="AG137" s="6">
        <f>+'7'!I136+CompraVenta!AI139</f>
        <v>0</v>
      </c>
      <c r="AH137" s="6">
        <f>+'7'!J136+CompraVenta!AJ139</f>
        <v>0</v>
      </c>
      <c r="AI137" s="6">
        <f>+'7'!K136+CompraVenta!AK139</f>
        <v>194841.28000000023</v>
      </c>
      <c r="AJ137" s="6">
        <f>+'7'!L136+CompraVenta!AL139</f>
        <v>253620.85000000009</v>
      </c>
      <c r="AK137" s="6">
        <f>+'7'!M136+CompraVenta!AM139</f>
        <v>482994.18000000011</v>
      </c>
      <c r="AL137" s="6"/>
      <c r="AM137" s="33">
        <f t="shared" si="20"/>
        <v>1004676.0600000006</v>
      </c>
      <c r="AN137" s="33">
        <f t="shared" si="21"/>
        <v>1022032.9700000002</v>
      </c>
      <c r="AO137" s="33">
        <f t="shared" si="22"/>
        <v>931456.31000000052</v>
      </c>
      <c r="AP137" s="33">
        <f t="shared" si="23"/>
        <v>931456.31000000052</v>
      </c>
      <c r="AQ137" s="33">
        <f t="shared" si="24"/>
        <v>3</v>
      </c>
      <c r="AR137" s="6">
        <f t="shared" si="28"/>
        <v>135</v>
      </c>
      <c r="AS137" s="34">
        <f t="shared" si="25"/>
        <v>194841.28000000023</v>
      </c>
      <c r="AT137" s="34">
        <f t="shared" si="25"/>
        <v>253620.85000000009</v>
      </c>
      <c r="AU137" s="34">
        <f t="shared" si="25"/>
        <v>482994.18000000011</v>
      </c>
      <c r="AV137" s="34">
        <f t="shared" si="26"/>
        <v>931456.31000000052</v>
      </c>
      <c r="AW137" s="19"/>
      <c r="BB137" s="33"/>
      <c r="BC137" s="33"/>
      <c r="BD137" s="33"/>
      <c r="BF137" s="33"/>
      <c r="BG137" s="33"/>
      <c r="BH137" s="33"/>
      <c r="BJ137" s="35">
        <f t="shared" si="27"/>
        <v>931456.31000000052</v>
      </c>
    </row>
    <row r="138" spans="1:62" x14ac:dyDescent="0.35">
      <c r="A138" s="3" t="str">
        <f>+'7'!A137</f>
        <v>ENERGIAS_DEL_FUTURO</v>
      </c>
      <c r="B138" s="6">
        <f>+'2'!B137+CompraVenta!D140</f>
        <v>0</v>
      </c>
      <c r="C138" s="6">
        <f>+'2'!C137+CompraVenta!E140</f>
        <v>0</v>
      </c>
      <c r="D138" s="6">
        <f>+'2'!D137+CompraVenta!F140</f>
        <v>0</v>
      </c>
      <c r="E138" s="6">
        <f>+'2'!E137+CompraVenta!G140</f>
        <v>0</v>
      </c>
      <c r="F138" s="6">
        <f>+'2'!F137+CompraVenta!H140</f>
        <v>0</v>
      </c>
      <c r="G138" s="6">
        <f>+'2'!G137+CompraVenta!I140</f>
        <v>0</v>
      </c>
      <c r="H138" s="6">
        <f>+'2'!H137+CompraVenta!J140</f>
        <v>0</v>
      </c>
      <c r="I138" s="6">
        <f>+'2'!I137+CompraVenta!K140</f>
        <v>0</v>
      </c>
      <c r="J138" s="6">
        <f>+'2'!J137+CompraVenta!L140</f>
        <v>0</v>
      </c>
      <c r="K138" s="6">
        <f>+'2'!K137+CompraVenta!M140</f>
        <v>535.17000000000007</v>
      </c>
      <c r="L138" s="6">
        <f>+'2'!L137+CompraVenta!N140</f>
        <v>629.03000000000065</v>
      </c>
      <c r="M138" s="6">
        <f>+'2'!M137+CompraVenta!O140</f>
        <v>584.24999999999864</v>
      </c>
      <c r="N138" s="6">
        <f>+'4'!B137+CompraVenta!P140</f>
        <v>0</v>
      </c>
      <c r="O138" s="6">
        <f>+'4'!C137+CompraVenta!Q140</f>
        <v>0</v>
      </c>
      <c r="P138" s="6">
        <f>+'4'!D137+CompraVenta!R140</f>
        <v>0</v>
      </c>
      <c r="Q138" s="6">
        <f>+'4'!E137+CompraVenta!S140</f>
        <v>0</v>
      </c>
      <c r="R138" s="6">
        <f>+'4'!F137+CompraVenta!T140</f>
        <v>0</v>
      </c>
      <c r="S138" s="6">
        <f>+'4'!G137+CompraVenta!U140</f>
        <v>0</v>
      </c>
      <c r="T138" s="6">
        <f>+'4'!H137+CompraVenta!V140</f>
        <v>0</v>
      </c>
      <c r="U138" s="6">
        <f>+'4'!I137+CompraVenta!W140</f>
        <v>0</v>
      </c>
      <c r="V138" s="6">
        <f>+'4'!J137+CompraVenta!X140</f>
        <v>0</v>
      </c>
      <c r="W138" s="6">
        <f>+'4'!K137+CompraVenta!Y140</f>
        <v>535.07000000000005</v>
      </c>
      <c r="X138" s="6">
        <f>+'4'!L137+CompraVenta!Z140</f>
        <v>634.28999999999871</v>
      </c>
      <c r="Y138" s="6">
        <f>+'4'!M137+CompraVenta!AA140</f>
        <v>632.97000000000071</v>
      </c>
      <c r="Z138" s="6">
        <f>+'7'!B137+CompraVenta!AB140</f>
        <v>0</v>
      </c>
      <c r="AA138" s="6">
        <f>+'7'!C137+CompraVenta!AC140</f>
        <v>0</v>
      </c>
      <c r="AB138" s="6">
        <f>+'7'!D137+CompraVenta!AD140</f>
        <v>0</v>
      </c>
      <c r="AC138" s="6">
        <f>+'7'!E137+CompraVenta!AE140</f>
        <v>0</v>
      </c>
      <c r="AD138" s="6">
        <f>+'7'!F137+CompraVenta!AF140</f>
        <v>0</v>
      </c>
      <c r="AE138" s="6">
        <f>+'7'!G137+CompraVenta!AG140</f>
        <v>0</v>
      </c>
      <c r="AF138" s="6">
        <f>+'7'!H137+CompraVenta!AH140</f>
        <v>0</v>
      </c>
      <c r="AG138" s="6">
        <f>+'7'!I137+CompraVenta!AI140</f>
        <v>0</v>
      </c>
      <c r="AH138" s="6">
        <f>+'7'!J137+CompraVenta!AJ140</f>
        <v>0</v>
      </c>
      <c r="AI138" s="6">
        <f>+'7'!K137+CompraVenta!AK140</f>
        <v>534.95000000000016</v>
      </c>
      <c r="AJ138" s="6">
        <f>+'7'!L137+CompraVenta!AL140</f>
        <v>637.64999999999964</v>
      </c>
      <c r="AK138" s="6">
        <f>+'7'!M137+CompraVenta!AM140</f>
        <v>591.59999999999843</v>
      </c>
      <c r="AL138" s="6"/>
      <c r="AM138" s="33">
        <f t="shared" si="20"/>
        <v>1748.4499999999994</v>
      </c>
      <c r="AN138" s="33">
        <f t="shared" si="21"/>
        <v>1802.3299999999995</v>
      </c>
      <c r="AO138" s="33">
        <f t="shared" si="22"/>
        <v>1764.1999999999985</v>
      </c>
      <c r="AP138" s="33">
        <f t="shared" si="23"/>
        <v>1748.4499999999994</v>
      </c>
      <c r="AQ138" s="33">
        <f t="shared" si="24"/>
        <v>1</v>
      </c>
      <c r="AR138" s="6">
        <f t="shared" si="28"/>
        <v>136</v>
      </c>
      <c r="AS138" s="34">
        <f t="shared" si="25"/>
        <v>535.17000000000007</v>
      </c>
      <c r="AT138" s="34">
        <f t="shared" si="25"/>
        <v>629.03000000000065</v>
      </c>
      <c r="AU138" s="34">
        <f t="shared" si="25"/>
        <v>584.24999999999864</v>
      </c>
      <c r="AV138" s="34">
        <f t="shared" si="26"/>
        <v>1748.4499999999994</v>
      </c>
      <c r="AW138" s="19"/>
      <c r="BB138" s="33"/>
      <c r="BC138" s="33"/>
      <c r="BD138" s="33"/>
      <c r="BF138" s="33"/>
      <c r="BG138" s="33"/>
      <c r="BH138" s="33"/>
      <c r="BJ138" s="35">
        <f t="shared" si="27"/>
        <v>1748.4499999999994</v>
      </c>
    </row>
    <row r="139" spans="1:62" x14ac:dyDescent="0.35">
      <c r="A139" s="3" t="str">
        <f>+'7'!A138</f>
        <v>ENERGY_ASSET</v>
      </c>
      <c r="B139" s="6">
        <f>+'2'!B138+CompraVenta!D141</f>
        <v>0</v>
      </c>
      <c r="C139" s="6">
        <f>+'2'!C138+CompraVenta!E141</f>
        <v>0</v>
      </c>
      <c r="D139" s="6">
        <f>+'2'!D138+CompraVenta!F141</f>
        <v>0</v>
      </c>
      <c r="E139" s="6">
        <f>+'2'!E138+CompraVenta!G141</f>
        <v>0</v>
      </c>
      <c r="F139" s="6">
        <f>+'2'!F138+CompraVenta!H141</f>
        <v>0</v>
      </c>
      <c r="G139" s="6">
        <f>+'2'!G138+CompraVenta!I141</f>
        <v>0</v>
      </c>
      <c r="H139" s="6">
        <f>+'2'!H138+CompraVenta!J141</f>
        <v>0</v>
      </c>
      <c r="I139" s="6">
        <f>+'2'!I138+CompraVenta!K141</f>
        <v>0</v>
      </c>
      <c r="J139" s="6">
        <f>+'2'!J138+CompraVenta!L141</f>
        <v>0</v>
      </c>
      <c r="K139" s="6">
        <f>+'2'!K138+CompraVenta!M141</f>
        <v>-5337.8000000000011</v>
      </c>
      <c r="L139" s="6">
        <f>+'2'!L138+CompraVenta!N141</f>
        <v>3968.6599999999971</v>
      </c>
      <c r="M139" s="6">
        <f>+'2'!M138+CompraVenta!O141</f>
        <v>2853.1099999999988</v>
      </c>
      <c r="N139" s="6">
        <f>+'4'!B138+CompraVenta!P141</f>
        <v>0</v>
      </c>
      <c r="O139" s="6">
        <f>+'4'!C138+CompraVenta!Q141</f>
        <v>0</v>
      </c>
      <c r="P139" s="6">
        <f>+'4'!D138+CompraVenta!R141</f>
        <v>0</v>
      </c>
      <c r="Q139" s="6">
        <f>+'4'!E138+CompraVenta!S141</f>
        <v>0</v>
      </c>
      <c r="R139" s="6">
        <f>+'4'!F138+CompraVenta!T141</f>
        <v>0</v>
      </c>
      <c r="S139" s="6">
        <f>+'4'!G138+CompraVenta!U141</f>
        <v>0</v>
      </c>
      <c r="T139" s="6">
        <f>+'4'!H138+CompraVenta!V141</f>
        <v>0</v>
      </c>
      <c r="U139" s="6">
        <f>+'4'!I138+CompraVenta!W141</f>
        <v>0</v>
      </c>
      <c r="V139" s="6">
        <f>+'4'!J138+CompraVenta!X141</f>
        <v>0</v>
      </c>
      <c r="W139" s="6">
        <f>+'4'!K138+CompraVenta!Y141</f>
        <v>-5336.2099999999973</v>
      </c>
      <c r="X139" s="6">
        <f>+'4'!L138+CompraVenta!Z141</f>
        <v>4076.6600000000039</v>
      </c>
      <c r="Y139" s="6">
        <f>+'4'!M138+CompraVenta!AA141</f>
        <v>3315.8399999999983</v>
      </c>
      <c r="Z139" s="6">
        <f>+'7'!B138+CompraVenta!AB141</f>
        <v>0</v>
      </c>
      <c r="AA139" s="6">
        <f>+'7'!C138+CompraVenta!AC141</f>
        <v>0</v>
      </c>
      <c r="AB139" s="6">
        <f>+'7'!D138+CompraVenta!AD141</f>
        <v>0</v>
      </c>
      <c r="AC139" s="6">
        <f>+'7'!E138+CompraVenta!AE141</f>
        <v>0</v>
      </c>
      <c r="AD139" s="6">
        <f>+'7'!F138+CompraVenta!AF141</f>
        <v>0</v>
      </c>
      <c r="AE139" s="6">
        <f>+'7'!G138+CompraVenta!AG141</f>
        <v>0</v>
      </c>
      <c r="AF139" s="6">
        <f>+'7'!H138+CompraVenta!AH141</f>
        <v>0</v>
      </c>
      <c r="AG139" s="6">
        <f>+'7'!I138+CompraVenta!AI141</f>
        <v>0</v>
      </c>
      <c r="AH139" s="6">
        <f>+'7'!J138+CompraVenta!AJ141</f>
        <v>0</v>
      </c>
      <c r="AI139" s="6">
        <f>+'7'!K138+CompraVenta!AK141</f>
        <v>-5338.72</v>
      </c>
      <c r="AJ139" s="6">
        <f>+'7'!L138+CompraVenta!AL141</f>
        <v>4091.1800000000044</v>
      </c>
      <c r="AK139" s="6">
        <f>+'7'!M138+CompraVenta!AM141</f>
        <v>3039.3700000000008</v>
      </c>
      <c r="AL139" s="6"/>
      <c r="AM139" s="33">
        <f t="shared" si="20"/>
        <v>1483.9699999999948</v>
      </c>
      <c r="AN139" s="33">
        <f t="shared" si="21"/>
        <v>2056.290000000005</v>
      </c>
      <c r="AO139" s="33">
        <f t="shared" si="22"/>
        <v>1791.8300000000049</v>
      </c>
      <c r="AP139" s="33">
        <f t="shared" si="23"/>
        <v>1483.9699999999948</v>
      </c>
      <c r="AQ139" s="33">
        <f t="shared" si="24"/>
        <v>1</v>
      </c>
      <c r="AR139" s="6">
        <f t="shared" si="28"/>
        <v>137</v>
      </c>
      <c r="AS139" s="34">
        <f t="shared" si="25"/>
        <v>-5337.8000000000011</v>
      </c>
      <c r="AT139" s="34">
        <f t="shared" si="25"/>
        <v>3968.6599999999971</v>
      </c>
      <c r="AU139" s="34">
        <f t="shared" si="25"/>
        <v>2853.1099999999988</v>
      </c>
      <c r="AV139" s="34">
        <f t="shared" si="26"/>
        <v>1483.9699999999948</v>
      </c>
      <c r="AW139" s="19"/>
      <c r="BB139" s="33"/>
      <c r="BC139" s="33"/>
      <c r="BD139" s="33"/>
      <c r="BF139" s="33"/>
      <c r="BG139" s="33"/>
      <c r="BH139" s="33"/>
      <c r="BJ139" s="35">
        <f t="shared" si="27"/>
        <v>1483.9699999999948</v>
      </c>
    </row>
    <row r="140" spans="1:62" x14ac:dyDescent="0.35">
      <c r="A140" s="3" t="str">
        <f>+'7'!A139</f>
        <v>ENERKEY</v>
      </c>
      <c r="B140" s="6">
        <f>+'2'!B139+CompraVenta!D142</f>
        <v>0</v>
      </c>
      <c r="C140" s="6">
        <f>+'2'!C139+CompraVenta!E142</f>
        <v>0</v>
      </c>
      <c r="D140" s="6">
        <f>+'2'!D139+CompraVenta!F142</f>
        <v>0</v>
      </c>
      <c r="E140" s="6">
        <f>+'2'!E139+CompraVenta!G142</f>
        <v>0</v>
      </c>
      <c r="F140" s="6">
        <f>+'2'!F139+CompraVenta!H142</f>
        <v>0</v>
      </c>
      <c r="G140" s="6">
        <f>+'2'!G139+CompraVenta!I142</f>
        <v>0</v>
      </c>
      <c r="H140" s="6">
        <f>+'2'!H139+CompraVenta!J142</f>
        <v>0</v>
      </c>
      <c r="I140" s="6">
        <f>+'2'!I139+CompraVenta!K142</f>
        <v>0</v>
      </c>
      <c r="J140" s="6">
        <f>+'2'!J139+CompraVenta!L142</f>
        <v>0</v>
      </c>
      <c r="K140" s="6">
        <f>+'2'!K139+CompraVenta!M142</f>
        <v>0</v>
      </c>
      <c r="L140" s="6">
        <f>+'2'!L139+CompraVenta!N142</f>
        <v>0</v>
      </c>
      <c r="M140" s="6">
        <f>+'2'!M139+CompraVenta!O142</f>
        <v>0</v>
      </c>
      <c r="N140" s="6">
        <f>+'4'!B139+CompraVenta!P142</f>
        <v>0</v>
      </c>
      <c r="O140" s="6">
        <f>+'4'!C139+CompraVenta!Q142</f>
        <v>0</v>
      </c>
      <c r="P140" s="6">
        <f>+'4'!D139+CompraVenta!R142</f>
        <v>0</v>
      </c>
      <c r="Q140" s="6">
        <f>+'4'!E139+CompraVenta!S142</f>
        <v>0</v>
      </c>
      <c r="R140" s="6">
        <f>+'4'!F139+CompraVenta!T142</f>
        <v>0</v>
      </c>
      <c r="S140" s="6">
        <f>+'4'!G139+CompraVenta!U142</f>
        <v>0</v>
      </c>
      <c r="T140" s="6">
        <f>+'4'!H139+CompraVenta!V142</f>
        <v>0</v>
      </c>
      <c r="U140" s="6">
        <f>+'4'!I139+CompraVenta!W142</f>
        <v>0</v>
      </c>
      <c r="V140" s="6">
        <f>+'4'!J139+CompraVenta!X142</f>
        <v>0</v>
      </c>
      <c r="W140" s="6">
        <f>+'4'!K139+CompraVenta!Y142</f>
        <v>0</v>
      </c>
      <c r="X140" s="6">
        <f>+'4'!L139+CompraVenta!Z142</f>
        <v>0</v>
      </c>
      <c r="Y140" s="6">
        <f>+'4'!M139+CompraVenta!AA142</f>
        <v>0</v>
      </c>
      <c r="Z140" s="6">
        <f>+'7'!B139+CompraVenta!AB142</f>
        <v>0</v>
      </c>
      <c r="AA140" s="6">
        <f>+'7'!C139+CompraVenta!AC142</f>
        <v>0</v>
      </c>
      <c r="AB140" s="6">
        <f>+'7'!D139+CompraVenta!AD142</f>
        <v>0</v>
      </c>
      <c r="AC140" s="6">
        <f>+'7'!E139+CompraVenta!AE142</f>
        <v>0</v>
      </c>
      <c r="AD140" s="6">
        <f>+'7'!F139+CompraVenta!AF142</f>
        <v>0</v>
      </c>
      <c r="AE140" s="6">
        <f>+'7'!G139+CompraVenta!AG142</f>
        <v>0</v>
      </c>
      <c r="AF140" s="6">
        <f>+'7'!H139+CompraVenta!AH142</f>
        <v>0</v>
      </c>
      <c r="AG140" s="6">
        <f>+'7'!I139+CompraVenta!AI142</f>
        <v>0</v>
      </c>
      <c r="AH140" s="6">
        <f>+'7'!J139+CompraVenta!AJ142</f>
        <v>0</v>
      </c>
      <c r="AI140" s="6">
        <f>+'7'!K139+CompraVenta!AK142</f>
        <v>0</v>
      </c>
      <c r="AJ140" s="6">
        <f>+'7'!L139+CompraVenta!AL142</f>
        <v>0</v>
      </c>
      <c r="AK140" s="6">
        <f>+'7'!M139+CompraVenta!AM142</f>
        <v>0</v>
      </c>
      <c r="AL140" s="6"/>
      <c r="AM140" s="33">
        <f t="shared" si="20"/>
        <v>0</v>
      </c>
      <c r="AN140" s="33">
        <f t="shared" si="21"/>
        <v>0</v>
      </c>
      <c r="AO140" s="33">
        <f t="shared" si="22"/>
        <v>0</v>
      </c>
      <c r="AP140" s="33">
        <f t="shared" si="23"/>
        <v>0</v>
      </c>
      <c r="AQ140" s="33">
        <f t="shared" si="24"/>
        <v>1</v>
      </c>
      <c r="AR140" s="6">
        <f t="shared" si="28"/>
        <v>138</v>
      </c>
      <c r="AS140" s="34">
        <f t="shared" si="25"/>
        <v>0</v>
      </c>
      <c r="AT140" s="34">
        <f t="shared" si="25"/>
        <v>0</v>
      </c>
      <c r="AU140" s="34">
        <f t="shared" si="25"/>
        <v>0</v>
      </c>
      <c r="AV140" s="34">
        <f t="shared" si="26"/>
        <v>0</v>
      </c>
      <c r="AW140" s="19"/>
      <c r="BB140" s="33"/>
      <c r="BC140" s="33"/>
      <c r="BD140" s="33"/>
      <c r="BF140" s="33"/>
      <c r="BG140" s="33"/>
      <c r="BH140" s="33"/>
      <c r="BJ140" s="35">
        <f t="shared" si="27"/>
        <v>0</v>
      </c>
    </row>
    <row r="141" spans="1:62" x14ac:dyDescent="0.35">
      <c r="A141" s="3" t="str">
        <f>+'7'!A140</f>
        <v>ENERNUEVAS</v>
      </c>
      <c r="B141" s="6">
        <f>+'2'!B140+CompraVenta!D143</f>
        <v>0</v>
      </c>
      <c r="C141" s="6">
        <f>+'2'!C140+CompraVenta!E143</f>
        <v>0</v>
      </c>
      <c r="D141" s="6">
        <f>+'2'!D140+CompraVenta!F143</f>
        <v>0</v>
      </c>
      <c r="E141" s="6">
        <f>+'2'!E140+CompraVenta!G143</f>
        <v>0</v>
      </c>
      <c r="F141" s="6">
        <f>+'2'!F140+CompraVenta!H143</f>
        <v>0</v>
      </c>
      <c r="G141" s="6">
        <f>+'2'!G140+CompraVenta!I143</f>
        <v>0</v>
      </c>
      <c r="H141" s="6">
        <f>+'2'!H140+CompraVenta!J143</f>
        <v>0</v>
      </c>
      <c r="I141" s="6">
        <f>+'2'!I140+CompraVenta!K143</f>
        <v>0</v>
      </c>
      <c r="J141" s="6">
        <f>+'2'!J140+CompraVenta!L143</f>
        <v>0</v>
      </c>
      <c r="K141" s="6">
        <f>+'2'!K140+CompraVenta!M143</f>
        <v>0</v>
      </c>
      <c r="L141" s="6">
        <f>+'2'!L140+CompraVenta!N143</f>
        <v>0</v>
      </c>
      <c r="M141" s="6">
        <f>+'2'!M140+CompraVenta!O143</f>
        <v>0</v>
      </c>
      <c r="N141" s="6">
        <f>+'4'!B140+CompraVenta!P143</f>
        <v>0</v>
      </c>
      <c r="O141" s="6">
        <f>+'4'!C140+CompraVenta!Q143</f>
        <v>0</v>
      </c>
      <c r="P141" s="6">
        <f>+'4'!D140+CompraVenta!R143</f>
        <v>0</v>
      </c>
      <c r="Q141" s="6">
        <f>+'4'!E140+CompraVenta!S143</f>
        <v>0</v>
      </c>
      <c r="R141" s="6">
        <f>+'4'!F140+CompraVenta!T143</f>
        <v>0</v>
      </c>
      <c r="S141" s="6">
        <f>+'4'!G140+CompraVenta!U143</f>
        <v>0</v>
      </c>
      <c r="T141" s="6">
        <f>+'4'!H140+CompraVenta!V143</f>
        <v>0</v>
      </c>
      <c r="U141" s="6">
        <f>+'4'!I140+CompraVenta!W143</f>
        <v>0</v>
      </c>
      <c r="V141" s="6">
        <f>+'4'!J140+CompraVenta!X143</f>
        <v>0</v>
      </c>
      <c r="W141" s="6">
        <f>+'4'!K140+CompraVenta!Y143</f>
        <v>0</v>
      </c>
      <c r="X141" s="6">
        <f>+'4'!L140+CompraVenta!Z143</f>
        <v>0</v>
      </c>
      <c r="Y141" s="6">
        <f>+'4'!M140+CompraVenta!AA143</f>
        <v>0</v>
      </c>
      <c r="Z141" s="6">
        <f>+'7'!B140+CompraVenta!AB143</f>
        <v>0</v>
      </c>
      <c r="AA141" s="6">
        <f>+'7'!C140+CompraVenta!AC143</f>
        <v>0</v>
      </c>
      <c r="AB141" s="6">
        <f>+'7'!D140+CompraVenta!AD143</f>
        <v>0</v>
      </c>
      <c r="AC141" s="6">
        <f>+'7'!E140+CompraVenta!AE143</f>
        <v>0</v>
      </c>
      <c r="AD141" s="6">
        <f>+'7'!F140+CompraVenta!AF143</f>
        <v>0</v>
      </c>
      <c r="AE141" s="6">
        <f>+'7'!G140+CompraVenta!AG143</f>
        <v>0</v>
      </c>
      <c r="AF141" s="6">
        <f>+'7'!H140+CompraVenta!AH143</f>
        <v>0</v>
      </c>
      <c r="AG141" s="6">
        <f>+'7'!I140+CompraVenta!AI143</f>
        <v>0</v>
      </c>
      <c r="AH141" s="6">
        <f>+'7'!J140+CompraVenta!AJ143</f>
        <v>0</v>
      </c>
      <c r="AI141" s="6">
        <f>+'7'!K140+CompraVenta!AK143</f>
        <v>0</v>
      </c>
      <c r="AJ141" s="6">
        <f>+'7'!L140+CompraVenta!AL143</f>
        <v>0</v>
      </c>
      <c r="AK141" s="6">
        <f>+'7'!M140+CompraVenta!AM143</f>
        <v>0</v>
      </c>
      <c r="AL141" s="6"/>
      <c r="AM141" s="33">
        <f t="shared" si="20"/>
        <v>0</v>
      </c>
      <c r="AN141" s="33">
        <f t="shared" si="21"/>
        <v>0</v>
      </c>
      <c r="AO141" s="33">
        <f t="shared" si="22"/>
        <v>0</v>
      </c>
      <c r="AP141" s="33">
        <f t="shared" si="23"/>
        <v>0</v>
      </c>
      <c r="AQ141" s="33">
        <f t="shared" si="24"/>
        <v>1</v>
      </c>
      <c r="AR141" s="6">
        <f t="shared" si="28"/>
        <v>139</v>
      </c>
      <c r="AS141" s="34">
        <f t="shared" si="25"/>
        <v>0</v>
      </c>
      <c r="AT141" s="34">
        <f t="shared" si="25"/>
        <v>0</v>
      </c>
      <c r="AU141" s="34">
        <f t="shared" si="25"/>
        <v>0</v>
      </c>
      <c r="AV141" s="34">
        <f t="shared" si="26"/>
        <v>0</v>
      </c>
      <c r="AW141" s="19"/>
      <c r="BB141" s="33"/>
      <c r="BC141" s="33"/>
      <c r="BD141" s="33"/>
      <c r="BF141" s="33"/>
      <c r="BG141" s="33"/>
      <c r="BH141" s="33"/>
      <c r="BJ141" s="35">
        <f t="shared" si="27"/>
        <v>0</v>
      </c>
    </row>
    <row r="142" spans="1:62" x14ac:dyDescent="0.35">
      <c r="A142" s="3" t="str">
        <f>+'7'!A141</f>
        <v>ENGIE</v>
      </c>
      <c r="B142" s="6">
        <f>+'2'!B141+CompraVenta!D144</f>
        <v>0</v>
      </c>
      <c r="C142" s="6">
        <f>+'2'!C141+CompraVenta!E144</f>
        <v>0</v>
      </c>
      <c r="D142" s="6">
        <f>+'2'!D141+CompraVenta!F144</f>
        <v>0</v>
      </c>
      <c r="E142" s="6">
        <f>+'2'!E141+CompraVenta!G144</f>
        <v>0</v>
      </c>
      <c r="F142" s="6">
        <f>+'2'!F141+CompraVenta!H144</f>
        <v>0</v>
      </c>
      <c r="G142" s="6">
        <f>+'2'!G141+CompraVenta!I144</f>
        <v>0</v>
      </c>
      <c r="H142" s="6">
        <f>+'2'!H141+CompraVenta!J144</f>
        <v>0</v>
      </c>
      <c r="I142" s="6">
        <f>+'2'!I141+CompraVenta!K144</f>
        <v>0</v>
      </c>
      <c r="J142" s="6">
        <f>+'2'!J141+CompraVenta!L144</f>
        <v>0</v>
      </c>
      <c r="K142" s="6">
        <f>+'2'!K141+CompraVenta!M144</f>
        <v>-14912988.579999998</v>
      </c>
      <c r="L142" s="6">
        <f>+'2'!L141+CompraVenta!N144</f>
        <v>-14332219.870000016</v>
      </c>
      <c r="M142" s="6">
        <f>+'2'!M141+CompraVenta!O144</f>
        <v>-13577083.640000002</v>
      </c>
      <c r="N142" s="6">
        <f>+'4'!B141+CompraVenta!P144</f>
        <v>0</v>
      </c>
      <c r="O142" s="6">
        <f>+'4'!C141+CompraVenta!Q144</f>
        <v>0</v>
      </c>
      <c r="P142" s="6">
        <f>+'4'!D141+CompraVenta!R144</f>
        <v>0</v>
      </c>
      <c r="Q142" s="6">
        <f>+'4'!E141+CompraVenta!S144</f>
        <v>0</v>
      </c>
      <c r="R142" s="6">
        <f>+'4'!F141+CompraVenta!T144</f>
        <v>0</v>
      </c>
      <c r="S142" s="6">
        <f>+'4'!G141+CompraVenta!U144</f>
        <v>0</v>
      </c>
      <c r="T142" s="6">
        <f>+'4'!H141+CompraVenta!V144</f>
        <v>0</v>
      </c>
      <c r="U142" s="6">
        <f>+'4'!I141+CompraVenta!W144</f>
        <v>0</v>
      </c>
      <c r="V142" s="6">
        <f>+'4'!J141+CompraVenta!X144</f>
        <v>0</v>
      </c>
      <c r="W142" s="6">
        <f>+'4'!K141+CompraVenta!Y144</f>
        <v>-14904614.099999987</v>
      </c>
      <c r="X142" s="6">
        <f>+'4'!L141+CompraVenta!Z144</f>
        <v>-14405301.740000006</v>
      </c>
      <c r="Y142" s="6">
        <f>+'4'!M141+CompraVenta!AA144</f>
        <v>-14333026.899999999</v>
      </c>
      <c r="Z142" s="6">
        <f>+'7'!B141+CompraVenta!AB144</f>
        <v>0</v>
      </c>
      <c r="AA142" s="6">
        <f>+'7'!C141+CompraVenta!AC144</f>
        <v>0</v>
      </c>
      <c r="AB142" s="6">
        <f>+'7'!D141+CompraVenta!AD144</f>
        <v>0</v>
      </c>
      <c r="AC142" s="6">
        <f>+'7'!E141+CompraVenta!AE144</f>
        <v>0</v>
      </c>
      <c r="AD142" s="6">
        <f>+'7'!F141+CompraVenta!AF144</f>
        <v>0</v>
      </c>
      <c r="AE142" s="6">
        <f>+'7'!G141+CompraVenta!AG144</f>
        <v>0</v>
      </c>
      <c r="AF142" s="6">
        <f>+'7'!H141+CompraVenta!AH144</f>
        <v>0</v>
      </c>
      <c r="AG142" s="6">
        <f>+'7'!I141+CompraVenta!AI144</f>
        <v>0</v>
      </c>
      <c r="AH142" s="6">
        <f>+'7'!J141+CompraVenta!AJ144</f>
        <v>0</v>
      </c>
      <c r="AI142" s="6">
        <f>+'7'!K141+CompraVenta!AK144</f>
        <v>-14805309.829999998</v>
      </c>
      <c r="AJ142" s="6">
        <f>+'7'!L141+CompraVenta!AL144</f>
        <v>-14370283.77</v>
      </c>
      <c r="AK142" s="6">
        <f>+'7'!M141+CompraVenta!AM144</f>
        <v>-13824158.210000016</v>
      </c>
      <c r="AL142" s="6"/>
      <c r="AM142" s="33">
        <f t="shared" si="20"/>
        <v>-42822292.090000018</v>
      </c>
      <c r="AN142" s="33">
        <f t="shared" si="21"/>
        <v>-43642942.739999995</v>
      </c>
      <c r="AO142" s="33">
        <f t="shared" si="22"/>
        <v>-42999751.810000017</v>
      </c>
      <c r="AP142" s="33">
        <f t="shared" si="23"/>
        <v>-43642942.739999995</v>
      </c>
      <c r="AQ142" s="33">
        <f t="shared" si="24"/>
        <v>2</v>
      </c>
      <c r="AR142" s="6">
        <f t="shared" si="28"/>
        <v>140</v>
      </c>
      <c r="AS142" s="34">
        <f t="shared" si="25"/>
        <v>-14904614.099999987</v>
      </c>
      <c r="AT142" s="34">
        <f t="shared" si="25"/>
        <v>-14405301.740000006</v>
      </c>
      <c r="AU142" s="34">
        <f t="shared" si="25"/>
        <v>-14333026.899999999</v>
      </c>
      <c r="AV142" s="34">
        <f t="shared" si="26"/>
        <v>-43642942.739999995</v>
      </c>
      <c r="AW142" s="19"/>
      <c r="BB142" s="33"/>
      <c r="BC142" s="33"/>
      <c r="BD142" s="33"/>
      <c r="BF142" s="33"/>
      <c r="BG142" s="33"/>
      <c r="BH142" s="33"/>
      <c r="BJ142" s="35">
        <f t="shared" si="27"/>
        <v>-43642942.739999995</v>
      </c>
    </row>
    <row r="143" spans="1:62" x14ac:dyDescent="0.35">
      <c r="A143" s="3" t="str">
        <f>+'7'!A142</f>
        <v>ENLASA</v>
      </c>
      <c r="B143" s="6">
        <f>+'2'!B142+CompraVenta!D145</f>
        <v>0</v>
      </c>
      <c r="C143" s="6">
        <f>+'2'!C142+CompraVenta!E145</f>
        <v>0</v>
      </c>
      <c r="D143" s="6">
        <f>+'2'!D142+CompraVenta!F145</f>
        <v>0</v>
      </c>
      <c r="E143" s="6">
        <f>+'2'!E142+CompraVenta!G145</f>
        <v>0</v>
      </c>
      <c r="F143" s="6">
        <f>+'2'!F142+CompraVenta!H145</f>
        <v>0</v>
      </c>
      <c r="G143" s="6">
        <f>+'2'!G142+CompraVenta!I145</f>
        <v>0</v>
      </c>
      <c r="H143" s="6">
        <f>+'2'!H142+CompraVenta!J145</f>
        <v>0</v>
      </c>
      <c r="I143" s="6">
        <f>+'2'!I142+CompraVenta!K145</f>
        <v>0</v>
      </c>
      <c r="J143" s="6">
        <f>+'2'!J142+CompraVenta!L145</f>
        <v>0</v>
      </c>
      <c r="K143" s="6">
        <f>+'2'!K142+CompraVenta!M145</f>
        <v>46440.899999999994</v>
      </c>
      <c r="L143" s="6">
        <f>+'2'!L142+CompraVenta!N145</f>
        <v>246158.19999999998</v>
      </c>
      <c r="M143" s="6">
        <f>+'2'!M142+CompraVenta!O145</f>
        <v>399505.60000000003</v>
      </c>
      <c r="N143" s="6">
        <f>+'4'!B142+CompraVenta!P145</f>
        <v>0</v>
      </c>
      <c r="O143" s="6">
        <f>+'4'!C142+CompraVenta!Q145</f>
        <v>0</v>
      </c>
      <c r="P143" s="6">
        <f>+'4'!D142+CompraVenta!R145</f>
        <v>0</v>
      </c>
      <c r="Q143" s="6">
        <f>+'4'!E142+CompraVenta!S145</f>
        <v>0</v>
      </c>
      <c r="R143" s="6">
        <f>+'4'!F142+CompraVenta!T145</f>
        <v>0</v>
      </c>
      <c r="S143" s="6">
        <f>+'4'!G142+CompraVenta!U145</f>
        <v>0</v>
      </c>
      <c r="T143" s="6">
        <f>+'4'!H142+CompraVenta!V145</f>
        <v>0</v>
      </c>
      <c r="U143" s="6">
        <f>+'4'!I142+CompraVenta!W145</f>
        <v>0</v>
      </c>
      <c r="V143" s="6">
        <f>+'4'!J142+CompraVenta!X145</f>
        <v>0</v>
      </c>
      <c r="W143" s="6">
        <f>+'4'!K142+CompraVenta!Y145</f>
        <v>45577.80999999999</v>
      </c>
      <c r="X143" s="6">
        <f>+'4'!L142+CompraVenta!Z145</f>
        <v>237917.97000000015</v>
      </c>
      <c r="Y143" s="6">
        <f>+'4'!M142+CompraVenta!AA145</f>
        <v>537377.21000000031</v>
      </c>
      <c r="Z143" s="6">
        <f>+'7'!B142+CompraVenta!AB145</f>
        <v>0</v>
      </c>
      <c r="AA143" s="6">
        <f>+'7'!C142+CompraVenta!AC145</f>
        <v>0</v>
      </c>
      <c r="AB143" s="6">
        <f>+'7'!D142+CompraVenta!AD145</f>
        <v>0</v>
      </c>
      <c r="AC143" s="6">
        <f>+'7'!E142+CompraVenta!AE145</f>
        <v>0</v>
      </c>
      <c r="AD143" s="6">
        <f>+'7'!F142+CompraVenta!AF145</f>
        <v>0</v>
      </c>
      <c r="AE143" s="6">
        <f>+'7'!G142+CompraVenta!AG145</f>
        <v>0</v>
      </c>
      <c r="AF143" s="6">
        <f>+'7'!H142+CompraVenta!AH145</f>
        <v>0</v>
      </c>
      <c r="AG143" s="6">
        <f>+'7'!I142+CompraVenta!AI145</f>
        <v>0</v>
      </c>
      <c r="AH143" s="6">
        <f>+'7'!J142+CompraVenta!AJ145</f>
        <v>0</v>
      </c>
      <c r="AI143" s="6">
        <f>+'7'!K142+CompraVenta!AK145</f>
        <v>3959.4</v>
      </c>
      <c r="AJ143" s="6">
        <f>+'7'!L142+CompraVenta!AL145</f>
        <v>239222.21000000005</v>
      </c>
      <c r="AK143" s="6">
        <f>+'7'!M142+CompraVenta!AM145</f>
        <v>574265.44999999972</v>
      </c>
      <c r="AL143" s="6"/>
      <c r="AM143" s="33">
        <f t="shared" si="20"/>
        <v>692104.7</v>
      </c>
      <c r="AN143" s="33">
        <f t="shared" si="21"/>
        <v>820872.99000000046</v>
      </c>
      <c r="AO143" s="33">
        <f t="shared" si="22"/>
        <v>817447.05999999982</v>
      </c>
      <c r="AP143" s="33">
        <f t="shared" si="23"/>
        <v>692104.7</v>
      </c>
      <c r="AQ143" s="33">
        <f t="shared" si="24"/>
        <v>1</v>
      </c>
      <c r="AR143" s="6">
        <f t="shared" si="28"/>
        <v>141</v>
      </c>
      <c r="AS143" s="34">
        <f t="shared" si="25"/>
        <v>46440.899999999994</v>
      </c>
      <c r="AT143" s="34">
        <f t="shared" si="25"/>
        <v>246158.19999999998</v>
      </c>
      <c r="AU143" s="34">
        <f t="shared" si="25"/>
        <v>399505.60000000003</v>
      </c>
      <c r="AV143" s="34">
        <f t="shared" si="26"/>
        <v>692104.7</v>
      </c>
      <c r="AW143" s="19"/>
      <c r="BB143" s="33"/>
      <c r="BC143" s="33"/>
      <c r="BD143" s="33"/>
      <c r="BF143" s="33"/>
      <c r="BG143" s="33"/>
      <c r="BH143" s="33"/>
      <c r="BJ143" s="35">
        <f t="shared" si="27"/>
        <v>692104.7</v>
      </c>
    </row>
    <row r="144" spans="1:62" x14ac:dyDescent="0.35">
      <c r="A144" s="3" t="str">
        <f>+'7'!A143</f>
        <v>ENORCHILE</v>
      </c>
      <c r="B144" s="6">
        <f>+'2'!B143+CompraVenta!D146</f>
        <v>0</v>
      </c>
      <c r="C144" s="6">
        <f>+'2'!C143+CompraVenta!E146</f>
        <v>0</v>
      </c>
      <c r="D144" s="6">
        <f>+'2'!D143+CompraVenta!F146</f>
        <v>0</v>
      </c>
      <c r="E144" s="6">
        <f>+'2'!E143+CompraVenta!G146</f>
        <v>0</v>
      </c>
      <c r="F144" s="6">
        <f>+'2'!F143+CompraVenta!H146</f>
        <v>0</v>
      </c>
      <c r="G144" s="6">
        <f>+'2'!G143+CompraVenta!I146</f>
        <v>0</v>
      </c>
      <c r="H144" s="6">
        <f>+'2'!H143+CompraVenta!J146</f>
        <v>0</v>
      </c>
      <c r="I144" s="6">
        <f>+'2'!I143+CompraVenta!K146</f>
        <v>0</v>
      </c>
      <c r="J144" s="6">
        <f>+'2'!J143+CompraVenta!L146</f>
        <v>0</v>
      </c>
      <c r="K144" s="6">
        <f>+'2'!K143+CompraVenta!M146</f>
        <v>-191502.64000000007</v>
      </c>
      <c r="L144" s="6">
        <f>+'2'!L143+CompraVenta!N146</f>
        <v>-156835.28999999975</v>
      </c>
      <c r="M144" s="6">
        <f>+'2'!M143+CompraVenta!O146</f>
        <v>-181624.72000000044</v>
      </c>
      <c r="N144" s="6">
        <f>+'4'!B143+CompraVenta!P146</f>
        <v>0</v>
      </c>
      <c r="O144" s="6">
        <f>+'4'!C143+CompraVenta!Q146</f>
        <v>0</v>
      </c>
      <c r="P144" s="6">
        <f>+'4'!D143+CompraVenta!R146</f>
        <v>0</v>
      </c>
      <c r="Q144" s="6">
        <f>+'4'!E143+CompraVenta!S146</f>
        <v>0</v>
      </c>
      <c r="R144" s="6">
        <f>+'4'!F143+CompraVenta!T146</f>
        <v>0</v>
      </c>
      <c r="S144" s="6">
        <f>+'4'!G143+CompraVenta!U146</f>
        <v>0</v>
      </c>
      <c r="T144" s="6">
        <f>+'4'!H143+CompraVenta!V146</f>
        <v>0</v>
      </c>
      <c r="U144" s="6">
        <f>+'4'!I143+CompraVenta!W146</f>
        <v>0</v>
      </c>
      <c r="V144" s="6">
        <f>+'4'!J143+CompraVenta!X146</f>
        <v>0</v>
      </c>
      <c r="W144" s="6">
        <f>+'4'!K143+CompraVenta!Y146</f>
        <v>-191540.39000000007</v>
      </c>
      <c r="X144" s="6">
        <f>+'4'!L143+CompraVenta!Z146</f>
        <v>-160823.44999999978</v>
      </c>
      <c r="Y144" s="6">
        <f>+'4'!M143+CompraVenta!AA146</f>
        <v>-187732.77000000025</v>
      </c>
      <c r="Z144" s="6">
        <f>+'7'!B143+CompraVenta!AB146</f>
        <v>0</v>
      </c>
      <c r="AA144" s="6">
        <f>+'7'!C143+CompraVenta!AC146</f>
        <v>0</v>
      </c>
      <c r="AB144" s="6">
        <f>+'7'!D143+CompraVenta!AD146</f>
        <v>0</v>
      </c>
      <c r="AC144" s="6">
        <f>+'7'!E143+CompraVenta!AE146</f>
        <v>0</v>
      </c>
      <c r="AD144" s="6">
        <f>+'7'!F143+CompraVenta!AF146</f>
        <v>0</v>
      </c>
      <c r="AE144" s="6">
        <f>+'7'!G143+CompraVenta!AG146</f>
        <v>0</v>
      </c>
      <c r="AF144" s="6">
        <f>+'7'!H143+CompraVenta!AH146</f>
        <v>0</v>
      </c>
      <c r="AG144" s="6">
        <f>+'7'!I143+CompraVenta!AI146</f>
        <v>0</v>
      </c>
      <c r="AH144" s="6">
        <f>+'7'!J143+CompraVenta!AJ146</f>
        <v>0</v>
      </c>
      <c r="AI144" s="6">
        <f>+'7'!K143+CompraVenta!AK146</f>
        <v>-191477.32</v>
      </c>
      <c r="AJ144" s="6">
        <f>+'7'!L143+CompraVenta!AL146</f>
        <v>-161355.84000000026</v>
      </c>
      <c r="AK144" s="6">
        <f>+'7'!M143+CompraVenta!AM146</f>
        <v>-182920.3600000001</v>
      </c>
      <c r="AL144" s="6"/>
      <c r="AM144" s="33">
        <f t="shared" si="20"/>
        <v>-529962.65000000026</v>
      </c>
      <c r="AN144" s="33">
        <f t="shared" si="21"/>
        <v>-540096.6100000001</v>
      </c>
      <c r="AO144" s="33">
        <f t="shared" si="22"/>
        <v>-535753.52000000037</v>
      </c>
      <c r="AP144" s="33">
        <f t="shared" si="23"/>
        <v>-540096.6100000001</v>
      </c>
      <c r="AQ144" s="33">
        <f t="shared" si="24"/>
        <v>2</v>
      </c>
      <c r="AR144" s="6">
        <f t="shared" si="28"/>
        <v>142</v>
      </c>
      <c r="AS144" s="34">
        <f t="shared" si="25"/>
        <v>-191540.39000000007</v>
      </c>
      <c r="AT144" s="34">
        <f t="shared" si="25"/>
        <v>-160823.44999999978</v>
      </c>
      <c r="AU144" s="34">
        <f t="shared" si="25"/>
        <v>-187732.77000000025</v>
      </c>
      <c r="AV144" s="34">
        <f t="shared" si="26"/>
        <v>-540096.6100000001</v>
      </c>
      <c r="AW144" s="19"/>
      <c r="BB144" s="33"/>
      <c r="BC144" s="33"/>
      <c r="BD144" s="33"/>
      <c r="BF144" s="33"/>
      <c r="BG144" s="33"/>
      <c r="BH144" s="33"/>
      <c r="BJ144" s="35">
        <f t="shared" si="27"/>
        <v>-540096.6100000001</v>
      </c>
    </row>
    <row r="145" spans="1:62" x14ac:dyDescent="0.35">
      <c r="A145" s="3" t="str">
        <f>+'7'!A144</f>
        <v>EOLICA_ESPERANZA</v>
      </c>
      <c r="B145" s="6">
        <f>+'2'!B144+CompraVenta!D147</f>
        <v>0</v>
      </c>
      <c r="C145" s="6">
        <f>+'2'!C144+CompraVenta!E147</f>
        <v>0</v>
      </c>
      <c r="D145" s="6">
        <f>+'2'!D144+CompraVenta!F147</f>
        <v>0</v>
      </c>
      <c r="E145" s="6">
        <f>+'2'!E144+CompraVenta!G147</f>
        <v>0</v>
      </c>
      <c r="F145" s="6">
        <f>+'2'!F144+CompraVenta!H147</f>
        <v>0</v>
      </c>
      <c r="G145" s="6">
        <f>+'2'!G144+CompraVenta!I147</f>
        <v>0</v>
      </c>
      <c r="H145" s="6">
        <f>+'2'!H144+CompraVenta!J147</f>
        <v>0</v>
      </c>
      <c r="I145" s="6">
        <f>+'2'!I144+CompraVenta!K147</f>
        <v>0</v>
      </c>
      <c r="J145" s="6">
        <f>+'2'!J144+CompraVenta!L147</f>
        <v>0</v>
      </c>
      <c r="K145" s="6">
        <f>+'2'!K144+CompraVenta!M147</f>
        <v>0</v>
      </c>
      <c r="L145" s="6">
        <f>+'2'!L144+CompraVenta!N147</f>
        <v>0</v>
      </c>
      <c r="M145" s="6">
        <f>+'2'!M144+CompraVenta!O147</f>
        <v>0</v>
      </c>
      <c r="N145" s="6">
        <f>+'4'!B144+CompraVenta!P147</f>
        <v>0</v>
      </c>
      <c r="O145" s="6">
        <f>+'4'!C144+CompraVenta!Q147</f>
        <v>0</v>
      </c>
      <c r="P145" s="6">
        <f>+'4'!D144+CompraVenta!R147</f>
        <v>0</v>
      </c>
      <c r="Q145" s="6">
        <f>+'4'!E144+CompraVenta!S147</f>
        <v>0</v>
      </c>
      <c r="R145" s="6">
        <f>+'4'!F144+CompraVenta!T147</f>
        <v>0</v>
      </c>
      <c r="S145" s="6">
        <f>+'4'!G144+CompraVenta!U147</f>
        <v>0</v>
      </c>
      <c r="T145" s="6">
        <f>+'4'!H144+CompraVenta!V147</f>
        <v>0</v>
      </c>
      <c r="U145" s="6">
        <f>+'4'!I144+CompraVenta!W147</f>
        <v>0</v>
      </c>
      <c r="V145" s="6">
        <f>+'4'!J144+CompraVenta!X147</f>
        <v>0</v>
      </c>
      <c r="W145" s="6">
        <f>+'4'!K144+CompraVenta!Y147</f>
        <v>0</v>
      </c>
      <c r="X145" s="6">
        <f>+'4'!L144+CompraVenta!Z147</f>
        <v>0</v>
      </c>
      <c r="Y145" s="6">
        <f>+'4'!M144+CompraVenta!AA147</f>
        <v>0</v>
      </c>
      <c r="Z145" s="6">
        <f>+'7'!B144+CompraVenta!AB147</f>
        <v>0</v>
      </c>
      <c r="AA145" s="6">
        <f>+'7'!C144+CompraVenta!AC147</f>
        <v>0</v>
      </c>
      <c r="AB145" s="6">
        <f>+'7'!D144+CompraVenta!AD147</f>
        <v>0</v>
      </c>
      <c r="AC145" s="6">
        <f>+'7'!E144+CompraVenta!AE147</f>
        <v>0</v>
      </c>
      <c r="AD145" s="6">
        <f>+'7'!F144+CompraVenta!AF147</f>
        <v>0</v>
      </c>
      <c r="AE145" s="6">
        <f>+'7'!G144+CompraVenta!AG147</f>
        <v>0</v>
      </c>
      <c r="AF145" s="6">
        <f>+'7'!H144+CompraVenta!AH147</f>
        <v>0</v>
      </c>
      <c r="AG145" s="6">
        <f>+'7'!I144+CompraVenta!AI147</f>
        <v>0</v>
      </c>
      <c r="AH145" s="6">
        <f>+'7'!J144+CompraVenta!AJ147</f>
        <v>0</v>
      </c>
      <c r="AI145" s="6">
        <f>+'7'!K144+CompraVenta!AK147</f>
        <v>0</v>
      </c>
      <c r="AJ145" s="6">
        <f>+'7'!L144+CompraVenta!AL147</f>
        <v>0</v>
      </c>
      <c r="AK145" s="6">
        <f>+'7'!M144+CompraVenta!AM147</f>
        <v>0</v>
      </c>
      <c r="AL145" s="6"/>
      <c r="AM145" s="33">
        <f t="shared" si="20"/>
        <v>0</v>
      </c>
      <c r="AN145" s="33">
        <f t="shared" si="21"/>
        <v>0</v>
      </c>
      <c r="AO145" s="33">
        <f t="shared" si="22"/>
        <v>0</v>
      </c>
      <c r="AP145" s="33">
        <f t="shared" si="23"/>
        <v>0</v>
      </c>
      <c r="AQ145" s="33">
        <f t="shared" si="24"/>
        <v>1</v>
      </c>
      <c r="AR145" s="6">
        <f t="shared" si="28"/>
        <v>143</v>
      </c>
      <c r="AS145" s="34">
        <f t="shared" si="25"/>
        <v>0</v>
      </c>
      <c r="AT145" s="34">
        <f t="shared" si="25"/>
        <v>0</v>
      </c>
      <c r="AU145" s="34">
        <f t="shared" si="25"/>
        <v>0</v>
      </c>
      <c r="AV145" s="34">
        <f t="shared" si="26"/>
        <v>0</v>
      </c>
      <c r="AW145" s="19"/>
      <c r="BB145" s="33"/>
      <c r="BC145" s="33"/>
      <c r="BD145" s="33"/>
      <c r="BF145" s="33"/>
      <c r="BG145" s="33"/>
      <c r="BH145" s="33"/>
      <c r="BJ145" s="35">
        <f t="shared" si="27"/>
        <v>0</v>
      </c>
    </row>
    <row r="146" spans="1:62" x14ac:dyDescent="0.35">
      <c r="A146" s="3" t="str">
        <f>+'7'!A145</f>
        <v>ERSA</v>
      </c>
      <c r="B146" s="6">
        <f>+'2'!B145+CompraVenta!D148</f>
        <v>0</v>
      </c>
      <c r="C146" s="6">
        <f>+'2'!C145+CompraVenta!E148</f>
        <v>0</v>
      </c>
      <c r="D146" s="6">
        <f>+'2'!D145+CompraVenta!F148</f>
        <v>0</v>
      </c>
      <c r="E146" s="6">
        <f>+'2'!E145+CompraVenta!G148</f>
        <v>0</v>
      </c>
      <c r="F146" s="6">
        <f>+'2'!F145+CompraVenta!H148</f>
        <v>0</v>
      </c>
      <c r="G146" s="6">
        <f>+'2'!G145+CompraVenta!I148</f>
        <v>0</v>
      </c>
      <c r="H146" s="6">
        <f>+'2'!H145+CompraVenta!J148</f>
        <v>0</v>
      </c>
      <c r="I146" s="6">
        <f>+'2'!I145+CompraVenta!K148</f>
        <v>0</v>
      </c>
      <c r="J146" s="6">
        <f>+'2'!J145+CompraVenta!L148</f>
        <v>0</v>
      </c>
      <c r="K146" s="6">
        <f>+'2'!K145+CompraVenta!M148</f>
        <v>0</v>
      </c>
      <c r="L146" s="6">
        <f>+'2'!L145+CompraVenta!N148</f>
        <v>0</v>
      </c>
      <c r="M146" s="6">
        <f>+'2'!M145+CompraVenta!O148</f>
        <v>0</v>
      </c>
      <c r="N146" s="6">
        <f>+'4'!B145+CompraVenta!P148</f>
        <v>0</v>
      </c>
      <c r="O146" s="6">
        <f>+'4'!C145+CompraVenta!Q148</f>
        <v>0</v>
      </c>
      <c r="P146" s="6">
        <f>+'4'!D145+CompraVenta!R148</f>
        <v>0</v>
      </c>
      <c r="Q146" s="6">
        <f>+'4'!E145+CompraVenta!S148</f>
        <v>0</v>
      </c>
      <c r="R146" s="6">
        <f>+'4'!F145+CompraVenta!T148</f>
        <v>0</v>
      </c>
      <c r="S146" s="6">
        <f>+'4'!G145+CompraVenta!U148</f>
        <v>0</v>
      </c>
      <c r="T146" s="6">
        <f>+'4'!H145+CompraVenta!V148</f>
        <v>0</v>
      </c>
      <c r="U146" s="6">
        <f>+'4'!I145+CompraVenta!W148</f>
        <v>0</v>
      </c>
      <c r="V146" s="6">
        <f>+'4'!J145+CompraVenta!X148</f>
        <v>0</v>
      </c>
      <c r="W146" s="6">
        <f>+'4'!K145+CompraVenta!Y148</f>
        <v>0</v>
      </c>
      <c r="X146" s="6">
        <f>+'4'!L145+CompraVenta!Z148</f>
        <v>0</v>
      </c>
      <c r="Y146" s="6">
        <f>+'4'!M145+CompraVenta!AA148</f>
        <v>0</v>
      </c>
      <c r="Z146" s="6">
        <f>+'7'!B145+CompraVenta!AB148</f>
        <v>0</v>
      </c>
      <c r="AA146" s="6">
        <f>+'7'!C145+CompraVenta!AC148</f>
        <v>0</v>
      </c>
      <c r="AB146" s="6">
        <f>+'7'!D145+CompraVenta!AD148</f>
        <v>0</v>
      </c>
      <c r="AC146" s="6">
        <f>+'7'!E145+CompraVenta!AE148</f>
        <v>0</v>
      </c>
      <c r="AD146" s="6">
        <f>+'7'!F145+CompraVenta!AF148</f>
        <v>0</v>
      </c>
      <c r="AE146" s="6">
        <f>+'7'!G145+CompraVenta!AG148</f>
        <v>0</v>
      </c>
      <c r="AF146" s="6">
        <f>+'7'!H145+CompraVenta!AH148</f>
        <v>0</v>
      </c>
      <c r="AG146" s="6">
        <f>+'7'!I145+CompraVenta!AI148</f>
        <v>0</v>
      </c>
      <c r="AH146" s="6">
        <f>+'7'!J145+CompraVenta!AJ148</f>
        <v>0</v>
      </c>
      <c r="AI146" s="6">
        <f>+'7'!K145+CompraVenta!AK148</f>
        <v>0</v>
      </c>
      <c r="AJ146" s="6">
        <f>+'7'!L145+CompraVenta!AL148</f>
        <v>0</v>
      </c>
      <c r="AK146" s="6">
        <f>+'7'!M145+CompraVenta!AM148</f>
        <v>0</v>
      </c>
      <c r="AL146" s="6"/>
      <c r="AM146" s="33">
        <f t="shared" si="20"/>
        <v>0</v>
      </c>
      <c r="AN146" s="33">
        <f t="shared" si="21"/>
        <v>0</v>
      </c>
      <c r="AO146" s="33">
        <f t="shared" si="22"/>
        <v>0</v>
      </c>
      <c r="AP146" s="33">
        <f t="shared" si="23"/>
        <v>0</v>
      </c>
      <c r="AQ146" s="33">
        <f t="shared" si="24"/>
        <v>1</v>
      </c>
      <c r="AR146" s="6">
        <f t="shared" si="28"/>
        <v>144</v>
      </c>
      <c r="AS146" s="34">
        <f t="shared" si="25"/>
        <v>0</v>
      </c>
      <c r="AT146" s="34">
        <f t="shared" si="25"/>
        <v>0</v>
      </c>
      <c r="AU146" s="34">
        <f t="shared" si="25"/>
        <v>0</v>
      </c>
      <c r="AV146" s="34">
        <f t="shared" si="26"/>
        <v>0</v>
      </c>
      <c r="AW146" s="19"/>
      <c r="BB146" s="33"/>
      <c r="BC146" s="33"/>
      <c r="BD146" s="33"/>
      <c r="BF146" s="33"/>
      <c r="BG146" s="33"/>
      <c r="BH146" s="33"/>
      <c r="BJ146" s="35">
        <f t="shared" si="27"/>
        <v>0</v>
      </c>
    </row>
    <row r="147" spans="1:62" x14ac:dyDescent="0.35">
      <c r="A147" s="3" t="str">
        <f>+'7'!A146</f>
        <v>ESPINOS</v>
      </c>
      <c r="B147" s="6">
        <f>+'2'!B146+CompraVenta!D149</f>
        <v>0</v>
      </c>
      <c r="C147" s="6">
        <f>+'2'!C146+CompraVenta!E149</f>
        <v>0</v>
      </c>
      <c r="D147" s="6">
        <f>+'2'!D146+CompraVenta!F149</f>
        <v>0</v>
      </c>
      <c r="E147" s="6">
        <f>+'2'!E146+CompraVenta!G149</f>
        <v>0</v>
      </c>
      <c r="F147" s="6">
        <f>+'2'!F146+CompraVenta!H149</f>
        <v>0</v>
      </c>
      <c r="G147" s="6">
        <f>+'2'!G146+CompraVenta!I149</f>
        <v>0</v>
      </c>
      <c r="H147" s="6">
        <f>+'2'!H146+CompraVenta!J149</f>
        <v>0</v>
      </c>
      <c r="I147" s="6">
        <f>+'2'!I146+CompraVenta!K149</f>
        <v>0</v>
      </c>
      <c r="J147" s="6">
        <f>+'2'!J146+CompraVenta!L149</f>
        <v>0</v>
      </c>
      <c r="K147" s="6">
        <f>+'2'!K146+CompraVenta!M149</f>
        <v>333095.90999999928</v>
      </c>
      <c r="L147" s="6">
        <f>+'2'!L146+CompraVenta!N149</f>
        <v>326495.8000000001</v>
      </c>
      <c r="M147" s="6">
        <f>+'2'!M146+CompraVenta!O149</f>
        <v>285913.72000000015</v>
      </c>
      <c r="N147" s="6">
        <f>+'4'!B146+CompraVenta!P149</f>
        <v>0</v>
      </c>
      <c r="O147" s="6">
        <f>+'4'!C146+CompraVenta!Q149</f>
        <v>0</v>
      </c>
      <c r="P147" s="6">
        <f>+'4'!D146+CompraVenta!R149</f>
        <v>0</v>
      </c>
      <c r="Q147" s="6">
        <f>+'4'!E146+CompraVenta!S149</f>
        <v>0</v>
      </c>
      <c r="R147" s="6">
        <f>+'4'!F146+CompraVenta!T149</f>
        <v>0</v>
      </c>
      <c r="S147" s="6">
        <f>+'4'!G146+CompraVenta!U149</f>
        <v>0</v>
      </c>
      <c r="T147" s="6">
        <f>+'4'!H146+CompraVenta!V149</f>
        <v>0</v>
      </c>
      <c r="U147" s="6">
        <f>+'4'!I146+CompraVenta!W149</f>
        <v>0</v>
      </c>
      <c r="V147" s="6">
        <f>+'4'!J146+CompraVenta!X149</f>
        <v>0</v>
      </c>
      <c r="W147" s="6">
        <f>+'4'!K146+CompraVenta!Y149</f>
        <v>333014.48999999947</v>
      </c>
      <c r="X147" s="6">
        <f>+'4'!L146+CompraVenta!Z149</f>
        <v>329816.11999999965</v>
      </c>
      <c r="Y147" s="6">
        <f>+'4'!M146+CompraVenta!AA149</f>
        <v>313409.45000000007</v>
      </c>
      <c r="Z147" s="6">
        <f>+'7'!B146+CompraVenta!AB149</f>
        <v>0</v>
      </c>
      <c r="AA147" s="6">
        <f>+'7'!C146+CompraVenta!AC149</f>
        <v>0</v>
      </c>
      <c r="AB147" s="6">
        <f>+'7'!D146+CompraVenta!AD149</f>
        <v>0</v>
      </c>
      <c r="AC147" s="6">
        <f>+'7'!E146+CompraVenta!AE149</f>
        <v>0</v>
      </c>
      <c r="AD147" s="6">
        <f>+'7'!F146+CompraVenta!AF149</f>
        <v>0</v>
      </c>
      <c r="AE147" s="6">
        <f>+'7'!G146+CompraVenta!AG149</f>
        <v>0</v>
      </c>
      <c r="AF147" s="6">
        <f>+'7'!H146+CompraVenta!AH149</f>
        <v>0</v>
      </c>
      <c r="AG147" s="6">
        <f>+'7'!I146+CompraVenta!AI149</f>
        <v>0</v>
      </c>
      <c r="AH147" s="6">
        <f>+'7'!J146+CompraVenta!AJ149</f>
        <v>0</v>
      </c>
      <c r="AI147" s="6">
        <f>+'7'!K146+CompraVenta!AK149</f>
        <v>333002.02999999956</v>
      </c>
      <c r="AJ147" s="6">
        <f>+'7'!L146+CompraVenta!AL149</f>
        <v>331908.27000000037</v>
      </c>
      <c r="AK147" s="6">
        <f>+'7'!M146+CompraVenta!AM149</f>
        <v>289531.42000000004</v>
      </c>
      <c r="AL147" s="6"/>
      <c r="AM147" s="33">
        <f t="shared" si="20"/>
        <v>945505.42999999947</v>
      </c>
      <c r="AN147" s="33">
        <f t="shared" si="21"/>
        <v>976240.05999999924</v>
      </c>
      <c r="AO147" s="33">
        <f t="shared" si="22"/>
        <v>954441.72</v>
      </c>
      <c r="AP147" s="33">
        <f t="shared" si="23"/>
        <v>945505.42999999947</v>
      </c>
      <c r="AQ147" s="33">
        <f t="shared" si="24"/>
        <v>1</v>
      </c>
      <c r="AR147" s="6">
        <f t="shared" si="28"/>
        <v>145</v>
      </c>
      <c r="AS147" s="34">
        <f t="shared" si="25"/>
        <v>333095.90999999928</v>
      </c>
      <c r="AT147" s="34">
        <f t="shared" si="25"/>
        <v>326495.8000000001</v>
      </c>
      <c r="AU147" s="34">
        <f t="shared" si="25"/>
        <v>285913.72000000015</v>
      </c>
      <c r="AV147" s="34">
        <f t="shared" si="26"/>
        <v>945505.42999999947</v>
      </c>
      <c r="AW147" s="19"/>
      <c r="BB147" s="33"/>
      <c r="BC147" s="33"/>
      <c r="BD147" s="33"/>
      <c r="BF147" s="33"/>
      <c r="BG147" s="33"/>
      <c r="BH147" s="33"/>
      <c r="BJ147" s="35">
        <f t="shared" si="27"/>
        <v>945505.42999999947</v>
      </c>
    </row>
    <row r="148" spans="1:62" x14ac:dyDescent="0.35">
      <c r="A148" s="3" t="str">
        <f>+'7'!A147</f>
        <v>ESTANCILLA SPA</v>
      </c>
      <c r="B148" s="6">
        <f>+'2'!B147+CompraVenta!D150</f>
        <v>0</v>
      </c>
      <c r="C148" s="6">
        <f>+'2'!C147+CompraVenta!E150</f>
        <v>0</v>
      </c>
      <c r="D148" s="6">
        <f>+'2'!D147+CompraVenta!F150</f>
        <v>0</v>
      </c>
      <c r="E148" s="6">
        <f>+'2'!E147+CompraVenta!G150</f>
        <v>0</v>
      </c>
      <c r="F148" s="6">
        <f>+'2'!F147+CompraVenta!H150</f>
        <v>0</v>
      </c>
      <c r="G148" s="6">
        <f>+'2'!G147+CompraVenta!I150</f>
        <v>0</v>
      </c>
      <c r="H148" s="6">
        <f>+'2'!H147+CompraVenta!J150</f>
        <v>0</v>
      </c>
      <c r="I148" s="6">
        <f>+'2'!I147+CompraVenta!K150</f>
        <v>0</v>
      </c>
      <c r="J148" s="6">
        <f>+'2'!J147+CompraVenta!L150</f>
        <v>0</v>
      </c>
      <c r="K148" s="6">
        <f>+'2'!K147+CompraVenta!M150</f>
        <v>0</v>
      </c>
      <c r="L148" s="6">
        <f>+'2'!L147+CompraVenta!N150</f>
        <v>0</v>
      </c>
      <c r="M148" s="6">
        <f>+'2'!M147+CompraVenta!O150</f>
        <v>0</v>
      </c>
      <c r="N148" s="6">
        <f>+'4'!B147+CompraVenta!P150</f>
        <v>0</v>
      </c>
      <c r="O148" s="6">
        <f>+'4'!C147+CompraVenta!Q150</f>
        <v>0</v>
      </c>
      <c r="P148" s="6">
        <f>+'4'!D147+CompraVenta!R150</f>
        <v>0</v>
      </c>
      <c r="Q148" s="6">
        <f>+'4'!E147+CompraVenta!S150</f>
        <v>0</v>
      </c>
      <c r="R148" s="6">
        <f>+'4'!F147+CompraVenta!T150</f>
        <v>0</v>
      </c>
      <c r="S148" s="6">
        <f>+'4'!G147+CompraVenta!U150</f>
        <v>0</v>
      </c>
      <c r="T148" s="6">
        <f>+'4'!H147+CompraVenta!V150</f>
        <v>0</v>
      </c>
      <c r="U148" s="6">
        <f>+'4'!I147+CompraVenta!W150</f>
        <v>0</v>
      </c>
      <c r="V148" s="6">
        <f>+'4'!J147+CompraVenta!X150</f>
        <v>0</v>
      </c>
      <c r="W148" s="6">
        <f>+'4'!K147+CompraVenta!Y150</f>
        <v>0</v>
      </c>
      <c r="X148" s="6">
        <f>+'4'!L147+CompraVenta!Z150</f>
        <v>0</v>
      </c>
      <c r="Y148" s="6">
        <f>+'4'!M147+CompraVenta!AA150</f>
        <v>0</v>
      </c>
      <c r="Z148" s="6">
        <f>+'7'!B147+CompraVenta!AB150</f>
        <v>0</v>
      </c>
      <c r="AA148" s="6">
        <f>+'7'!C147+CompraVenta!AC150</f>
        <v>0</v>
      </c>
      <c r="AB148" s="6">
        <f>+'7'!D147+CompraVenta!AD150</f>
        <v>0</v>
      </c>
      <c r="AC148" s="6">
        <f>+'7'!E147+CompraVenta!AE150</f>
        <v>0</v>
      </c>
      <c r="AD148" s="6">
        <f>+'7'!F147+CompraVenta!AF150</f>
        <v>0</v>
      </c>
      <c r="AE148" s="6">
        <f>+'7'!G147+CompraVenta!AG150</f>
        <v>0</v>
      </c>
      <c r="AF148" s="6">
        <f>+'7'!H147+CompraVenta!AH150</f>
        <v>0</v>
      </c>
      <c r="AG148" s="6">
        <f>+'7'!I147+CompraVenta!AI150</f>
        <v>0</v>
      </c>
      <c r="AH148" s="6">
        <f>+'7'!J147+CompraVenta!AJ150</f>
        <v>0</v>
      </c>
      <c r="AI148" s="6">
        <f>+'7'!K147+CompraVenta!AK150</f>
        <v>0</v>
      </c>
      <c r="AJ148" s="6">
        <f>+'7'!L147+CompraVenta!AL150</f>
        <v>0</v>
      </c>
      <c r="AK148" s="6">
        <f>+'7'!M147+CompraVenta!AM150</f>
        <v>0</v>
      </c>
      <c r="AL148" s="6"/>
      <c r="AM148" s="33">
        <f t="shared" si="20"/>
        <v>0</v>
      </c>
      <c r="AN148" s="33">
        <f t="shared" si="21"/>
        <v>0</v>
      </c>
      <c r="AO148" s="33">
        <f t="shared" si="22"/>
        <v>0</v>
      </c>
      <c r="AP148" s="33">
        <f t="shared" si="23"/>
        <v>0</v>
      </c>
      <c r="AQ148" s="33">
        <f t="shared" si="24"/>
        <v>1</v>
      </c>
      <c r="AR148" s="6">
        <f t="shared" si="28"/>
        <v>146</v>
      </c>
      <c r="AS148" s="34">
        <f t="shared" si="25"/>
        <v>0</v>
      </c>
      <c r="AT148" s="34">
        <f t="shared" si="25"/>
        <v>0</v>
      </c>
      <c r="AU148" s="34">
        <f t="shared" si="25"/>
        <v>0</v>
      </c>
      <c r="AV148" s="34">
        <f t="shared" si="26"/>
        <v>0</v>
      </c>
      <c r="AW148" s="19"/>
      <c r="BB148" s="33"/>
      <c r="BC148" s="33"/>
      <c r="BD148" s="33"/>
      <c r="BF148" s="33"/>
      <c r="BG148" s="33"/>
      <c r="BH148" s="33"/>
      <c r="BJ148" s="35">
        <f t="shared" si="27"/>
        <v>0</v>
      </c>
    </row>
    <row r="149" spans="1:62" x14ac:dyDescent="0.35">
      <c r="A149" s="3" t="str">
        <f>+'7'!A148</f>
        <v>FARMDO_ENERGY</v>
      </c>
      <c r="B149" s="6">
        <f>+'2'!B148+CompraVenta!D151</f>
        <v>0</v>
      </c>
      <c r="C149" s="6">
        <f>+'2'!C148+CompraVenta!E151</f>
        <v>0</v>
      </c>
      <c r="D149" s="6">
        <f>+'2'!D148+CompraVenta!F151</f>
        <v>0</v>
      </c>
      <c r="E149" s="6">
        <f>+'2'!E148+CompraVenta!G151</f>
        <v>0</v>
      </c>
      <c r="F149" s="6">
        <f>+'2'!F148+CompraVenta!H151</f>
        <v>0</v>
      </c>
      <c r="G149" s="6">
        <f>+'2'!G148+CompraVenta!I151</f>
        <v>0</v>
      </c>
      <c r="H149" s="6">
        <f>+'2'!H148+CompraVenta!J151</f>
        <v>0</v>
      </c>
      <c r="I149" s="6">
        <f>+'2'!I148+CompraVenta!K151</f>
        <v>0</v>
      </c>
      <c r="J149" s="6">
        <f>+'2'!J148+CompraVenta!L151</f>
        <v>0</v>
      </c>
      <c r="K149" s="6">
        <f>+'2'!K148+CompraVenta!M151</f>
        <v>39055.579999999973</v>
      </c>
      <c r="L149" s="6">
        <f>+'2'!L148+CompraVenta!N151</f>
        <v>44586.680000000008</v>
      </c>
      <c r="M149" s="6">
        <f>+'2'!M148+CompraVenta!O151</f>
        <v>42569.159999999996</v>
      </c>
      <c r="N149" s="6">
        <f>+'4'!B148+CompraVenta!P151</f>
        <v>0</v>
      </c>
      <c r="O149" s="6">
        <f>+'4'!C148+CompraVenta!Q151</f>
        <v>0</v>
      </c>
      <c r="P149" s="6">
        <f>+'4'!D148+CompraVenta!R151</f>
        <v>0</v>
      </c>
      <c r="Q149" s="6">
        <f>+'4'!E148+CompraVenta!S151</f>
        <v>0</v>
      </c>
      <c r="R149" s="6">
        <f>+'4'!F148+CompraVenta!T151</f>
        <v>0</v>
      </c>
      <c r="S149" s="6">
        <f>+'4'!G148+CompraVenta!U151</f>
        <v>0</v>
      </c>
      <c r="T149" s="6">
        <f>+'4'!H148+CompraVenta!V151</f>
        <v>0</v>
      </c>
      <c r="U149" s="6">
        <f>+'4'!I148+CompraVenta!W151</f>
        <v>0</v>
      </c>
      <c r="V149" s="6">
        <f>+'4'!J148+CompraVenta!X151</f>
        <v>0</v>
      </c>
      <c r="W149" s="6">
        <f>+'4'!K148+CompraVenta!Y151</f>
        <v>39029.400000000016</v>
      </c>
      <c r="X149" s="6">
        <f>+'4'!L148+CompraVenta!Z151</f>
        <v>44922.01999999996</v>
      </c>
      <c r="Y149" s="6">
        <f>+'4'!M148+CompraVenta!AA151</f>
        <v>46609.879999999881</v>
      </c>
      <c r="Z149" s="6">
        <f>+'7'!B148+CompraVenta!AB151</f>
        <v>0</v>
      </c>
      <c r="AA149" s="6">
        <f>+'7'!C148+CompraVenta!AC151</f>
        <v>0</v>
      </c>
      <c r="AB149" s="6">
        <f>+'7'!D148+CompraVenta!AD151</f>
        <v>0</v>
      </c>
      <c r="AC149" s="6">
        <f>+'7'!E148+CompraVenta!AE151</f>
        <v>0</v>
      </c>
      <c r="AD149" s="6">
        <f>+'7'!F148+CompraVenta!AF151</f>
        <v>0</v>
      </c>
      <c r="AE149" s="6">
        <f>+'7'!G148+CompraVenta!AG151</f>
        <v>0</v>
      </c>
      <c r="AF149" s="6">
        <f>+'7'!H148+CompraVenta!AH151</f>
        <v>0</v>
      </c>
      <c r="AG149" s="6">
        <f>+'7'!I148+CompraVenta!AI151</f>
        <v>0</v>
      </c>
      <c r="AH149" s="6">
        <f>+'7'!J148+CompraVenta!AJ151</f>
        <v>0</v>
      </c>
      <c r="AI149" s="6">
        <f>+'7'!K148+CompraVenta!AK151</f>
        <v>39034.329999999994</v>
      </c>
      <c r="AJ149" s="6">
        <f>+'7'!L148+CompraVenta!AL151</f>
        <v>45250.669999999976</v>
      </c>
      <c r="AK149" s="6">
        <f>+'7'!M148+CompraVenta!AM151</f>
        <v>43095.00999999998</v>
      </c>
      <c r="AL149" s="6"/>
      <c r="AM149" s="33">
        <f t="shared" si="20"/>
        <v>126211.41999999998</v>
      </c>
      <c r="AN149" s="33">
        <f t="shared" si="21"/>
        <v>130561.29999999987</v>
      </c>
      <c r="AO149" s="33">
        <f t="shared" si="22"/>
        <v>127380.00999999995</v>
      </c>
      <c r="AP149" s="33">
        <f t="shared" si="23"/>
        <v>126211.41999999998</v>
      </c>
      <c r="AQ149" s="33">
        <f t="shared" si="24"/>
        <v>1</v>
      </c>
      <c r="AR149" s="6">
        <f t="shared" si="28"/>
        <v>147</v>
      </c>
      <c r="AS149" s="34">
        <f t="shared" si="25"/>
        <v>39055.579999999973</v>
      </c>
      <c r="AT149" s="34">
        <f t="shared" si="25"/>
        <v>44586.680000000008</v>
      </c>
      <c r="AU149" s="34">
        <f t="shared" si="25"/>
        <v>42569.159999999996</v>
      </c>
      <c r="AV149" s="34">
        <f t="shared" si="26"/>
        <v>126211.41999999998</v>
      </c>
      <c r="AW149" s="19"/>
      <c r="BB149" s="33"/>
      <c r="BC149" s="33"/>
      <c r="BD149" s="33"/>
      <c r="BF149" s="33"/>
      <c r="BG149" s="33"/>
      <c r="BH149" s="33"/>
      <c r="BJ149" s="35">
        <f t="shared" si="27"/>
        <v>126211.41999999998</v>
      </c>
    </row>
    <row r="150" spans="1:62" x14ac:dyDescent="0.35">
      <c r="A150" s="3" t="str">
        <f>+'7'!A149</f>
        <v>FARO_CORONA</v>
      </c>
      <c r="B150" s="6">
        <f>+'2'!B149+CompraVenta!D152</f>
        <v>0</v>
      </c>
      <c r="C150" s="6">
        <f>+'2'!C149+CompraVenta!E152</f>
        <v>0</v>
      </c>
      <c r="D150" s="6">
        <f>+'2'!D149+CompraVenta!F152</f>
        <v>0</v>
      </c>
      <c r="E150" s="6">
        <f>+'2'!E149+CompraVenta!G152</f>
        <v>0</v>
      </c>
      <c r="F150" s="6">
        <f>+'2'!F149+CompraVenta!H152</f>
        <v>0</v>
      </c>
      <c r="G150" s="6">
        <f>+'2'!G149+CompraVenta!I152</f>
        <v>0</v>
      </c>
      <c r="H150" s="6">
        <f>+'2'!H149+CompraVenta!J152</f>
        <v>0</v>
      </c>
      <c r="I150" s="6">
        <f>+'2'!I149+CompraVenta!K152</f>
        <v>0</v>
      </c>
      <c r="J150" s="6">
        <f>+'2'!J149+CompraVenta!L152</f>
        <v>0</v>
      </c>
      <c r="K150" s="6">
        <f>+'2'!K149+CompraVenta!M152</f>
        <v>1968.7100000000021</v>
      </c>
      <c r="L150" s="6">
        <f>+'2'!L149+CompraVenta!N152</f>
        <v>2362.300000000002</v>
      </c>
      <c r="M150" s="6">
        <f>+'2'!M149+CompraVenta!O152</f>
        <v>1965.8999999999976</v>
      </c>
      <c r="N150" s="6">
        <f>+'4'!B149+CompraVenta!P152</f>
        <v>0</v>
      </c>
      <c r="O150" s="6">
        <f>+'4'!C149+CompraVenta!Q152</f>
        <v>0</v>
      </c>
      <c r="P150" s="6">
        <f>+'4'!D149+CompraVenta!R152</f>
        <v>0</v>
      </c>
      <c r="Q150" s="6">
        <f>+'4'!E149+CompraVenta!S152</f>
        <v>0</v>
      </c>
      <c r="R150" s="6">
        <f>+'4'!F149+CompraVenta!T152</f>
        <v>0</v>
      </c>
      <c r="S150" s="6">
        <f>+'4'!G149+CompraVenta!U152</f>
        <v>0</v>
      </c>
      <c r="T150" s="6">
        <f>+'4'!H149+CompraVenta!V152</f>
        <v>0</v>
      </c>
      <c r="U150" s="6">
        <f>+'4'!I149+CompraVenta!W152</f>
        <v>0</v>
      </c>
      <c r="V150" s="6">
        <f>+'4'!J149+CompraVenta!X152</f>
        <v>0</v>
      </c>
      <c r="W150" s="6">
        <f>+'4'!K149+CompraVenta!Y152</f>
        <v>1968.4500000000028</v>
      </c>
      <c r="X150" s="6">
        <f>+'4'!L149+CompraVenta!Z152</f>
        <v>2366.4400000000019</v>
      </c>
      <c r="Y150" s="6">
        <f>+'4'!M149+CompraVenta!AA152</f>
        <v>2087.4199999999969</v>
      </c>
      <c r="Z150" s="6">
        <f>+'7'!B149+CompraVenta!AB152</f>
        <v>0</v>
      </c>
      <c r="AA150" s="6">
        <f>+'7'!C149+CompraVenta!AC152</f>
        <v>0</v>
      </c>
      <c r="AB150" s="6">
        <f>+'7'!D149+CompraVenta!AD152</f>
        <v>0</v>
      </c>
      <c r="AC150" s="6">
        <f>+'7'!E149+CompraVenta!AE152</f>
        <v>0</v>
      </c>
      <c r="AD150" s="6">
        <f>+'7'!F149+CompraVenta!AF152</f>
        <v>0</v>
      </c>
      <c r="AE150" s="6">
        <f>+'7'!G149+CompraVenta!AG152</f>
        <v>0</v>
      </c>
      <c r="AF150" s="6">
        <f>+'7'!H149+CompraVenta!AH152</f>
        <v>0</v>
      </c>
      <c r="AG150" s="6">
        <f>+'7'!I149+CompraVenta!AI152</f>
        <v>0</v>
      </c>
      <c r="AH150" s="6">
        <f>+'7'!J149+CompraVenta!AJ152</f>
        <v>0</v>
      </c>
      <c r="AI150" s="6">
        <f>+'7'!K149+CompraVenta!AK152</f>
        <v>1968.2600000000027</v>
      </c>
      <c r="AJ150" s="6">
        <f>+'7'!L149+CompraVenta!AL152</f>
        <v>2374.3199999999997</v>
      </c>
      <c r="AK150" s="6">
        <f>+'7'!M149+CompraVenta!AM152</f>
        <v>1988.7500000000025</v>
      </c>
      <c r="AL150" s="6"/>
      <c r="AM150" s="33">
        <f t="shared" si="20"/>
        <v>6296.9100000000017</v>
      </c>
      <c r="AN150" s="33">
        <f t="shared" si="21"/>
        <v>6422.3100000000013</v>
      </c>
      <c r="AO150" s="33">
        <f t="shared" si="22"/>
        <v>6331.3300000000054</v>
      </c>
      <c r="AP150" s="33">
        <f t="shared" si="23"/>
        <v>6296.9100000000017</v>
      </c>
      <c r="AQ150" s="33">
        <f t="shared" si="24"/>
        <v>1</v>
      </c>
      <c r="AR150" s="6">
        <f t="shared" si="28"/>
        <v>148</v>
      </c>
      <c r="AS150" s="34">
        <f t="shared" si="25"/>
        <v>1968.7100000000021</v>
      </c>
      <c r="AT150" s="34">
        <f t="shared" si="25"/>
        <v>2362.300000000002</v>
      </c>
      <c r="AU150" s="34">
        <f t="shared" si="25"/>
        <v>1965.8999999999976</v>
      </c>
      <c r="AV150" s="34">
        <f t="shared" si="26"/>
        <v>6296.9100000000017</v>
      </c>
      <c r="AW150" s="19"/>
      <c r="BB150" s="33"/>
      <c r="BC150" s="33"/>
      <c r="BD150" s="33"/>
      <c r="BF150" s="33"/>
      <c r="BG150" s="33"/>
      <c r="BH150" s="33"/>
      <c r="BJ150" s="35">
        <f t="shared" si="27"/>
        <v>6296.9100000000017</v>
      </c>
    </row>
    <row r="151" spans="1:62" x14ac:dyDescent="0.35">
      <c r="A151" s="3" t="str">
        <f>+'7'!A150</f>
        <v>FONTUS_SCL_III</v>
      </c>
      <c r="B151" s="6">
        <f>+'2'!B150+CompraVenta!D153</f>
        <v>0</v>
      </c>
      <c r="C151" s="6">
        <f>+'2'!C150+CompraVenta!E153</f>
        <v>0</v>
      </c>
      <c r="D151" s="6">
        <f>+'2'!D150+CompraVenta!F153</f>
        <v>0</v>
      </c>
      <c r="E151" s="6">
        <f>+'2'!E150+CompraVenta!G153</f>
        <v>0</v>
      </c>
      <c r="F151" s="6">
        <f>+'2'!F150+CompraVenta!H153</f>
        <v>0</v>
      </c>
      <c r="G151" s="6">
        <f>+'2'!G150+CompraVenta!I153</f>
        <v>0</v>
      </c>
      <c r="H151" s="6">
        <f>+'2'!H150+CompraVenta!J153</f>
        <v>0</v>
      </c>
      <c r="I151" s="6">
        <f>+'2'!I150+CompraVenta!K153</f>
        <v>0</v>
      </c>
      <c r="J151" s="6">
        <f>+'2'!J150+CompraVenta!L153</f>
        <v>0</v>
      </c>
      <c r="K151" s="6">
        <f>+'2'!K150+CompraVenta!M153</f>
        <v>0</v>
      </c>
      <c r="L151" s="6">
        <f>+'2'!L150+CompraVenta!N153</f>
        <v>0</v>
      </c>
      <c r="M151" s="6">
        <f>+'2'!M150+CompraVenta!O153</f>
        <v>0</v>
      </c>
      <c r="N151" s="6">
        <f>+'4'!B150+CompraVenta!P153</f>
        <v>0</v>
      </c>
      <c r="O151" s="6">
        <f>+'4'!C150+CompraVenta!Q153</f>
        <v>0</v>
      </c>
      <c r="P151" s="6">
        <f>+'4'!D150+CompraVenta!R153</f>
        <v>0</v>
      </c>
      <c r="Q151" s="6">
        <f>+'4'!E150+CompraVenta!S153</f>
        <v>0</v>
      </c>
      <c r="R151" s="6">
        <f>+'4'!F150+CompraVenta!T153</f>
        <v>0</v>
      </c>
      <c r="S151" s="6">
        <f>+'4'!G150+CompraVenta!U153</f>
        <v>0</v>
      </c>
      <c r="T151" s="6">
        <f>+'4'!H150+CompraVenta!V153</f>
        <v>0</v>
      </c>
      <c r="U151" s="6">
        <f>+'4'!I150+CompraVenta!W153</f>
        <v>0</v>
      </c>
      <c r="V151" s="6">
        <f>+'4'!J150+CompraVenta!X153</f>
        <v>0</v>
      </c>
      <c r="W151" s="6">
        <f>+'4'!K150+CompraVenta!Y153</f>
        <v>0</v>
      </c>
      <c r="X151" s="6">
        <f>+'4'!L150+CompraVenta!Z153</f>
        <v>0</v>
      </c>
      <c r="Y151" s="6">
        <f>+'4'!M150+CompraVenta!AA153</f>
        <v>0</v>
      </c>
      <c r="Z151" s="6">
        <f>+'7'!B150+CompraVenta!AB153</f>
        <v>0</v>
      </c>
      <c r="AA151" s="6">
        <f>+'7'!C150+CompraVenta!AC153</f>
        <v>0</v>
      </c>
      <c r="AB151" s="6">
        <f>+'7'!D150+CompraVenta!AD153</f>
        <v>0</v>
      </c>
      <c r="AC151" s="6">
        <f>+'7'!E150+CompraVenta!AE153</f>
        <v>0</v>
      </c>
      <c r="AD151" s="6">
        <f>+'7'!F150+CompraVenta!AF153</f>
        <v>0</v>
      </c>
      <c r="AE151" s="6">
        <f>+'7'!G150+CompraVenta!AG153</f>
        <v>0</v>
      </c>
      <c r="AF151" s="6">
        <f>+'7'!H150+CompraVenta!AH153</f>
        <v>0</v>
      </c>
      <c r="AG151" s="6">
        <f>+'7'!I150+CompraVenta!AI153</f>
        <v>0</v>
      </c>
      <c r="AH151" s="6">
        <f>+'7'!J150+CompraVenta!AJ153</f>
        <v>0</v>
      </c>
      <c r="AI151" s="6">
        <f>+'7'!K150+CompraVenta!AK153</f>
        <v>0</v>
      </c>
      <c r="AJ151" s="6">
        <f>+'7'!L150+CompraVenta!AL153</f>
        <v>0</v>
      </c>
      <c r="AK151" s="6">
        <f>+'7'!M150+CompraVenta!AM153</f>
        <v>0</v>
      </c>
      <c r="AL151" s="6"/>
      <c r="AM151" s="33">
        <f t="shared" si="20"/>
        <v>0</v>
      </c>
      <c r="AN151" s="33">
        <f t="shared" si="21"/>
        <v>0</v>
      </c>
      <c r="AO151" s="33">
        <f t="shared" si="22"/>
        <v>0</v>
      </c>
      <c r="AP151" s="33">
        <f t="shared" si="23"/>
        <v>0</v>
      </c>
      <c r="AQ151" s="33">
        <f t="shared" si="24"/>
        <v>1</v>
      </c>
      <c r="AR151" s="6">
        <f t="shared" si="28"/>
        <v>149</v>
      </c>
      <c r="AS151" s="34">
        <f t="shared" si="25"/>
        <v>0</v>
      </c>
      <c r="AT151" s="34">
        <f t="shared" si="25"/>
        <v>0</v>
      </c>
      <c r="AU151" s="34">
        <f t="shared" si="25"/>
        <v>0</v>
      </c>
      <c r="AV151" s="34">
        <f t="shared" si="26"/>
        <v>0</v>
      </c>
      <c r="AW151" s="19"/>
      <c r="BB151" s="33"/>
      <c r="BC151" s="33"/>
      <c r="BD151" s="33"/>
      <c r="BF151" s="33"/>
      <c r="BG151" s="33"/>
      <c r="BH151" s="33"/>
      <c r="BJ151" s="35">
        <f t="shared" si="27"/>
        <v>0</v>
      </c>
    </row>
    <row r="152" spans="1:62" x14ac:dyDescent="0.35">
      <c r="A152" s="3" t="str">
        <f>+'7'!A151</f>
        <v>FOTOVOLTAICA DELTA</v>
      </c>
      <c r="B152" s="6">
        <f>+'2'!B151+CompraVenta!D154</f>
        <v>0</v>
      </c>
      <c r="C152" s="6">
        <f>+'2'!C151+CompraVenta!E154</f>
        <v>0</v>
      </c>
      <c r="D152" s="6">
        <f>+'2'!D151+CompraVenta!F154</f>
        <v>0</v>
      </c>
      <c r="E152" s="6">
        <f>+'2'!E151+CompraVenta!G154</f>
        <v>0</v>
      </c>
      <c r="F152" s="6">
        <f>+'2'!F151+CompraVenta!H154</f>
        <v>0</v>
      </c>
      <c r="G152" s="6">
        <f>+'2'!G151+CompraVenta!I154</f>
        <v>0</v>
      </c>
      <c r="H152" s="6">
        <f>+'2'!H151+CompraVenta!J154</f>
        <v>0</v>
      </c>
      <c r="I152" s="6">
        <f>+'2'!I151+CompraVenta!K154</f>
        <v>0</v>
      </c>
      <c r="J152" s="6">
        <f>+'2'!J151+CompraVenta!L154</f>
        <v>0</v>
      </c>
      <c r="K152" s="6">
        <f>+'2'!K151+CompraVenta!M154</f>
        <v>41541.460000000028</v>
      </c>
      <c r="L152" s="6">
        <f>+'2'!L151+CompraVenta!N154</f>
        <v>20410.560000000001</v>
      </c>
      <c r="M152" s="6">
        <f>+'2'!M151+CompraVenta!O154</f>
        <v>45491.27000000004</v>
      </c>
      <c r="N152" s="6">
        <f>+'4'!B151+CompraVenta!P154</f>
        <v>0</v>
      </c>
      <c r="O152" s="6">
        <f>+'4'!C151+CompraVenta!Q154</f>
        <v>0</v>
      </c>
      <c r="P152" s="6">
        <f>+'4'!D151+CompraVenta!R154</f>
        <v>0</v>
      </c>
      <c r="Q152" s="6">
        <f>+'4'!E151+CompraVenta!S154</f>
        <v>0</v>
      </c>
      <c r="R152" s="6">
        <f>+'4'!F151+CompraVenta!T154</f>
        <v>0</v>
      </c>
      <c r="S152" s="6">
        <f>+'4'!G151+CompraVenta!U154</f>
        <v>0</v>
      </c>
      <c r="T152" s="6">
        <f>+'4'!H151+CompraVenta!V154</f>
        <v>0</v>
      </c>
      <c r="U152" s="6">
        <f>+'4'!I151+CompraVenta!W154</f>
        <v>0</v>
      </c>
      <c r="V152" s="6">
        <f>+'4'!J151+CompraVenta!X154</f>
        <v>0</v>
      </c>
      <c r="W152" s="6">
        <f>+'4'!K151+CompraVenta!Y154</f>
        <v>41527.21</v>
      </c>
      <c r="X152" s="6">
        <f>+'4'!L151+CompraVenta!Z154</f>
        <v>20551.299999999988</v>
      </c>
      <c r="Y152" s="6">
        <f>+'4'!M151+CompraVenta!AA154</f>
        <v>49603.45</v>
      </c>
      <c r="Z152" s="6">
        <f>+'7'!B151+CompraVenta!AB154</f>
        <v>0</v>
      </c>
      <c r="AA152" s="6">
        <f>+'7'!C151+CompraVenta!AC154</f>
        <v>0</v>
      </c>
      <c r="AB152" s="6">
        <f>+'7'!D151+CompraVenta!AD154</f>
        <v>0</v>
      </c>
      <c r="AC152" s="6">
        <f>+'7'!E151+CompraVenta!AE154</f>
        <v>0</v>
      </c>
      <c r="AD152" s="6">
        <f>+'7'!F151+CompraVenta!AF154</f>
        <v>0</v>
      </c>
      <c r="AE152" s="6">
        <f>+'7'!G151+CompraVenta!AG154</f>
        <v>0</v>
      </c>
      <c r="AF152" s="6">
        <f>+'7'!H151+CompraVenta!AH154</f>
        <v>0</v>
      </c>
      <c r="AG152" s="6">
        <f>+'7'!I151+CompraVenta!AI154</f>
        <v>0</v>
      </c>
      <c r="AH152" s="6">
        <f>+'7'!J151+CompraVenta!AJ154</f>
        <v>0</v>
      </c>
      <c r="AI152" s="6">
        <f>+'7'!K151+CompraVenta!AK154</f>
        <v>41532.059999999983</v>
      </c>
      <c r="AJ152" s="6">
        <f>+'7'!L151+CompraVenta!AL154</f>
        <v>20695.489999999976</v>
      </c>
      <c r="AK152" s="6">
        <f>+'7'!M151+CompraVenta!AM154</f>
        <v>46099.090000000004</v>
      </c>
      <c r="AL152" s="6"/>
      <c r="AM152" s="33">
        <f t="shared" si="20"/>
        <v>107443.29000000007</v>
      </c>
      <c r="AN152" s="33">
        <f t="shared" si="21"/>
        <v>111681.95999999999</v>
      </c>
      <c r="AO152" s="33">
        <f t="shared" si="22"/>
        <v>108326.63999999996</v>
      </c>
      <c r="AP152" s="33">
        <f t="shared" si="23"/>
        <v>107443.29000000007</v>
      </c>
      <c r="AQ152" s="33">
        <f t="shared" si="24"/>
        <v>1</v>
      </c>
      <c r="AR152" s="6">
        <f t="shared" si="28"/>
        <v>150</v>
      </c>
      <c r="AS152" s="34">
        <f t="shared" si="25"/>
        <v>41541.460000000028</v>
      </c>
      <c r="AT152" s="34">
        <f t="shared" si="25"/>
        <v>20410.560000000001</v>
      </c>
      <c r="AU152" s="34">
        <f t="shared" si="25"/>
        <v>45491.27000000004</v>
      </c>
      <c r="AV152" s="34">
        <f t="shared" si="26"/>
        <v>107443.29000000007</v>
      </c>
      <c r="AW152" s="19"/>
      <c r="BB152" s="33"/>
      <c r="BC152" s="33"/>
      <c r="BD152" s="33"/>
      <c r="BF152" s="33"/>
      <c r="BG152" s="33"/>
      <c r="BH152" s="33"/>
      <c r="BJ152" s="35">
        <f t="shared" si="27"/>
        <v>107443.29000000007</v>
      </c>
    </row>
    <row r="153" spans="1:62" x14ac:dyDescent="0.35">
      <c r="A153" s="3" t="str">
        <f>+'7'!A152</f>
        <v>FOTOVOLTAICA EL ALERCE</v>
      </c>
      <c r="B153" s="6">
        <f>+'2'!B152+CompraVenta!D155</f>
        <v>0</v>
      </c>
      <c r="C153" s="6">
        <f>+'2'!C152+CompraVenta!E155</f>
        <v>0</v>
      </c>
      <c r="D153" s="6">
        <f>+'2'!D152+CompraVenta!F155</f>
        <v>0</v>
      </c>
      <c r="E153" s="6">
        <f>+'2'!E152+CompraVenta!G155</f>
        <v>0</v>
      </c>
      <c r="F153" s="6">
        <f>+'2'!F152+CompraVenta!H155</f>
        <v>0</v>
      </c>
      <c r="G153" s="6">
        <f>+'2'!G152+CompraVenta!I155</f>
        <v>0</v>
      </c>
      <c r="H153" s="6">
        <f>+'2'!H152+CompraVenta!J155</f>
        <v>0</v>
      </c>
      <c r="I153" s="6">
        <f>+'2'!I152+CompraVenta!K155</f>
        <v>0</v>
      </c>
      <c r="J153" s="6">
        <f>+'2'!J152+CompraVenta!L155</f>
        <v>0</v>
      </c>
      <c r="K153" s="6">
        <f>+'2'!K152+CompraVenta!M155</f>
        <v>31712.47</v>
      </c>
      <c r="L153" s="6">
        <f>+'2'!L152+CompraVenta!N155</f>
        <v>33159.619999999988</v>
      </c>
      <c r="M153" s="6">
        <f>+'2'!M152+CompraVenta!O155</f>
        <v>44741.03</v>
      </c>
      <c r="N153" s="6">
        <f>+'4'!B152+CompraVenta!P155</f>
        <v>0</v>
      </c>
      <c r="O153" s="6">
        <f>+'4'!C152+CompraVenta!Q155</f>
        <v>0</v>
      </c>
      <c r="P153" s="6">
        <f>+'4'!D152+CompraVenta!R155</f>
        <v>0</v>
      </c>
      <c r="Q153" s="6">
        <f>+'4'!E152+CompraVenta!S155</f>
        <v>0</v>
      </c>
      <c r="R153" s="6">
        <f>+'4'!F152+CompraVenta!T155</f>
        <v>0</v>
      </c>
      <c r="S153" s="6">
        <f>+'4'!G152+CompraVenta!U155</f>
        <v>0</v>
      </c>
      <c r="T153" s="6">
        <f>+'4'!H152+CompraVenta!V155</f>
        <v>0</v>
      </c>
      <c r="U153" s="6">
        <f>+'4'!I152+CompraVenta!W155</f>
        <v>0</v>
      </c>
      <c r="V153" s="6">
        <f>+'4'!J152+CompraVenta!X155</f>
        <v>0</v>
      </c>
      <c r="W153" s="6">
        <f>+'4'!K152+CompraVenta!Y155</f>
        <v>31701.569999999974</v>
      </c>
      <c r="X153" s="6">
        <f>+'4'!L152+CompraVenta!Z155</f>
        <v>33388.450000000012</v>
      </c>
      <c r="Y153" s="6">
        <f>+'4'!M152+CompraVenta!AA155</f>
        <v>48785.019999999939</v>
      </c>
      <c r="Z153" s="6">
        <f>+'7'!B152+CompraVenta!AB155</f>
        <v>0</v>
      </c>
      <c r="AA153" s="6">
        <f>+'7'!C152+CompraVenta!AC155</f>
        <v>0</v>
      </c>
      <c r="AB153" s="6">
        <f>+'7'!D152+CompraVenta!AD155</f>
        <v>0</v>
      </c>
      <c r="AC153" s="6">
        <f>+'7'!E152+CompraVenta!AE155</f>
        <v>0</v>
      </c>
      <c r="AD153" s="6">
        <f>+'7'!F152+CompraVenta!AF155</f>
        <v>0</v>
      </c>
      <c r="AE153" s="6">
        <f>+'7'!G152+CompraVenta!AG155</f>
        <v>0</v>
      </c>
      <c r="AF153" s="6">
        <f>+'7'!H152+CompraVenta!AH155</f>
        <v>0</v>
      </c>
      <c r="AG153" s="6">
        <f>+'7'!I152+CompraVenta!AI155</f>
        <v>0</v>
      </c>
      <c r="AH153" s="6">
        <f>+'7'!J152+CompraVenta!AJ155</f>
        <v>0</v>
      </c>
      <c r="AI153" s="6">
        <f>+'7'!K152+CompraVenta!AK155</f>
        <v>31705.240000000009</v>
      </c>
      <c r="AJ153" s="6">
        <f>+'7'!L152+CompraVenta!AL155</f>
        <v>33623.070000000014</v>
      </c>
      <c r="AK153" s="6">
        <f>+'7'!M152+CompraVenta!AM155</f>
        <v>45339.079999999958</v>
      </c>
      <c r="AL153" s="6"/>
      <c r="AM153" s="33">
        <f t="shared" si="20"/>
        <v>109613.12</v>
      </c>
      <c r="AN153" s="33">
        <f t="shared" si="21"/>
        <v>113875.03999999992</v>
      </c>
      <c r="AO153" s="33">
        <f t="shared" si="22"/>
        <v>110667.38999999998</v>
      </c>
      <c r="AP153" s="33">
        <f t="shared" si="23"/>
        <v>109613.12</v>
      </c>
      <c r="AQ153" s="33">
        <f t="shared" si="24"/>
        <v>1</v>
      </c>
      <c r="AR153" s="6">
        <f t="shared" si="28"/>
        <v>151</v>
      </c>
      <c r="AS153" s="34">
        <f t="shared" si="25"/>
        <v>31712.47</v>
      </c>
      <c r="AT153" s="34">
        <f t="shared" si="25"/>
        <v>33159.619999999988</v>
      </c>
      <c r="AU153" s="34">
        <f t="shared" si="25"/>
        <v>44741.03</v>
      </c>
      <c r="AV153" s="34">
        <f t="shared" si="26"/>
        <v>109613.12</v>
      </c>
      <c r="AW153" s="19"/>
      <c r="BB153" s="33"/>
      <c r="BC153" s="33"/>
      <c r="BD153" s="33"/>
      <c r="BF153" s="33"/>
      <c r="BG153" s="33"/>
      <c r="BH153" s="33"/>
      <c r="BJ153" s="35">
        <f t="shared" si="27"/>
        <v>109613.12</v>
      </c>
    </row>
    <row r="154" spans="1:62" x14ac:dyDescent="0.35">
      <c r="A154" s="3" t="str">
        <f>+'7'!A153</f>
        <v>FOTOVOLTAICA EL MANZANAR</v>
      </c>
      <c r="B154" s="6">
        <f>+'2'!B153+CompraVenta!D156</f>
        <v>0</v>
      </c>
      <c r="C154" s="6">
        <f>+'2'!C153+CompraVenta!E156</f>
        <v>0</v>
      </c>
      <c r="D154" s="6">
        <f>+'2'!D153+CompraVenta!F156</f>
        <v>0</v>
      </c>
      <c r="E154" s="6">
        <f>+'2'!E153+CompraVenta!G156</f>
        <v>0</v>
      </c>
      <c r="F154" s="6">
        <f>+'2'!F153+CompraVenta!H156</f>
        <v>0</v>
      </c>
      <c r="G154" s="6">
        <f>+'2'!G153+CompraVenta!I156</f>
        <v>0</v>
      </c>
      <c r="H154" s="6">
        <f>+'2'!H153+CompraVenta!J156</f>
        <v>0</v>
      </c>
      <c r="I154" s="6">
        <f>+'2'!I153+CompraVenta!K156</f>
        <v>0</v>
      </c>
      <c r="J154" s="6">
        <f>+'2'!J153+CompraVenta!L156</f>
        <v>0</v>
      </c>
      <c r="K154" s="6">
        <f>+'2'!K153+CompraVenta!M156</f>
        <v>31372.55000000005</v>
      </c>
      <c r="L154" s="6">
        <f>+'2'!L153+CompraVenta!N156</f>
        <v>46861.359999999921</v>
      </c>
      <c r="M154" s="6">
        <f>+'2'!M153+CompraVenta!O156</f>
        <v>46164.820000000029</v>
      </c>
      <c r="N154" s="6">
        <f>+'4'!B153+CompraVenta!P156</f>
        <v>0</v>
      </c>
      <c r="O154" s="6">
        <f>+'4'!C153+CompraVenta!Q156</f>
        <v>0</v>
      </c>
      <c r="P154" s="6">
        <f>+'4'!D153+CompraVenta!R156</f>
        <v>0</v>
      </c>
      <c r="Q154" s="6">
        <f>+'4'!E153+CompraVenta!S156</f>
        <v>0</v>
      </c>
      <c r="R154" s="6">
        <f>+'4'!F153+CompraVenta!T156</f>
        <v>0</v>
      </c>
      <c r="S154" s="6">
        <f>+'4'!G153+CompraVenta!U156</f>
        <v>0</v>
      </c>
      <c r="T154" s="6">
        <f>+'4'!H153+CompraVenta!V156</f>
        <v>0</v>
      </c>
      <c r="U154" s="6">
        <f>+'4'!I153+CompraVenta!W156</f>
        <v>0</v>
      </c>
      <c r="V154" s="6">
        <f>+'4'!J153+CompraVenta!X156</f>
        <v>0</v>
      </c>
      <c r="W154" s="6">
        <f>+'4'!K153+CompraVenta!Y156</f>
        <v>31361.660000000051</v>
      </c>
      <c r="X154" s="6">
        <f>+'4'!L153+CompraVenta!Z156</f>
        <v>47184.7</v>
      </c>
      <c r="Y154" s="6">
        <f>+'4'!M153+CompraVenta!AA156</f>
        <v>50337.420000000006</v>
      </c>
      <c r="Z154" s="6">
        <f>+'7'!B153+CompraVenta!AB156</f>
        <v>0</v>
      </c>
      <c r="AA154" s="6">
        <f>+'7'!C153+CompraVenta!AC156</f>
        <v>0</v>
      </c>
      <c r="AB154" s="6">
        <f>+'7'!D153+CompraVenta!AD156</f>
        <v>0</v>
      </c>
      <c r="AC154" s="6">
        <f>+'7'!E153+CompraVenta!AE156</f>
        <v>0</v>
      </c>
      <c r="AD154" s="6">
        <f>+'7'!F153+CompraVenta!AF156</f>
        <v>0</v>
      </c>
      <c r="AE154" s="6">
        <f>+'7'!G153+CompraVenta!AG156</f>
        <v>0</v>
      </c>
      <c r="AF154" s="6">
        <f>+'7'!H153+CompraVenta!AH156</f>
        <v>0</v>
      </c>
      <c r="AG154" s="6">
        <f>+'7'!I153+CompraVenta!AI156</f>
        <v>0</v>
      </c>
      <c r="AH154" s="6">
        <f>+'7'!J153+CompraVenta!AJ156</f>
        <v>0</v>
      </c>
      <c r="AI154" s="6">
        <f>+'7'!K153+CompraVenta!AK156</f>
        <v>31365.340000000084</v>
      </c>
      <c r="AJ154" s="6">
        <f>+'7'!L153+CompraVenta!AL156</f>
        <v>47516.08000000006</v>
      </c>
      <c r="AK154" s="6">
        <f>+'7'!M153+CompraVenta!AM156</f>
        <v>46782.020000000055</v>
      </c>
      <c r="AL154" s="6"/>
      <c r="AM154" s="33">
        <f t="shared" si="20"/>
        <v>124398.73000000001</v>
      </c>
      <c r="AN154" s="33">
        <f t="shared" si="21"/>
        <v>128883.78000000006</v>
      </c>
      <c r="AO154" s="33">
        <f t="shared" si="22"/>
        <v>125663.44000000021</v>
      </c>
      <c r="AP154" s="33">
        <f t="shared" si="23"/>
        <v>124398.73000000001</v>
      </c>
      <c r="AQ154" s="33">
        <f t="shared" si="24"/>
        <v>1</v>
      </c>
      <c r="AR154" s="6">
        <f t="shared" si="28"/>
        <v>152</v>
      </c>
      <c r="AS154" s="34">
        <f t="shared" si="25"/>
        <v>31372.55000000005</v>
      </c>
      <c r="AT154" s="34">
        <f t="shared" si="25"/>
        <v>46861.359999999921</v>
      </c>
      <c r="AU154" s="34">
        <f t="shared" si="25"/>
        <v>46164.820000000029</v>
      </c>
      <c r="AV154" s="34">
        <f t="shared" si="26"/>
        <v>124398.73000000001</v>
      </c>
      <c r="AW154" s="19"/>
      <c r="BB154" s="33"/>
      <c r="BC154" s="33"/>
      <c r="BD154" s="33"/>
      <c r="BF154" s="33"/>
      <c r="BG154" s="33"/>
      <c r="BH154" s="33"/>
      <c r="BJ154" s="35">
        <f t="shared" si="27"/>
        <v>124398.73000000001</v>
      </c>
    </row>
    <row r="155" spans="1:62" x14ac:dyDescent="0.35">
      <c r="A155" s="3" t="str">
        <f>+'7'!A154</f>
        <v>FOTOVOLTAICA_ACACIA</v>
      </c>
      <c r="B155" s="6">
        <f>+'2'!B154+CompraVenta!D157</f>
        <v>0</v>
      </c>
      <c r="C155" s="6">
        <f>+'2'!C154+CompraVenta!E157</f>
        <v>0</v>
      </c>
      <c r="D155" s="6">
        <f>+'2'!D154+CompraVenta!F157</f>
        <v>0</v>
      </c>
      <c r="E155" s="6">
        <f>+'2'!E154+CompraVenta!G157</f>
        <v>0</v>
      </c>
      <c r="F155" s="6">
        <f>+'2'!F154+CompraVenta!H157</f>
        <v>0</v>
      </c>
      <c r="G155" s="6">
        <f>+'2'!G154+CompraVenta!I157</f>
        <v>0</v>
      </c>
      <c r="H155" s="6">
        <f>+'2'!H154+CompraVenta!J157</f>
        <v>0</v>
      </c>
      <c r="I155" s="6">
        <f>+'2'!I154+CompraVenta!K157</f>
        <v>0</v>
      </c>
      <c r="J155" s="6">
        <f>+'2'!J154+CompraVenta!L157</f>
        <v>0</v>
      </c>
      <c r="K155" s="6">
        <f>+'2'!K154+CompraVenta!M157</f>
        <v>20411.51999999999</v>
      </c>
      <c r="L155" s="6">
        <f>+'2'!L154+CompraVenta!N157</f>
        <v>42719.889999999905</v>
      </c>
      <c r="M155" s="6">
        <f>+'2'!M154+CompraVenta!O157</f>
        <v>38229.390000000021</v>
      </c>
      <c r="N155" s="6">
        <f>+'4'!B154+CompraVenta!P157</f>
        <v>0</v>
      </c>
      <c r="O155" s="6">
        <f>+'4'!C154+CompraVenta!Q157</f>
        <v>0</v>
      </c>
      <c r="P155" s="6">
        <f>+'4'!D154+CompraVenta!R157</f>
        <v>0</v>
      </c>
      <c r="Q155" s="6">
        <f>+'4'!E154+CompraVenta!S157</f>
        <v>0</v>
      </c>
      <c r="R155" s="6">
        <f>+'4'!F154+CompraVenta!T157</f>
        <v>0</v>
      </c>
      <c r="S155" s="6">
        <f>+'4'!G154+CompraVenta!U157</f>
        <v>0</v>
      </c>
      <c r="T155" s="6">
        <f>+'4'!H154+CompraVenta!V157</f>
        <v>0</v>
      </c>
      <c r="U155" s="6">
        <f>+'4'!I154+CompraVenta!W157</f>
        <v>0</v>
      </c>
      <c r="V155" s="6">
        <f>+'4'!J154+CompraVenta!X157</f>
        <v>0</v>
      </c>
      <c r="W155" s="6">
        <f>+'4'!K154+CompraVenta!Y157</f>
        <v>20404.590000000007</v>
      </c>
      <c r="X155" s="6">
        <f>+'4'!L154+CompraVenta!Z157</f>
        <v>43014.840000000011</v>
      </c>
      <c r="Y155" s="6">
        <f>+'4'!M154+CompraVenta!AA157</f>
        <v>41684.189999999951</v>
      </c>
      <c r="Z155" s="6">
        <f>+'7'!B154+CompraVenta!AB157</f>
        <v>0</v>
      </c>
      <c r="AA155" s="6">
        <f>+'7'!C154+CompraVenta!AC157</f>
        <v>0</v>
      </c>
      <c r="AB155" s="6">
        <f>+'7'!D154+CompraVenta!AD157</f>
        <v>0</v>
      </c>
      <c r="AC155" s="6">
        <f>+'7'!E154+CompraVenta!AE157</f>
        <v>0</v>
      </c>
      <c r="AD155" s="6">
        <f>+'7'!F154+CompraVenta!AF157</f>
        <v>0</v>
      </c>
      <c r="AE155" s="6">
        <f>+'7'!G154+CompraVenta!AG157</f>
        <v>0</v>
      </c>
      <c r="AF155" s="6">
        <f>+'7'!H154+CompraVenta!AH157</f>
        <v>0</v>
      </c>
      <c r="AG155" s="6">
        <f>+'7'!I154+CompraVenta!AI157</f>
        <v>0</v>
      </c>
      <c r="AH155" s="6">
        <f>+'7'!J154+CompraVenta!AJ157</f>
        <v>0</v>
      </c>
      <c r="AI155" s="6">
        <f>+'7'!K154+CompraVenta!AK157</f>
        <v>20406.840000000015</v>
      </c>
      <c r="AJ155" s="6">
        <f>+'7'!L154+CompraVenta!AL157</f>
        <v>43316.959999999999</v>
      </c>
      <c r="AK155" s="6">
        <f>+'7'!M154+CompraVenta!AM157</f>
        <v>38740.389999999956</v>
      </c>
      <c r="AL155" s="6"/>
      <c r="AM155" s="33">
        <f t="shared" si="20"/>
        <v>101360.79999999992</v>
      </c>
      <c r="AN155" s="33">
        <f t="shared" si="21"/>
        <v>105103.61999999997</v>
      </c>
      <c r="AO155" s="33">
        <f t="shared" si="22"/>
        <v>102464.18999999997</v>
      </c>
      <c r="AP155" s="33">
        <f t="shared" si="23"/>
        <v>101360.79999999992</v>
      </c>
      <c r="AQ155" s="33">
        <f t="shared" si="24"/>
        <v>1</v>
      </c>
      <c r="AR155" s="6">
        <f t="shared" si="28"/>
        <v>153</v>
      </c>
      <c r="AS155" s="34">
        <f t="shared" si="25"/>
        <v>20411.51999999999</v>
      </c>
      <c r="AT155" s="34">
        <f t="shared" si="25"/>
        <v>42719.889999999905</v>
      </c>
      <c r="AU155" s="34">
        <f t="shared" si="25"/>
        <v>38229.390000000021</v>
      </c>
      <c r="AV155" s="34">
        <f t="shared" si="26"/>
        <v>101360.79999999992</v>
      </c>
      <c r="AW155" s="19"/>
      <c r="BB155" s="33"/>
      <c r="BC155" s="33"/>
      <c r="BD155" s="33"/>
      <c r="BF155" s="33"/>
      <c r="BG155" s="33"/>
      <c r="BH155" s="33"/>
      <c r="BJ155" s="35">
        <f t="shared" si="27"/>
        <v>101360.79999999992</v>
      </c>
    </row>
    <row r="156" spans="1:62" x14ac:dyDescent="0.35">
      <c r="A156" s="3" t="str">
        <f>+'7'!A155</f>
        <v>FOTOVOLTAICA_ALGARROBO_SPA</v>
      </c>
      <c r="B156" s="6">
        <f>+'2'!B155+CompraVenta!D158</f>
        <v>0</v>
      </c>
      <c r="C156" s="6">
        <f>+'2'!C155+CompraVenta!E158</f>
        <v>0</v>
      </c>
      <c r="D156" s="6">
        <f>+'2'!D155+CompraVenta!F158</f>
        <v>0</v>
      </c>
      <c r="E156" s="6">
        <f>+'2'!E155+CompraVenta!G158</f>
        <v>0</v>
      </c>
      <c r="F156" s="6">
        <f>+'2'!F155+CompraVenta!H158</f>
        <v>0</v>
      </c>
      <c r="G156" s="6">
        <f>+'2'!G155+CompraVenta!I158</f>
        <v>0</v>
      </c>
      <c r="H156" s="6">
        <f>+'2'!H155+CompraVenta!J158</f>
        <v>0</v>
      </c>
      <c r="I156" s="6">
        <f>+'2'!I155+CompraVenta!K158</f>
        <v>0</v>
      </c>
      <c r="J156" s="6">
        <f>+'2'!J155+CompraVenta!L158</f>
        <v>0</v>
      </c>
      <c r="K156" s="6">
        <f>+'2'!K155+CompraVenta!M158</f>
        <v>25615.399999999998</v>
      </c>
      <c r="L156" s="6">
        <f>+'2'!L155+CompraVenta!N158</f>
        <v>28995.899999999965</v>
      </c>
      <c r="M156" s="6">
        <f>+'2'!M155+CompraVenta!O158</f>
        <v>33932.090000000033</v>
      </c>
      <c r="N156" s="6">
        <f>+'4'!B155+CompraVenta!P158</f>
        <v>0</v>
      </c>
      <c r="O156" s="6">
        <f>+'4'!C155+CompraVenta!Q158</f>
        <v>0</v>
      </c>
      <c r="P156" s="6">
        <f>+'4'!D155+CompraVenta!R158</f>
        <v>0</v>
      </c>
      <c r="Q156" s="6">
        <f>+'4'!E155+CompraVenta!S158</f>
        <v>0</v>
      </c>
      <c r="R156" s="6">
        <f>+'4'!F155+CompraVenta!T158</f>
        <v>0</v>
      </c>
      <c r="S156" s="6">
        <f>+'4'!G155+CompraVenta!U158</f>
        <v>0</v>
      </c>
      <c r="T156" s="6">
        <f>+'4'!H155+CompraVenta!V158</f>
        <v>0</v>
      </c>
      <c r="U156" s="6">
        <f>+'4'!I155+CompraVenta!W158</f>
        <v>0</v>
      </c>
      <c r="V156" s="6">
        <f>+'4'!J155+CompraVenta!X158</f>
        <v>0</v>
      </c>
      <c r="W156" s="6">
        <f>+'4'!K155+CompraVenta!Y158</f>
        <v>25606.839999999967</v>
      </c>
      <c r="X156" s="6">
        <f>+'4'!L155+CompraVenta!Z158</f>
        <v>29193.419999999955</v>
      </c>
      <c r="Y156" s="6">
        <f>+'4'!M155+CompraVenta!AA158</f>
        <v>36777.359999999942</v>
      </c>
      <c r="Z156" s="6">
        <f>+'7'!B155+CompraVenta!AB158</f>
        <v>0</v>
      </c>
      <c r="AA156" s="6">
        <f>+'7'!C155+CompraVenta!AC158</f>
        <v>0</v>
      </c>
      <c r="AB156" s="6">
        <f>+'7'!D155+CompraVenta!AD158</f>
        <v>0</v>
      </c>
      <c r="AC156" s="6">
        <f>+'7'!E155+CompraVenta!AE158</f>
        <v>0</v>
      </c>
      <c r="AD156" s="6">
        <f>+'7'!F155+CompraVenta!AF158</f>
        <v>0</v>
      </c>
      <c r="AE156" s="6">
        <f>+'7'!G155+CompraVenta!AG158</f>
        <v>0</v>
      </c>
      <c r="AF156" s="6">
        <f>+'7'!H155+CompraVenta!AH158</f>
        <v>0</v>
      </c>
      <c r="AG156" s="6">
        <f>+'7'!I155+CompraVenta!AI158</f>
        <v>0</v>
      </c>
      <c r="AH156" s="6">
        <f>+'7'!J155+CompraVenta!AJ158</f>
        <v>0</v>
      </c>
      <c r="AI156" s="6">
        <f>+'7'!K155+CompraVenta!AK158</f>
        <v>25607.659999999971</v>
      </c>
      <c r="AJ156" s="6">
        <f>+'7'!L155+CompraVenta!AL158</f>
        <v>29364.98999999998</v>
      </c>
      <c r="AK156" s="6">
        <f>+'7'!M155+CompraVenta!AM158</f>
        <v>34358.929999999971</v>
      </c>
      <c r="AL156" s="6"/>
      <c r="AM156" s="33">
        <f t="shared" si="20"/>
        <v>88543.389999999985</v>
      </c>
      <c r="AN156" s="33">
        <f t="shared" si="21"/>
        <v>91577.619999999864</v>
      </c>
      <c r="AO156" s="33">
        <f t="shared" si="22"/>
        <v>89331.579999999929</v>
      </c>
      <c r="AP156" s="33">
        <f t="shared" si="23"/>
        <v>88543.389999999985</v>
      </c>
      <c r="AQ156" s="33">
        <f t="shared" si="24"/>
        <v>1</v>
      </c>
      <c r="AR156" s="6">
        <f t="shared" si="28"/>
        <v>154</v>
      </c>
      <c r="AS156" s="34">
        <f t="shared" si="25"/>
        <v>25615.399999999998</v>
      </c>
      <c r="AT156" s="34">
        <f t="shared" si="25"/>
        <v>28995.899999999965</v>
      </c>
      <c r="AU156" s="34">
        <f t="shared" si="25"/>
        <v>33932.090000000033</v>
      </c>
      <c r="AV156" s="34">
        <f t="shared" si="26"/>
        <v>88543.389999999985</v>
      </c>
      <c r="AW156" s="19"/>
      <c r="BB156" s="33"/>
      <c r="BC156" s="33"/>
      <c r="BD156" s="33"/>
      <c r="BF156" s="33"/>
      <c r="BG156" s="33"/>
      <c r="BH156" s="33"/>
      <c r="BJ156" s="35">
        <f t="shared" si="27"/>
        <v>88543.389999999985</v>
      </c>
    </row>
    <row r="157" spans="1:62" x14ac:dyDescent="0.35">
      <c r="A157" s="3" t="str">
        <f>+'7'!A156</f>
        <v>FOTOVOLTAICA_EL_MANZANO_SPA</v>
      </c>
      <c r="B157" s="6">
        <f>+'2'!B156+CompraVenta!D159</f>
        <v>0</v>
      </c>
      <c r="C157" s="6">
        <f>+'2'!C156+CompraVenta!E159</f>
        <v>0</v>
      </c>
      <c r="D157" s="6">
        <f>+'2'!D156+CompraVenta!F159</f>
        <v>0</v>
      </c>
      <c r="E157" s="6">
        <f>+'2'!E156+CompraVenta!G159</f>
        <v>0</v>
      </c>
      <c r="F157" s="6">
        <f>+'2'!F156+CompraVenta!H159</f>
        <v>0</v>
      </c>
      <c r="G157" s="6">
        <f>+'2'!G156+CompraVenta!I159</f>
        <v>0</v>
      </c>
      <c r="H157" s="6">
        <f>+'2'!H156+CompraVenta!J159</f>
        <v>0</v>
      </c>
      <c r="I157" s="6">
        <f>+'2'!I156+CompraVenta!K159</f>
        <v>0</v>
      </c>
      <c r="J157" s="6">
        <f>+'2'!J156+CompraVenta!L159</f>
        <v>0</v>
      </c>
      <c r="K157" s="6">
        <f>+'2'!K156+CompraVenta!M159</f>
        <v>23063.400000000012</v>
      </c>
      <c r="L157" s="6">
        <f>+'2'!L156+CompraVenta!N159</f>
        <v>26084.599999999988</v>
      </c>
      <c r="M157" s="6">
        <f>+'2'!M156+CompraVenta!O159</f>
        <v>30517.85999999999</v>
      </c>
      <c r="N157" s="6">
        <f>+'4'!B156+CompraVenta!P159</f>
        <v>0</v>
      </c>
      <c r="O157" s="6">
        <f>+'4'!C156+CompraVenta!Q159</f>
        <v>0</v>
      </c>
      <c r="P157" s="6">
        <f>+'4'!D156+CompraVenta!R159</f>
        <v>0</v>
      </c>
      <c r="Q157" s="6">
        <f>+'4'!E156+CompraVenta!S159</f>
        <v>0</v>
      </c>
      <c r="R157" s="6">
        <f>+'4'!F156+CompraVenta!T159</f>
        <v>0</v>
      </c>
      <c r="S157" s="6">
        <f>+'4'!G156+CompraVenta!U159</f>
        <v>0</v>
      </c>
      <c r="T157" s="6">
        <f>+'4'!H156+CompraVenta!V159</f>
        <v>0</v>
      </c>
      <c r="U157" s="6">
        <f>+'4'!I156+CompraVenta!W159</f>
        <v>0</v>
      </c>
      <c r="V157" s="6">
        <f>+'4'!J156+CompraVenta!X159</f>
        <v>0</v>
      </c>
      <c r="W157" s="6">
        <f>+'4'!K156+CompraVenta!Y159</f>
        <v>23055.820000000011</v>
      </c>
      <c r="X157" s="6">
        <f>+'4'!L156+CompraVenta!Z159</f>
        <v>26262.390000000014</v>
      </c>
      <c r="Y157" s="6">
        <f>+'4'!M156+CompraVenta!AA159</f>
        <v>33076.960000000021</v>
      </c>
      <c r="Z157" s="6">
        <f>+'7'!B156+CompraVenta!AB159</f>
        <v>0</v>
      </c>
      <c r="AA157" s="6">
        <f>+'7'!C156+CompraVenta!AC159</f>
        <v>0</v>
      </c>
      <c r="AB157" s="6">
        <f>+'7'!D156+CompraVenta!AD159</f>
        <v>0</v>
      </c>
      <c r="AC157" s="6">
        <f>+'7'!E156+CompraVenta!AE159</f>
        <v>0</v>
      </c>
      <c r="AD157" s="6">
        <f>+'7'!F156+CompraVenta!AF159</f>
        <v>0</v>
      </c>
      <c r="AE157" s="6">
        <f>+'7'!G156+CompraVenta!AG159</f>
        <v>0</v>
      </c>
      <c r="AF157" s="6">
        <f>+'7'!H156+CompraVenta!AH159</f>
        <v>0</v>
      </c>
      <c r="AG157" s="6">
        <f>+'7'!I156+CompraVenta!AI159</f>
        <v>0</v>
      </c>
      <c r="AH157" s="6">
        <f>+'7'!J156+CompraVenta!AJ159</f>
        <v>0</v>
      </c>
      <c r="AI157" s="6">
        <f>+'7'!K156+CompraVenta!AK159</f>
        <v>23056.449999999997</v>
      </c>
      <c r="AJ157" s="6">
        <f>+'7'!L156+CompraVenta!AL159</f>
        <v>26416.609999999971</v>
      </c>
      <c r="AK157" s="6">
        <f>+'7'!M156+CompraVenta!AM159</f>
        <v>30902.039999999968</v>
      </c>
      <c r="AL157" s="6"/>
      <c r="AM157" s="33">
        <f t="shared" si="20"/>
        <v>79665.859999999986</v>
      </c>
      <c r="AN157" s="33">
        <f t="shared" si="21"/>
        <v>82395.170000000042</v>
      </c>
      <c r="AO157" s="33">
        <f t="shared" si="22"/>
        <v>80375.099999999933</v>
      </c>
      <c r="AP157" s="33">
        <f t="shared" si="23"/>
        <v>79665.859999999986</v>
      </c>
      <c r="AQ157" s="33">
        <f t="shared" si="24"/>
        <v>1</v>
      </c>
      <c r="AR157" s="6">
        <f t="shared" si="28"/>
        <v>155</v>
      </c>
      <c r="AS157" s="34">
        <f t="shared" si="25"/>
        <v>23063.400000000012</v>
      </c>
      <c r="AT157" s="34">
        <f t="shared" si="25"/>
        <v>26084.599999999988</v>
      </c>
      <c r="AU157" s="34">
        <f t="shared" si="25"/>
        <v>30517.85999999999</v>
      </c>
      <c r="AV157" s="34">
        <f t="shared" si="26"/>
        <v>79665.859999999986</v>
      </c>
      <c r="AW157" s="19"/>
      <c r="BB157" s="33"/>
      <c r="BC157" s="33"/>
      <c r="BD157" s="33"/>
      <c r="BF157" s="33"/>
      <c r="BG157" s="33"/>
      <c r="BH157" s="33"/>
      <c r="BJ157" s="35">
        <f t="shared" si="27"/>
        <v>79665.859999999986</v>
      </c>
    </row>
    <row r="158" spans="1:62" x14ac:dyDescent="0.35">
      <c r="A158" s="3" t="str">
        <f>+'7'!A157</f>
        <v>FOTOVOLTAICA_MANIO_SPA</v>
      </c>
      <c r="B158" s="6">
        <f>+'2'!B157+CompraVenta!D160</f>
        <v>0</v>
      </c>
      <c r="C158" s="6">
        <f>+'2'!C157+CompraVenta!E160</f>
        <v>0</v>
      </c>
      <c r="D158" s="6">
        <f>+'2'!D157+CompraVenta!F160</f>
        <v>0</v>
      </c>
      <c r="E158" s="6">
        <f>+'2'!E157+CompraVenta!G160</f>
        <v>0</v>
      </c>
      <c r="F158" s="6">
        <f>+'2'!F157+CompraVenta!H160</f>
        <v>0</v>
      </c>
      <c r="G158" s="6">
        <f>+'2'!G157+CompraVenta!I160</f>
        <v>0</v>
      </c>
      <c r="H158" s="6">
        <f>+'2'!H157+CompraVenta!J160</f>
        <v>0</v>
      </c>
      <c r="I158" s="6">
        <f>+'2'!I157+CompraVenta!K160</f>
        <v>0</v>
      </c>
      <c r="J158" s="6">
        <f>+'2'!J157+CompraVenta!L160</f>
        <v>0</v>
      </c>
      <c r="K158" s="6">
        <f>+'2'!K157+CompraVenta!M160</f>
        <v>41882.290000000045</v>
      </c>
      <c r="L158" s="6">
        <f>+'2'!L157+CompraVenta!N160</f>
        <v>44935.849999999962</v>
      </c>
      <c r="M158" s="6">
        <f>+'2'!M157+CompraVenta!O160</f>
        <v>43685.300000000047</v>
      </c>
      <c r="N158" s="6">
        <f>+'4'!B157+CompraVenta!P160</f>
        <v>0</v>
      </c>
      <c r="O158" s="6">
        <f>+'4'!C157+CompraVenta!Q160</f>
        <v>0</v>
      </c>
      <c r="P158" s="6">
        <f>+'4'!D157+CompraVenta!R160</f>
        <v>0</v>
      </c>
      <c r="Q158" s="6">
        <f>+'4'!E157+CompraVenta!S160</f>
        <v>0</v>
      </c>
      <c r="R158" s="6">
        <f>+'4'!F157+CompraVenta!T160</f>
        <v>0</v>
      </c>
      <c r="S158" s="6">
        <f>+'4'!G157+CompraVenta!U160</f>
        <v>0</v>
      </c>
      <c r="T158" s="6">
        <f>+'4'!H157+CompraVenta!V160</f>
        <v>0</v>
      </c>
      <c r="U158" s="6">
        <f>+'4'!I157+CompraVenta!W160</f>
        <v>0</v>
      </c>
      <c r="V158" s="6">
        <f>+'4'!J157+CompraVenta!X160</f>
        <v>0</v>
      </c>
      <c r="W158" s="6">
        <f>+'4'!K157+CompraVenta!Y160</f>
        <v>41871.430000000073</v>
      </c>
      <c r="X158" s="6">
        <f>+'4'!L157+CompraVenta!Z160</f>
        <v>45291.56999999992</v>
      </c>
      <c r="Y158" s="6">
        <f>+'4'!M157+CompraVenta!AA160</f>
        <v>47327.139999999956</v>
      </c>
      <c r="Z158" s="6">
        <f>+'7'!B157+CompraVenta!AB160</f>
        <v>0</v>
      </c>
      <c r="AA158" s="6">
        <f>+'7'!C157+CompraVenta!AC160</f>
        <v>0</v>
      </c>
      <c r="AB158" s="6">
        <f>+'7'!D157+CompraVenta!AD160</f>
        <v>0</v>
      </c>
      <c r="AC158" s="6">
        <f>+'7'!E157+CompraVenta!AE160</f>
        <v>0</v>
      </c>
      <c r="AD158" s="6">
        <f>+'7'!F157+CompraVenta!AF160</f>
        <v>0</v>
      </c>
      <c r="AE158" s="6">
        <f>+'7'!G157+CompraVenta!AG160</f>
        <v>0</v>
      </c>
      <c r="AF158" s="6">
        <f>+'7'!H157+CompraVenta!AH160</f>
        <v>0</v>
      </c>
      <c r="AG158" s="6">
        <f>+'7'!I157+CompraVenta!AI160</f>
        <v>0</v>
      </c>
      <c r="AH158" s="6">
        <f>+'7'!J157+CompraVenta!AJ160</f>
        <v>0</v>
      </c>
      <c r="AI158" s="6">
        <f>+'7'!K157+CompraVenta!AK160</f>
        <v>41867.220000000023</v>
      </c>
      <c r="AJ158" s="6">
        <f>+'7'!L157+CompraVenta!AL160</f>
        <v>45541.10999999995</v>
      </c>
      <c r="AK158" s="6">
        <f>+'7'!M157+CompraVenta!AM160</f>
        <v>44250.630000000092</v>
      </c>
      <c r="AL158" s="6"/>
      <c r="AM158" s="33">
        <f t="shared" si="20"/>
        <v>130503.44000000006</v>
      </c>
      <c r="AN158" s="33">
        <f t="shared" si="21"/>
        <v>134490.13999999996</v>
      </c>
      <c r="AO158" s="33">
        <f t="shared" si="22"/>
        <v>131658.96000000008</v>
      </c>
      <c r="AP158" s="33">
        <f t="shared" si="23"/>
        <v>130503.44000000006</v>
      </c>
      <c r="AQ158" s="33">
        <f t="shared" si="24"/>
        <v>1</v>
      </c>
      <c r="AR158" s="6">
        <f t="shared" si="28"/>
        <v>156</v>
      </c>
      <c r="AS158" s="34">
        <f t="shared" si="25"/>
        <v>41882.290000000045</v>
      </c>
      <c r="AT158" s="34">
        <f t="shared" si="25"/>
        <v>44935.849999999962</v>
      </c>
      <c r="AU158" s="34">
        <f t="shared" si="25"/>
        <v>43685.300000000047</v>
      </c>
      <c r="AV158" s="34">
        <f t="shared" si="26"/>
        <v>130503.44000000006</v>
      </c>
      <c r="AW158" s="19"/>
      <c r="BB158" s="33"/>
      <c r="BC158" s="33"/>
      <c r="BD158" s="33"/>
      <c r="BF158" s="33"/>
      <c r="BG158" s="33"/>
      <c r="BH158" s="33"/>
      <c r="BJ158" s="35">
        <f t="shared" si="27"/>
        <v>130503.44000000006</v>
      </c>
    </row>
    <row r="159" spans="1:62" x14ac:dyDescent="0.35">
      <c r="A159" s="3" t="str">
        <f>+'7'!A158</f>
        <v>FOTOVOLTAICA_SAN ISIDRO</v>
      </c>
      <c r="B159" s="6">
        <f>+'2'!B158+CompraVenta!D161</f>
        <v>0</v>
      </c>
      <c r="C159" s="6">
        <f>+'2'!C158+CompraVenta!E161</f>
        <v>0</v>
      </c>
      <c r="D159" s="6">
        <f>+'2'!D158+CompraVenta!F161</f>
        <v>0</v>
      </c>
      <c r="E159" s="6">
        <f>+'2'!E158+CompraVenta!G161</f>
        <v>0</v>
      </c>
      <c r="F159" s="6">
        <f>+'2'!F158+CompraVenta!H161</f>
        <v>0</v>
      </c>
      <c r="G159" s="6">
        <f>+'2'!G158+CompraVenta!I161</f>
        <v>0</v>
      </c>
      <c r="H159" s="6">
        <f>+'2'!H158+CompraVenta!J161</f>
        <v>0</v>
      </c>
      <c r="I159" s="6">
        <f>+'2'!I158+CompraVenta!K161</f>
        <v>0</v>
      </c>
      <c r="J159" s="6">
        <f>+'2'!J158+CompraVenta!L161</f>
        <v>0</v>
      </c>
      <c r="K159" s="6">
        <f>+'2'!K158+CompraVenta!M161</f>
        <v>41081.099999999984</v>
      </c>
      <c r="L159" s="6">
        <f>+'2'!L158+CompraVenta!N161</f>
        <v>27744.609999999946</v>
      </c>
      <c r="M159" s="6">
        <f>+'2'!M158+CompraVenta!O161</f>
        <v>26620.37</v>
      </c>
      <c r="N159" s="6">
        <f>+'4'!B158+CompraVenta!P161</f>
        <v>0</v>
      </c>
      <c r="O159" s="6">
        <f>+'4'!C158+CompraVenta!Q161</f>
        <v>0</v>
      </c>
      <c r="P159" s="6">
        <f>+'4'!D158+CompraVenta!R161</f>
        <v>0</v>
      </c>
      <c r="Q159" s="6">
        <f>+'4'!E158+CompraVenta!S161</f>
        <v>0</v>
      </c>
      <c r="R159" s="6">
        <f>+'4'!F158+CompraVenta!T161</f>
        <v>0</v>
      </c>
      <c r="S159" s="6">
        <f>+'4'!G158+CompraVenta!U161</f>
        <v>0</v>
      </c>
      <c r="T159" s="6">
        <f>+'4'!H158+CompraVenta!V161</f>
        <v>0</v>
      </c>
      <c r="U159" s="6">
        <f>+'4'!I158+CompraVenta!W161</f>
        <v>0</v>
      </c>
      <c r="V159" s="6">
        <f>+'4'!J158+CompraVenta!X161</f>
        <v>0</v>
      </c>
      <c r="W159" s="6">
        <f>+'4'!K158+CompraVenta!Y161</f>
        <v>41070.270000000026</v>
      </c>
      <c r="X159" s="6">
        <f>+'4'!L158+CompraVenta!Z161</f>
        <v>27928.029999999981</v>
      </c>
      <c r="Y159" s="6">
        <f>+'4'!M158+CompraVenta!AA161</f>
        <v>28849.019999999953</v>
      </c>
      <c r="Z159" s="6">
        <f>+'7'!B158+CompraVenta!AB161</f>
        <v>0</v>
      </c>
      <c r="AA159" s="6">
        <f>+'7'!C158+CompraVenta!AC161</f>
        <v>0</v>
      </c>
      <c r="AB159" s="6">
        <f>+'7'!D158+CompraVenta!AD161</f>
        <v>0</v>
      </c>
      <c r="AC159" s="6">
        <f>+'7'!E158+CompraVenta!AE161</f>
        <v>0</v>
      </c>
      <c r="AD159" s="6">
        <f>+'7'!F158+CompraVenta!AF161</f>
        <v>0</v>
      </c>
      <c r="AE159" s="6">
        <f>+'7'!G158+CompraVenta!AG161</f>
        <v>0</v>
      </c>
      <c r="AF159" s="6">
        <f>+'7'!H158+CompraVenta!AH161</f>
        <v>0</v>
      </c>
      <c r="AG159" s="6">
        <f>+'7'!I158+CompraVenta!AI161</f>
        <v>0</v>
      </c>
      <c r="AH159" s="6">
        <f>+'7'!J158+CompraVenta!AJ161</f>
        <v>0</v>
      </c>
      <c r="AI159" s="6">
        <f>+'7'!K158+CompraVenta!AK161</f>
        <v>41070.380000000012</v>
      </c>
      <c r="AJ159" s="6">
        <f>+'7'!L158+CompraVenta!AL161</f>
        <v>28093.940000000002</v>
      </c>
      <c r="AK159" s="6">
        <f>+'7'!M158+CompraVenta!AM161</f>
        <v>26953.019999999982</v>
      </c>
      <c r="AL159" s="6"/>
      <c r="AM159" s="33">
        <f t="shared" si="20"/>
        <v>95446.079999999929</v>
      </c>
      <c r="AN159" s="33">
        <f t="shared" si="21"/>
        <v>97847.319999999949</v>
      </c>
      <c r="AO159" s="33">
        <f t="shared" si="22"/>
        <v>96117.34</v>
      </c>
      <c r="AP159" s="33">
        <f t="shared" si="23"/>
        <v>95446.079999999929</v>
      </c>
      <c r="AQ159" s="33">
        <f t="shared" si="24"/>
        <v>1</v>
      </c>
      <c r="AR159" s="6">
        <f t="shared" si="28"/>
        <v>157</v>
      </c>
      <c r="AS159" s="34">
        <f t="shared" si="25"/>
        <v>41081.099999999984</v>
      </c>
      <c r="AT159" s="34">
        <f t="shared" si="25"/>
        <v>27744.609999999946</v>
      </c>
      <c r="AU159" s="34">
        <f t="shared" si="25"/>
        <v>26620.37</v>
      </c>
      <c r="AV159" s="34">
        <f t="shared" si="26"/>
        <v>95446.079999999929</v>
      </c>
      <c r="AW159" s="19"/>
      <c r="BB159" s="33"/>
      <c r="BC159" s="33"/>
      <c r="BD159" s="33"/>
      <c r="BF159" s="33"/>
      <c r="BG159" s="33"/>
      <c r="BH159" s="33"/>
      <c r="BJ159" s="35">
        <f t="shared" si="27"/>
        <v>95446.079999999929</v>
      </c>
    </row>
    <row r="160" spans="1:62" x14ac:dyDescent="0.35">
      <c r="A160" s="3" t="str">
        <f>+'7'!A159</f>
        <v>FV_ARIZTIA</v>
      </c>
      <c r="B160" s="6">
        <f>+'2'!B159+CompraVenta!D162</f>
        <v>0</v>
      </c>
      <c r="C160" s="6">
        <f>+'2'!C159+CompraVenta!E162</f>
        <v>0</v>
      </c>
      <c r="D160" s="6">
        <f>+'2'!D159+CompraVenta!F162</f>
        <v>0</v>
      </c>
      <c r="E160" s="6">
        <f>+'2'!E159+CompraVenta!G162</f>
        <v>0</v>
      </c>
      <c r="F160" s="6">
        <f>+'2'!F159+CompraVenta!H162</f>
        <v>0</v>
      </c>
      <c r="G160" s="6">
        <f>+'2'!G159+CompraVenta!I162</f>
        <v>0</v>
      </c>
      <c r="H160" s="6">
        <f>+'2'!H159+CompraVenta!J162</f>
        <v>0</v>
      </c>
      <c r="I160" s="6">
        <f>+'2'!I159+CompraVenta!K162</f>
        <v>0</v>
      </c>
      <c r="J160" s="6">
        <f>+'2'!J159+CompraVenta!L162</f>
        <v>0</v>
      </c>
      <c r="K160" s="6">
        <f>+'2'!K159+CompraVenta!M162</f>
        <v>18746.620000000035</v>
      </c>
      <c r="L160" s="6">
        <f>+'2'!L159+CompraVenta!N162</f>
        <v>29140.979999999967</v>
      </c>
      <c r="M160" s="6">
        <f>+'2'!M159+CompraVenta!O162</f>
        <v>31339.779999999988</v>
      </c>
      <c r="N160" s="6">
        <f>+'4'!B159+CompraVenta!P162</f>
        <v>0</v>
      </c>
      <c r="O160" s="6">
        <f>+'4'!C159+CompraVenta!Q162</f>
        <v>0</v>
      </c>
      <c r="P160" s="6">
        <f>+'4'!D159+CompraVenta!R162</f>
        <v>0</v>
      </c>
      <c r="Q160" s="6">
        <f>+'4'!E159+CompraVenta!S162</f>
        <v>0</v>
      </c>
      <c r="R160" s="6">
        <f>+'4'!F159+CompraVenta!T162</f>
        <v>0</v>
      </c>
      <c r="S160" s="6">
        <f>+'4'!G159+CompraVenta!U162</f>
        <v>0</v>
      </c>
      <c r="T160" s="6">
        <f>+'4'!H159+CompraVenta!V162</f>
        <v>0</v>
      </c>
      <c r="U160" s="6">
        <f>+'4'!I159+CompraVenta!W162</f>
        <v>0</v>
      </c>
      <c r="V160" s="6">
        <f>+'4'!J159+CompraVenta!X162</f>
        <v>0</v>
      </c>
      <c r="W160" s="6">
        <f>+'4'!K159+CompraVenta!Y162</f>
        <v>18742.88000000003</v>
      </c>
      <c r="X160" s="6">
        <f>+'4'!L159+CompraVenta!Z162</f>
        <v>29259.769999999953</v>
      </c>
      <c r="Y160" s="6">
        <f>+'4'!M159+CompraVenta!AA162</f>
        <v>33527.700000000019</v>
      </c>
      <c r="Z160" s="6">
        <f>+'7'!B159+CompraVenta!AB162</f>
        <v>0</v>
      </c>
      <c r="AA160" s="6">
        <f>+'7'!C159+CompraVenta!AC162</f>
        <v>0</v>
      </c>
      <c r="AB160" s="6">
        <f>+'7'!D159+CompraVenta!AD162</f>
        <v>0</v>
      </c>
      <c r="AC160" s="6">
        <f>+'7'!E159+CompraVenta!AE162</f>
        <v>0</v>
      </c>
      <c r="AD160" s="6">
        <f>+'7'!F159+CompraVenta!AF162</f>
        <v>0</v>
      </c>
      <c r="AE160" s="6">
        <f>+'7'!G159+CompraVenta!AG162</f>
        <v>0</v>
      </c>
      <c r="AF160" s="6">
        <f>+'7'!H159+CompraVenta!AH162</f>
        <v>0</v>
      </c>
      <c r="AG160" s="6">
        <f>+'7'!I159+CompraVenta!AI162</f>
        <v>0</v>
      </c>
      <c r="AH160" s="6">
        <f>+'7'!J159+CompraVenta!AJ162</f>
        <v>0</v>
      </c>
      <c r="AI160" s="6">
        <f>+'7'!K159+CompraVenta!AK162</f>
        <v>18740.750000000022</v>
      </c>
      <c r="AJ160" s="6">
        <f>+'7'!L159+CompraVenta!AL162</f>
        <v>29379.360000000015</v>
      </c>
      <c r="AK160" s="6">
        <f>+'7'!M159+CompraVenta!AM162</f>
        <v>31721.959999999995</v>
      </c>
      <c r="AL160" s="6"/>
      <c r="AM160" s="33">
        <f t="shared" si="20"/>
        <v>79227.37999999999</v>
      </c>
      <c r="AN160" s="33">
        <f t="shared" si="21"/>
        <v>81530.350000000006</v>
      </c>
      <c r="AO160" s="33">
        <f t="shared" si="22"/>
        <v>79842.070000000036</v>
      </c>
      <c r="AP160" s="33">
        <f t="shared" si="23"/>
        <v>79227.37999999999</v>
      </c>
      <c r="AQ160" s="33">
        <f t="shared" si="24"/>
        <v>1</v>
      </c>
      <c r="AR160" s="6">
        <f t="shared" si="28"/>
        <v>158</v>
      </c>
      <c r="AS160" s="34">
        <f t="shared" si="25"/>
        <v>18746.620000000035</v>
      </c>
      <c r="AT160" s="34">
        <f t="shared" si="25"/>
        <v>29140.979999999967</v>
      </c>
      <c r="AU160" s="34">
        <f t="shared" si="25"/>
        <v>31339.779999999988</v>
      </c>
      <c r="AV160" s="34">
        <f t="shared" si="26"/>
        <v>79227.37999999999</v>
      </c>
      <c r="AW160" s="19"/>
      <c r="BB160" s="33"/>
      <c r="BC160" s="33"/>
      <c r="BD160" s="33"/>
      <c r="BF160" s="33"/>
      <c r="BG160" s="33"/>
      <c r="BH160" s="33"/>
      <c r="BJ160" s="35">
        <f t="shared" si="27"/>
        <v>79227.37999999999</v>
      </c>
    </row>
    <row r="161" spans="1:62" x14ac:dyDescent="0.35">
      <c r="A161" s="3" t="str">
        <f>+'7'!A160</f>
        <v>FV_NORTE_GRANDE_5</v>
      </c>
      <c r="B161" s="6">
        <f>+'2'!B160+CompraVenta!D163</f>
        <v>0</v>
      </c>
      <c r="C161" s="6">
        <f>+'2'!C160+CompraVenta!E163</f>
        <v>0</v>
      </c>
      <c r="D161" s="6">
        <f>+'2'!D160+CompraVenta!F163</f>
        <v>0</v>
      </c>
      <c r="E161" s="6">
        <f>+'2'!E160+CompraVenta!G163</f>
        <v>0</v>
      </c>
      <c r="F161" s="6">
        <f>+'2'!F160+CompraVenta!H163</f>
        <v>0</v>
      </c>
      <c r="G161" s="6">
        <f>+'2'!G160+CompraVenta!I163</f>
        <v>0</v>
      </c>
      <c r="H161" s="6">
        <f>+'2'!H160+CompraVenta!J163</f>
        <v>0</v>
      </c>
      <c r="I161" s="6">
        <f>+'2'!I160+CompraVenta!K163</f>
        <v>0</v>
      </c>
      <c r="J161" s="6">
        <f>+'2'!J160+CompraVenta!L163</f>
        <v>0</v>
      </c>
      <c r="K161" s="6">
        <f>+'2'!K160+CompraVenta!M163</f>
        <v>759205.43999999983</v>
      </c>
      <c r="L161" s="6">
        <f>+'2'!L160+CompraVenta!N163</f>
        <v>806187.10999999952</v>
      </c>
      <c r="M161" s="6">
        <f>+'2'!M160+CompraVenta!O163</f>
        <v>828920.11000000278</v>
      </c>
      <c r="N161" s="6">
        <f>+'4'!B160+CompraVenta!P163</f>
        <v>0</v>
      </c>
      <c r="O161" s="6">
        <f>+'4'!C160+CompraVenta!Q163</f>
        <v>0</v>
      </c>
      <c r="P161" s="6">
        <f>+'4'!D160+CompraVenta!R163</f>
        <v>0</v>
      </c>
      <c r="Q161" s="6">
        <f>+'4'!E160+CompraVenta!S163</f>
        <v>0</v>
      </c>
      <c r="R161" s="6">
        <f>+'4'!F160+CompraVenta!T163</f>
        <v>0</v>
      </c>
      <c r="S161" s="6">
        <f>+'4'!G160+CompraVenta!U163</f>
        <v>0</v>
      </c>
      <c r="T161" s="6">
        <f>+'4'!H160+CompraVenta!V163</f>
        <v>0</v>
      </c>
      <c r="U161" s="6">
        <f>+'4'!I160+CompraVenta!W163</f>
        <v>0</v>
      </c>
      <c r="V161" s="6">
        <f>+'4'!J160+CompraVenta!X163</f>
        <v>0</v>
      </c>
      <c r="W161" s="6">
        <f>+'4'!K160+CompraVenta!Y163</f>
        <v>759199.01000000013</v>
      </c>
      <c r="X161" s="6">
        <f>+'4'!L160+CompraVenta!Z163</f>
        <v>807333.00000000047</v>
      </c>
      <c r="Y161" s="6">
        <f>+'4'!M160+CompraVenta!AA163</f>
        <v>836241.79999999888</v>
      </c>
      <c r="Z161" s="6">
        <f>+'7'!B160+CompraVenta!AB163</f>
        <v>0</v>
      </c>
      <c r="AA161" s="6">
        <f>+'7'!C160+CompraVenta!AC163</f>
        <v>0</v>
      </c>
      <c r="AB161" s="6">
        <f>+'7'!D160+CompraVenta!AD163</f>
        <v>0</v>
      </c>
      <c r="AC161" s="6">
        <f>+'7'!E160+CompraVenta!AE163</f>
        <v>0</v>
      </c>
      <c r="AD161" s="6">
        <f>+'7'!F160+CompraVenta!AF163</f>
        <v>0</v>
      </c>
      <c r="AE161" s="6">
        <f>+'7'!G160+CompraVenta!AG163</f>
        <v>0</v>
      </c>
      <c r="AF161" s="6">
        <f>+'7'!H160+CompraVenta!AH163</f>
        <v>0</v>
      </c>
      <c r="AG161" s="6">
        <f>+'7'!I160+CompraVenta!AI163</f>
        <v>0</v>
      </c>
      <c r="AH161" s="6">
        <f>+'7'!J160+CompraVenta!AJ163</f>
        <v>0</v>
      </c>
      <c r="AI161" s="6">
        <f>+'7'!K160+CompraVenta!AK163</f>
        <v>759209.43000000052</v>
      </c>
      <c r="AJ161" s="6">
        <f>+'7'!L160+CompraVenta!AL163</f>
        <v>807059.09000000195</v>
      </c>
      <c r="AK161" s="6">
        <f>+'7'!M160+CompraVenta!AM163</f>
        <v>830239.08000000159</v>
      </c>
      <c r="AL161" s="6"/>
      <c r="AM161" s="33">
        <f t="shared" si="20"/>
        <v>2394312.660000002</v>
      </c>
      <c r="AN161" s="33">
        <f t="shared" si="21"/>
        <v>2402773.8099999996</v>
      </c>
      <c r="AO161" s="33">
        <f t="shared" si="22"/>
        <v>2396507.6000000038</v>
      </c>
      <c r="AP161" s="33">
        <f t="shared" si="23"/>
        <v>2394312.660000002</v>
      </c>
      <c r="AQ161" s="33">
        <f t="shared" si="24"/>
        <v>1</v>
      </c>
      <c r="AR161" s="6">
        <f t="shared" si="28"/>
        <v>159</v>
      </c>
      <c r="AS161" s="34">
        <f t="shared" si="25"/>
        <v>759205.43999999983</v>
      </c>
      <c r="AT161" s="34">
        <f t="shared" si="25"/>
        <v>806187.10999999952</v>
      </c>
      <c r="AU161" s="34">
        <f t="shared" si="25"/>
        <v>828920.11000000278</v>
      </c>
      <c r="AV161" s="34">
        <f t="shared" si="26"/>
        <v>2394312.660000002</v>
      </c>
      <c r="AW161" s="19"/>
      <c r="BB161" s="33"/>
      <c r="BC161" s="33"/>
      <c r="BD161" s="33"/>
      <c r="BF161" s="33"/>
      <c r="BG161" s="33"/>
      <c r="BH161" s="33"/>
      <c r="BJ161" s="35">
        <f t="shared" si="27"/>
        <v>2394312.660000002</v>
      </c>
    </row>
    <row r="162" spans="1:62" x14ac:dyDescent="0.35">
      <c r="A162" s="3" t="str">
        <f>+'7'!A161</f>
        <v>GAS SUR</v>
      </c>
      <c r="B162" s="6">
        <f>+'2'!B161+CompraVenta!D164</f>
        <v>0</v>
      </c>
      <c r="C162" s="6">
        <f>+'2'!C161+CompraVenta!E164</f>
        <v>0</v>
      </c>
      <c r="D162" s="6">
        <f>+'2'!D161+CompraVenta!F164</f>
        <v>0</v>
      </c>
      <c r="E162" s="6">
        <f>+'2'!E161+CompraVenta!G164</f>
        <v>0</v>
      </c>
      <c r="F162" s="6">
        <f>+'2'!F161+CompraVenta!H164</f>
        <v>0</v>
      </c>
      <c r="G162" s="6">
        <f>+'2'!G161+CompraVenta!I164</f>
        <v>0</v>
      </c>
      <c r="H162" s="6">
        <f>+'2'!H161+CompraVenta!J164</f>
        <v>0</v>
      </c>
      <c r="I162" s="6">
        <f>+'2'!I161+CompraVenta!K164</f>
        <v>0</v>
      </c>
      <c r="J162" s="6">
        <f>+'2'!J161+CompraVenta!L164</f>
        <v>0</v>
      </c>
      <c r="K162" s="6">
        <f>+'2'!K161+CompraVenta!M164</f>
        <v>-4918.32</v>
      </c>
      <c r="L162" s="6">
        <f>+'2'!L161+CompraVenta!N164</f>
        <v>-5156.8999999999951</v>
      </c>
      <c r="M162" s="6">
        <f>+'2'!M161+CompraVenta!O164</f>
        <v>-5018.5800000000008</v>
      </c>
      <c r="N162" s="6">
        <f>+'4'!B161+CompraVenta!P164</f>
        <v>0</v>
      </c>
      <c r="O162" s="6">
        <f>+'4'!C161+CompraVenta!Q164</f>
        <v>0</v>
      </c>
      <c r="P162" s="6">
        <f>+'4'!D161+CompraVenta!R164</f>
        <v>0</v>
      </c>
      <c r="Q162" s="6">
        <f>+'4'!E161+CompraVenta!S164</f>
        <v>0</v>
      </c>
      <c r="R162" s="6">
        <f>+'4'!F161+CompraVenta!T164</f>
        <v>0</v>
      </c>
      <c r="S162" s="6">
        <f>+'4'!G161+CompraVenta!U164</f>
        <v>0</v>
      </c>
      <c r="T162" s="6">
        <f>+'4'!H161+CompraVenta!V164</f>
        <v>0</v>
      </c>
      <c r="U162" s="6">
        <f>+'4'!I161+CompraVenta!W164</f>
        <v>0</v>
      </c>
      <c r="V162" s="6">
        <f>+'4'!J161+CompraVenta!X164</f>
        <v>0</v>
      </c>
      <c r="W162" s="6">
        <f>+'4'!K161+CompraVenta!Y164</f>
        <v>-4918.8100000000004</v>
      </c>
      <c r="X162" s="6">
        <f>+'4'!L161+CompraVenta!Z164</f>
        <v>-5177.2000000000044</v>
      </c>
      <c r="Y162" s="6">
        <f>+'4'!M161+CompraVenta!AA164</f>
        <v>-5201.1099999999915</v>
      </c>
      <c r="Z162" s="6">
        <f>+'7'!B161+CompraVenta!AB164</f>
        <v>0</v>
      </c>
      <c r="AA162" s="6">
        <f>+'7'!C161+CompraVenta!AC164</f>
        <v>0</v>
      </c>
      <c r="AB162" s="6">
        <f>+'7'!D161+CompraVenta!AD164</f>
        <v>0</v>
      </c>
      <c r="AC162" s="6">
        <f>+'7'!E161+CompraVenta!AE164</f>
        <v>0</v>
      </c>
      <c r="AD162" s="6">
        <f>+'7'!F161+CompraVenta!AF164</f>
        <v>0</v>
      </c>
      <c r="AE162" s="6">
        <f>+'7'!G161+CompraVenta!AG164</f>
        <v>0</v>
      </c>
      <c r="AF162" s="6">
        <f>+'7'!H161+CompraVenta!AH164</f>
        <v>0</v>
      </c>
      <c r="AG162" s="6">
        <f>+'7'!I161+CompraVenta!AI164</f>
        <v>0</v>
      </c>
      <c r="AH162" s="6">
        <f>+'7'!J161+CompraVenta!AJ164</f>
        <v>0</v>
      </c>
      <c r="AI162" s="6">
        <f>+'7'!K161+CompraVenta!AK164</f>
        <v>-4917.5599999999986</v>
      </c>
      <c r="AJ162" s="6">
        <f>+'7'!L161+CompraVenta!AL164</f>
        <v>-5189.9900000000025</v>
      </c>
      <c r="AK162" s="6">
        <f>+'7'!M161+CompraVenta!AM164</f>
        <v>-5048.37</v>
      </c>
      <c r="AL162" s="6"/>
      <c r="AM162" s="33">
        <f t="shared" si="20"/>
        <v>-15093.799999999996</v>
      </c>
      <c r="AN162" s="33">
        <f t="shared" si="21"/>
        <v>-15297.119999999997</v>
      </c>
      <c r="AO162" s="33">
        <f t="shared" si="22"/>
        <v>-15155.920000000002</v>
      </c>
      <c r="AP162" s="33">
        <f t="shared" si="23"/>
        <v>-15297.119999999997</v>
      </c>
      <c r="AQ162" s="33">
        <f t="shared" si="24"/>
        <v>2</v>
      </c>
      <c r="AR162" s="6">
        <f t="shared" si="28"/>
        <v>160</v>
      </c>
      <c r="AS162" s="34">
        <f t="shared" si="25"/>
        <v>-4918.8100000000004</v>
      </c>
      <c r="AT162" s="34">
        <f t="shared" si="25"/>
        <v>-5177.2000000000044</v>
      </c>
      <c r="AU162" s="34">
        <f t="shared" si="25"/>
        <v>-5201.1099999999915</v>
      </c>
      <c r="AV162" s="34">
        <f t="shared" si="26"/>
        <v>-15297.119999999997</v>
      </c>
      <c r="AW162" s="19"/>
      <c r="BB162" s="33"/>
      <c r="BC162" s="33"/>
      <c r="BD162" s="33"/>
      <c r="BF162" s="33"/>
      <c r="BG162" s="33"/>
      <c r="BH162" s="33"/>
      <c r="BJ162" s="35">
        <f t="shared" si="27"/>
        <v>-15297.119999999997</v>
      </c>
    </row>
    <row r="163" spans="1:62" x14ac:dyDescent="0.35">
      <c r="A163" s="3" t="str">
        <f>+'7'!A162</f>
        <v>GENERACION_SOLAR_SPA</v>
      </c>
      <c r="B163" s="6">
        <f>+'2'!B162+CompraVenta!D165</f>
        <v>0</v>
      </c>
      <c r="C163" s="6">
        <f>+'2'!C162+CompraVenta!E165</f>
        <v>0</v>
      </c>
      <c r="D163" s="6">
        <f>+'2'!D162+CompraVenta!F165</f>
        <v>0</v>
      </c>
      <c r="E163" s="6">
        <f>+'2'!E162+CompraVenta!G165</f>
        <v>0</v>
      </c>
      <c r="F163" s="6">
        <f>+'2'!F162+CompraVenta!H165</f>
        <v>0</v>
      </c>
      <c r="G163" s="6">
        <f>+'2'!G162+CompraVenta!I165</f>
        <v>0</v>
      </c>
      <c r="H163" s="6">
        <f>+'2'!H162+CompraVenta!J165</f>
        <v>0</v>
      </c>
      <c r="I163" s="6">
        <f>+'2'!I162+CompraVenta!K165</f>
        <v>0</v>
      </c>
      <c r="J163" s="6">
        <f>+'2'!J162+CompraVenta!L165</f>
        <v>0</v>
      </c>
      <c r="K163" s="6">
        <f>+'2'!K162+CompraVenta!M165</f>
        <v>0</v>
      </c>
      <c r="L163" s="6">
        <f>+'2'!L162+CompraVenta!N165</f>
        <v>0</v>
      </c>
      <c r="M163" s="6">
        <f>+'2'!M162+CompraVenta!O165</f>
        <v>0</v>
      </c>
      <c r="N163" s="6">
        <f>+'4'!B162+CompraVenta!P165</f>
        <v>0</v>
      </c>
      <c r="O163" s="6">
        <f>+'4'!C162+CompraVenta!Q165</f>
        <v>0</v>
      </c>
      <c r="P163" s="6">
        <f>+'4'!D162+CompraVenta!R165</f>
        <v>0</v>
      </c>
      <c r="Q163" s="6">
        <f>+'4'!E162+CompraVenta!S165</f>
        <v>0</v>
      </c>
      <c r="R163" s="6">
        <f>+'4'!F162+CompraVenta!T165</f>
        <v>0</v>
      </c>
      <c r="S163" s="6">
        <f>+'4'!G162+CompraVenta!U165</f>
        <v>0</v>
      </c>
      <c r="T163" s="6">
        <f>+'4'!H162+CompraVenta!V165</f>
        <v>0</v>
      </c>
      <c r="U163" s="6">
        <f>+'4'!I162+CompraVenta!W165</f>
        <v>0</v>
      </c>
      <c r="V163" s="6">
        <f>+'4'!J162+CompraVenta!X165</f>
        <v>0</v>
      </c>
      <c r="W163" s="6">
        <f>+'4'!K162+CompraVenta!Y165</f>
        <v>0</v>
      </c>
      <c r="X163" s="6">
        <f>+'4'!L162+CompraVenta!Z165</f>
        <v>0</v>
      </c>
      <c r="Y163" s="6">
        <f>+'4'!M162+CompraVenta!AA165</f>
        <v>0</v>
      </c>
      <c r="Z163" s="6">
        <f>+'7'!B162+CompraVenta!AB165</f>
        <v>0</v>
      </c>
      <c r="AA163" s="6">
        <f>+'7'!C162+CompraVenta!AC165</f>
        <v>0</v>
      </c>
      <c r="AB163" s="6">
        <f>+'7'!D162+CompraVenta!AD165</f>
        <v>0</v>
      </c>
      <c r="AC163" s="6">
        <f>+'7'!E162+CompraVenta!AE165</f>
        <v>0</v>
      </c>
      <c r="AD163" s="6">
        <f>+'7'!F162+CompraVenta!AF165</f>
        <v>0</v>
      </c>
      <c r="AE163" s="6">
        <f>+'7'!G162+CompraVenta!AG165</f>
        <v>0</v>
      </c>
      <c r="AF163" s="6">
        <f>+'7'!H162+CompraVenta!AH165</f>
        <v>0</v>
      </c>
      <c r="AG163" s="6">
        <f>+'7'!I162+CompraVenta!AI165</f>
        <v>0</v>
      </c>
      <c r="AH163" s="6">
        <f>+'7'!J162+CompraVenta!AJ165</f>
        <v>0</v>
      </c>
      <c r="AI163" s="6">
        <f>+'7'!K162+CompraVenta!AK165</f>
        <v>0</v>
      </c>
      <c r="AJ163" s="6">
        <f>+'7'!L162+CompraVenta!AL165</f>
        <v>0</v>
      </c>
      <c r="AK163" s="6">
        <f>+'7'!M162+CompraVenta!AM165</f>
        <v>0</v>
      </c>
      <c r="AL163" s="6"/>
      <c r="AM163" s="33">
        <f t="shared" si="20"/>
        <v>0</v>
      </c>
      <c r="AN163" s="33">
        <f t="shared" si="21"/>
        <v>0</v>
      </c>
      <c r="AO163" s="33">
        <f t="shared" si="22"/>
        <v>0</v>
      </c>
      <c r="AP163" s="33">
        <f t="shared" si="23"/>
        <v>0</v>
      </c>
      <c r="AQ163" s="33">
        <f t="shared" si="24"/>
        <v>1</v>
      </c>
      <c r="AR163" s="6">
        <f t="shared" si="28"/>
        <v>161</v>
      </c>
      <c r="AS163" s="34">
        <f t="shared" si="25"/>
        <v>0</v>
      </c>
      <c r="AT163" s="34">
        <f t="shared" si="25"/>
        <v>0</v>
      </c>
      <c r="AU163" s="34">
        <f t="shared" si="25"/>
        <v>0</v>
      </c>
      <c r="AV163" s="34">
        <f t="shared" si="26"/>
        <v>0</v>
      </c>
      <c r="AW163" s="19"/>
      <c r="BB163" s="33"/>
      <c r="BC163" s="33"/>
      <c r="BD163" s="33"/>
      <c r="BF163" s="33"/>
      <c r="BG163" s="33"/>
      <c r="BH163" s="33"/>
      <c r="BJ163" s="35">
        <f t="shared" si="27"/>
        <v>0</v>
      </c>
    </row>
    <row r="164" spans="1:62" x14ac:dyDescent="0.35">
      <c r="A164" s="3" t="str">
        <f>+'7'!A163</f>
        <v>GENERADORA AZUL</v>
      </c>
      <c r="B164" s="6">
        <f>+'2'!B163+CompraVenta!D166</f>
        <v>0</v>
      </c>
      <c r="C164" s="6">
        <f>+'2'!C163+CompraVenta!E166</f>
        <v>0</v>
      </c>
      <c r="D164" s="6">
        <f>+'2'!D163+CompraVenta!F166</f>
        <v>0</v>
      </c>
      <c r="E164" s="6">
        <f>+'2'!E163+CompraVenta!G166</f>
        <v>0</v>
      </c>
      <c r="F164" s="6">
        <f>+'2'!F163+CompraVenta!H166</f>
        <v>0</v>
      </c>
      <c r="G164" s="6">
        <f>+'2'!G163+CompraVenta!I166</f>
        <v>0</v>
      </c>
      <c r="H164" s="6">
        <f>+'2'!H163+CompraVenta!J166</f>
        <v>0</v>
      </c>
      <c r="I164" s="6">
        <f>+'2'!I163+CompraVenta!K166</f>
        <v>0</v>
      </c>
      <c r="J164" s="6">
        <f>+'2'!J163+CompraVenta!L166</f>
        <v>0</v>
      </c>
      <c r="K164" s="6">
        <f>+'2'!K163+CompraVenta!M166</f>
        <v>0</v>
      </c>
      <c r="L164" s="6">
        <f>+'2'!L163+CompraVenta!N166</f>
        <v>0</v>
      </c>
      <c r="M164" s="6">
        <f>+'2'!M163+CompraVenta!O166</f>
        <v>0</v>
      </c>
      <c r="N164" s="6">
        <f>+'4'!B163+CompraVenta!P166</f>
        <v>0</v>
      </c>
      <c r="O164" s="6">
        <f>+'4'!C163+CompraVenta!Q166</f>
        <v>0</v>
      </c>
      <c r="P164" s="6">
        <f>+'4'!D163+CompraVenta!R166</f>
        <v>0</v>
      </c>
      <c r="Q164" s="6">
        <f>+'4'!E163+CompraVenta!S166</f>
        <v>0</v>
      </c>
      <c r="R164" s="6">
        <f>+'4'!F163+CompraVenta!T166</f>
        <v>0</v>
      </c>
      <c r="S164" s="6">
        <f>+'4'!G163+CompraVenta!U166</f>
        <v>0</v>
      </c>
      <c r="T164" s="6">
        <f>+'4'!H163+CompraVenta!V166</f>
        <v>0</v>
      </c>
      <c r="U164" s="6">
        <f>+'4'!I163+CompraVenta!W166</f>
        <v>0</v>
      </c>
      <c r="V164" s="6">
        <f>+'4'!J163+CompraVenta!X166</f>
        <v>0</v>
      </c>
      <c r="W164" s="6">
        <f>+'4'!K163+CompraVenta!Y166</f>
        <v>0</v>
      </c>
      <c r="X164" s="6">
        <f>+'4'!L163+CompraVenta!Z166</f>
        <v>0</v>
      </c>
      <c r="Y164" s="6">
        <f>+'4'!M163+CompraVenta!AA166</f>
        <v>0</v>
      </c>
      <c r="Z164" s="6">
        <f>+'7'!B163+CompraVenta!AB166</f>
        <v>0</v>
      </c>
      <c r="AA164" s="6">
        <f>+'7'!C163+CompraVenta!AC166</f>
        <v>0</v>
      </c>
      <c r="AB164" s="6">
        <f>+'7'!D163+CompraVenta!AD166</f>
        <v>0</v>
      </c>
      <c r="AC164" s="6">
        <f>+'7'!E163+CompraVenta!AE166</f>
        <v>0</v>
      </c>
      <c r="AD164" s="6">
        <f>+'7'!F163+CompraVenta!AF166</f>
        <v>0</v>
      </c>
      <c r="AE164" s="6">
        <f>+'7'!G163+CompraVenta!AG166</f>
        <v>0</v>
      </c>
      <c r="AF164" s="6">
        <f>+'7'!H163+CompraVenta!AH166</f>
        <v>0</v>
      </c>
      <c r="AG164" s="6">
        <f>+'7'!I163+CompraVenta!AI166</f>
        <v>0</v>
      </c>
      <c r="AH164" s="6">
        <f>+'7'!J163+CompraVenta!AJ166</f>
        <v>0</v>
      </c>
      <c r="AI164" s="6">
        <f>+'7'!K163+CompraVenta!AK166</f>
        <v>0</v>
      </c>
      <c r="AJ164" s="6">
        <f>+'7'!L163+CompraVenta!AL166</f>
        <v>0</v>
      </c>
      <c r="AK164" s="6">
        <f>+'7'!M163+CompraVenta!AM166</f>
        <v>0</v>
      </c>
      <c r="AL164" s="6"/>
      <c r="AM164" s="33">
        <f t="shared" si="20"/>
        <v>0</v>
      </c>
      <c r="AN164" s="33">
        <f t="shared" si="21"/>
        <v>0</v>
      </c>
      <c r="AO164" s="33">
        <f t="shared" si="22"/>
        <v>0</v>
      </c>
      <c r="AP164" s="33">
        <f t="shared" si="23"/>
        <v>0</v>
      </c>
      <c r="AQ164" s="33">
        <f t="shared" si="24"/>
        <v>1</v>
      </c>
      <c r="AR164" s="6">
        <f t="shared" si="28"/>
        <v>162</v>
      </c>
      <c r="AS164" s="34">
        <f t="shared" si="25"/>
        <v>0</v>
      </c>
      <c r="AT164" s="34">
        <f t="shared" si="25"/>
        <v>0</v>
      </c>
      <c r="AU164" s="34">
        <f t="shared" si="25"/>
        <v>0</v>
      </c>
      <c r="AV164" s="34">
        <f t="shared" si="26"/>
        <v>0</v>
      </c>
      <c r="AW164" s="19"/>
      <c r="BB164" s="33"/>
      <c r="BC164" s="33"/>
      <c r="BD164" s="33"/>
      <c r="BF164" s="33"/>
      <c r="BG164" s="33"/>
      <c r="BH164" s="33"/>
      <c r="BJ164" s="35">
        <f t="shared" si="27"/>
        <v>0</v>
      </c>
    </row>
    <row r="165" spans="1:62" x14ac:dyDescent="0.35">
      <c r="A165" s="3" t="str">
        <f>+'7'!A164</f>
        <v>GENERADORA_PIUTEL</v>
      </c>
      <c r="B165" s="6">
        <f>+'2'!B164+CompraVenta!D167</f>
        <v>0</v>
      </c>
      <c r="C165" s="6">
        <f>+'2'!C164+CompraVenta!E167</f>
        <v>0</v>
      </c>
      <c r="D165" s="6">
        <f>+'2'!D164+CompraVenta!F167</f>
        <v>0</v>
      </c>
      <c r="E165" s="6">
        <f>+'2'!E164+CompraVenta!G167</f>
        <v>0</v>
      </c>
      <c r="F165" s="6">
        <f>+'2'!F164+CompraVenta!H167</f>
        <v>0</v>
      </c>
      <c r="G165" s="6">
        <f>+'2'!G164+CompraVenta!I167</f>
        <v>0</v>
      </c>
      <c r="H165" s="6">
        <f>+'2'!H164+CompraVenta!J167</f>
        <v>0</v>
      </c>
      <c r="I165" s="6">
        <f>+'2'!I164+CompraVenta!K167</f>
        <v>0</v>
      </c>
      <c r="J165" s="6">
        <f>+'2'!J164+CompraVenta!L167</f>
        <v>0</v>
      </c>
      <c r="K165" s="6">
        <f>+'2'!K164+CompraVenta!M167</f>
        <v>651.89000000000044</v>
      </c>
      <c r="L165" s="6">
        <f>+'2'!L164+CompraVenta!N167</f>
        <v>8562.7300000000032</v>
      </c>
      <c r="M165" s="6">
        <f>+'2'!M164+CompraVenta!O167</f>
        <v>9100.6199999999753</v>
      </c>
      <c r="N165" s="6">
        <f>+'4'!B164+CompraVenta!P167</f>
        <v>0</v>
      </c>
      <c r="O165" s="6">
        <f>+'4'!C164+CompraVenta!Q167</f>
        <v>0</v>
      </c>
      <c r="P165" s="6">
        <f>+'4'!D164+CompraVenta!R167</f>
        <v>0</v>
      </c>
      <c r="Q165" s="6">
        <f>+'4'!E164+CompraVenta!S167</f>
        <v>0</v>
      </c>
      <c r="R165" s="6">
        <f>+'4'!F164+CompraVenta!T167</f>
        <v>0</v>
      </c>
      <c r="S165" s="6">
        <f>+'4'!G164+CompraVenta!U167</f>
        <v>0</v>
      </c>
      <c r="T165" s="6">
        <f>+'4'!H164+CompraVenta!V167</f>
        <v>0</v>
      </c>
      <c r="U165" s="6">
        <f>+'4'!I164+CompraVenta!W167</f>
        <v>0</v>
      </c>
      <c r="V165" s="6">
        <f>+'4'!J164+CompraVenta!X167</f>
        <v>0</v>
      </c>
      <c r="W165" s="6">
        <f>+'4'!K164+CompraVenta!Y167</f>
        <v>348.57999999999993</v>
      </c>
      <c r="X165" s="6">
        <f>+'4'!L164+CompraVenta!Z167</f>
        <v>5225.4700000000048</v>
      </c>
      <c r="Y165" s="6">
        <f>+'4'!M164+CompraVenta!AA167</f>
        <v>5083.2499999999964</v>
      </c>
      <c r="Z165" s="6">
        <f>+'7'!B164+CompraVenta!AB167</f>
        <v>0</v>
      </c>
      <c r="AA165" s="6">
        <f>+'7'!C164+CompraVenta!AC167</f>
        <v>0</v>
      </c>
      <c r="AB165" s="6">
        <f>+'7'!D164+CompraVenta!AD167</f>
        <v>0</v>
      </c>
      <c r="AC165" s="6">
        <f>+'7'!E164+CompraVenta!AE167</f>
        <v>0</v>
      </c>
      <c r="AD165" s="6">
        <f>+'7'!F164+CompraVenta!AF167</f>
        <v>0</v>
      </c>
      <c r="AE165" s="6">
        <f>+'7'!G164+CompraVenta!AG167</f>
        <v>0</v>
      </c>
      <c r="AF165" s="6">
        <f>+'7'!H164+CompraVenta!AH167</f>
        <v>0</v>
      </c>
      <c r="AG165" s="6">
        <f>+'7'!I164+CompraVenta!AI167</f>
        <v>0</v>
      </c>
      <c r="AH165" s="6">
        <f>+'7'!J164+CompraVenta!AJ167</f>
        <v>0</v>
      </c>
      <c r="AI165" s="6">
        <f>+'7'!K164+CompraVenta!AK167</f>
        <v>562.57999999999993</v>
      </c>
      <c r="AJ165" s="6">
        <f>+'7'!L164+CompraVenta!AL167</f>
        <v>6145.6699999999864</v>
      </c>
      <c r="AK165" s="6">
        <f>+'7'!M164+CompraVenta!AM167</f>
        <v>4358.1700000000019</v>
      </c>
      <c r="AL165" s="6"/>
      <c r="AM165" s="33">
        <f t="shared" si="20"/>
        <v>18315.23999999998</v>
      </c>
      <c r="AN165" s="33">
        <f t="shared" si="21"/>
        <v>10657.300000000001</v>
      </c>
      <c r="AO165" s="33">
        <f t="shared" si="22"/>
        <v>11066.419999999987</v>
      </c>
      <c r="AP165" s="33">
        <f t="shared" si="23"/>
        <v>10657.300000000001</v>
      </c>
      <c r="AQ165" s="33">
        <f t="shared" si="24"/>
        <v>2</v>
      </c>
      <c r="AR165" s="6">
        <f t="shared" si="28"/>
        <v>163</v>
      </c>
      <c r="AS165" s="34">
        <f t="shared" si="25"/>
        <v>348.57999999999993</v>
      </c>
      <c r="AT165" s="34">
        <f t="shared" si="25"/>
        <v>5225.4700000000048</v>
      </c>
      <c r="AU165" s="34">
        <f t="shared" si="25"/>
        <v>5083.2499999999964</v>
      </c>
      <c r="AV165" s="34">
        <f t="shared" si="26"/>
        <v>10657.300000000001</v>
      </c>
      <c r="AW165" s="19"/>
      <c r="BB165" s="33"/>
      <c r="BC165" s="33"/>
      <c r="BD165" s="33"/>
      <c r="BF165" s="33"/>
      <c r="BG165" s="33"/>
      <c r="BH165" s="33"/>
      <c r="BJ165" s="35">
        <f t="shared" si="27"/>
        <v>10657.300000000001</v>
      </c>
    </row>
    <row r="166" spans="1:62" x14ac:dyDescent="0.35">
      <c r="A166" s="3" t="str">
        <f>+'7'!A165</f>
        <v>GENERADORA_ZAPALLAR</v>
      </c>
      <c r="B166" s="6">
        <f>+'2'!B165+CompraVenta!D168</f>
        <v>0</v>
      </c>
      <c r="C166" s="6">
        <f>+'2'!C165+CompraVenta!E168</f>
        <v>0</v>
      </c>
      <c r="D166" s="6">
        <f>+'2'!D165+CompraVenta!F168</f>
        <v>0</v>
      </c>
      <c r="E166" s="6">
        <f>+'2'!E165+CompraVenta!G168</f>
        <v>0</v>
      </c>
      <c r="F166" s="6">
        <f>+'2'!F165+CompraVenta!H168</f>
        <v>0</v>
      </c>
      <c r="G166" s="6">
        <f>+'2'!G165+CompraVenta!I168</f>
        <v>0</v>
      </c>
      <c r="H166" s="6">
        <f>+'2'!H165+CompraVenta!J168</f>
        <v>0</v>
      </c>
      <c r="I166" s="6">
        <f>+'2'!I165+CompraVenta!K168</f>
        <v>0</v>
      </c>
      <c r="J166" s="6">
        <f>+'2'!J165+CompraVenta!L168</f>
        <v>0</v>
      </c>
      <c r="K166" s="6">
        <f>+'2'!K165+CompraVenta!M168</f>
        <v>0</v>
      </c>
      <c r="L166" s="6">
        <f>+'2'!L165+CompraVenta!N168</f>
        <v>0</v>
      </c>
      <c r="M166" s="6">
        <f>+'2'!M165+CompraVenta!O168</f>
        <v>0</v>
      </c>
      <c r="N166" s="6">
        <f>+'4'!B165+CompraVenta!P168</f>
        <v>0</v>
      </c>
      <c r="O166" s="6">
        <f>+'4'!C165+CompraVenta!Q168</f>
        <v>0</v>
      </c>
      <c r="P166" s="6">
        <f>+'4'!D165+CompraVenta!R168</f>
        <v>0</v>
      </c>
      <c r="Q166" s="6">
        <f>+'4'!E165+CompraVenta!S168</f>
        <v>0</v>
      </c>
      <c r="R166" s="6">
        <f>+'4'!F165+CompraVenta!T168</f>
        <v>0</v>
      </c>
      <c r="S166" s="6">
        <f>+'4'!G165+CompraVenta!U168</f>
        <v>0</v>
      </c>
      <c r="T166" s="6">
        <f>+'4'!H165+CompraVenta!V168</f>
        <v>0</v>
      </c>
      <c r="U166" s="6">
        <f>+'4'!I165+CompraVenta!W168</f>
        <v>0</v>
      </c>
      <c r="V166" s="6">
        <f>+'4'!J165+CompraVenta!X168</f>
        <v>0</v>
      </c>
      <c r="W166" s="6">
        <f>+'4'!K165+CompraVenta!Y168</f>
        <v>0</v>
      </c>
      <c r="X166" s="6">
        <f>+'4'!L165+CompraVenta!Z168</f>
        <v>0</v>
      </c>
      <c r="Y166" s="6">
        <f>+'4'!M165+CompraVenta!AA168</f>
        <v>0</v>
      </c>
      <c r="Z166" s="6">
        <f>+'7'!B165+CompraVenta!AB168</f>
        <v>0</v>
      </c>
      <c r="AA166" s="6">
        <f>+'7'!C165+CompraVenta!AC168</f>
        <v>0</v>
      </c>
      <c r="AB166" s="6">
        <f>+'7'!D165+CompraVenta!AD168</f>
        <v>0</v>
      </c>
      <c r="AC166" s="6">
        <f>+'7'!E165+CompraVenta!AE168</f>
        <v>0</v>
      </c>
      <c r="AD166" s="6">
        <f>+'7'!F165+CompraVenta!AF168</f>
        <v>0</v>
      </c>
      <c r="AE166" s="6">
        <f>+'7'!G165+CompraVenta!AG168</f>
        <v>0</v>
      </c>
      <c r="AF166" s="6">
        <f>+'7'!H165+CompraVenta!AH168</f>
        <v>0</v>
      </c>
      <c r="AG166" s="6">
        <f>+'7'!I165+CompraVenta!AI168</f>
        <v>0</v>
      </c>
      <c r="AH166" s="6">
        <f>+'7'!J165+CompraVenta!AJ168</f>
        <v>0</v>
      </c>
      <c r="AI166" s="6">
        <f>+'7'!K165+CompraVenta!AK168</f>
        <v>0</v>
      </c>
      <c r="AJ166" s="6">
        <f>+'7'!L165+CompraVenta!AL168</f>
        <v>0</v>
      </c>
      <c r="AK166" s="6">
        <f>+'7'!M165+CompraVenta!AM168</f>
        <v>0</v>
      </c>
      <c r="AL166" s="6"/>
      <c r="AM166" s="33">
        <f t="shared" si="20"/>
        <v>0</v>
      </c>
      <c r="AN166" s="33">
        <f t="shared" si="21"/>
        <v>0</v>
      </c>
      <c r="AO166" s="33">
        <f t="shared" si="22"/>
        <v>0</v>
      </c>
      <c r="AP166" s="33">
        <f t="shared" si="23"/>
        <v>0</v>
      </c>
      <c r="AQ166" s="33">
        <f t="shared" si="24"/>
        <v>1</v>
      </c>
      <c r="AR166" s="6">
        <f t="shared" si="28"/>
        <v>164</v>
      </c>
      <c r="AS166" s="34">
        <f t="shared" si="25"/>
        <v>0</v>
      </c>
      <c r="AT166" s="34">
        <f t="shared" si="25"/>
        <v>0</v>
      </c>
      <c r="AU166" s="34">
        <f t="shared" si="25"/>
        <v>0</v>
      </c>
      <c r="AV166" s="34">
        <f t="shared" si="26"/>
        <v>0</v>
      </c>
      <c r="AW166" s="19"/>
      <c r="BB166" s="33"/>
      <c r="BC166" s="33"/>
      <c r="BD166" s="33"/>
      <c r="BF166" s="33"/>
      <c r="BG166" s="33"/>
      <c r="BH166" s="33"/>
      <c r="BJ166" s="35">
        <f t="shared" si="27"/>
        <v>0</v>
      </c>
    </row>
    <row r="167" spans="1:62" x14ac:dyDescent="0.35">
      <c r="A167" s="3" t="str">
        <f>+'7'!A166</f>
        <v>GENERHOM</v>
      </c>
      <c r="B167" s="6">
        <f>+'2'!B166+CompraVenta!D169</f>
        <v>0</v>
      </c>
      <c r="C167" s="6">
        <f>+'2'!C166+CompraVenta!E169</f>
        <v>0</v>
      </c>
      <c r="D167" s="6">
        <f>+'2'!D166+CompraVenta!F169</f>
        <v>0</v>
      </c>
      <c r="E167" s="6">
        <f>+'2'!E166+CompraVenta!G169</f>
        <v>0</v>
      </c>
      <c r="F167" s="6">
        <f>+'2'!F166+CompraVenta!H169</f>
        <v>0</v>
      </c>
      <c r="G167" s="6">
        <f>+'2'!G166+CompraVenta!I169</f>
        <v>0</v>
      </c>
      <c r="H167" s="6">
        <f>+'2'!H166+CompraVenta!J169</f>
        <v>0</v>
      </c>
      <c r="I167" s="6">
        <f>+'2'!I166+CompraVenta!K169</f>
        <v>0</v>
      </c>
      <c r="J167" s="6">
        <f>+'2'!J166+CompraVenta!L169</f>
        <v>0</v>
      </c>
      <c r="K167" s="6">
        <f>+'2'!K166+CompraVenta!M169</f>
        <v>143768.63999999998</v>
      </c>
      <c r="L167" s="6">
        <f>+'2'!L166+CompraVenta!N169</f>
        <v>86142.11</v>
      </c>
      <c r="M167" s="6">
        <f>+'2'!M166+CompraVenta!O169</f>
        <v>83874.870000000024</v>
      </c>
      <c r="N167" s="6">
        <f>+'4'!B166+CompraVenta!P169</f>
        <v>0</v>
      </c>
      <c r="O167" s="6">
        <f>+'4'!C166+CompraVenta!Q169</f>
        <v>0</v>
      </c>
      <c r="P167" s="6">
        <f>+'4'!D166+CompraVenta!R169</f>
        <v>0</v>
      </c>
      <c r="Q167" s="6">
        <f>+'4'!E166+CompraVenta!S169</f>
        <v>0</v>
      </c>
      <c r="R167" s="6">
        <f>+'4'!F166+CompraVenta!T169</f>
        <v>0</v>
      </c>
      <c r="S167" s="6">
        <f>+'4'!G166+CompraVenta!U169</f>
        <v>0</v>
      </c>
      <c r="T167" s="6">
        <f>+'4'!H166+CompraVenta!V169</f>
        <v>0</v>
      </c>
      <c r="U167" s="6">
        <f>+'4'!I166+CompraVenta!W169</f>
        <v>0</v>
      </c>
      <c r="V167" s="6">
        <f>+'4'!J166+CompraVenta!X169</f>
        <v>0</v>
      </c>
      <c r="W167" s="6">
        <f>+'4'!K166+CompraVenta!Y169</f>
        <v>140342.66000000012</v>
      </c>
      <c r="X167" s="6">
        <f>+'4'!L166+CompraVenta!Z169</f>
        <v>52091.690000000082</v>
      </c>
      <c r="Y167" s="6">
        <f>+'4'!M166+CompraVenta!AA169</f>
        <v>51290.820000000116</v>
      </c>
      <c r="Z167" s="6">
        <f>+'7'!B166+CompraVenta!AB169</f>
        <v>0</v>
      </c>
      <c r="AA167" s="6">
        <f>+'7'!C166+CompraVenta!AC169</f>
        <v>0</v>
      </c>
      <c r="AB167" s="6">
        <f>+'7'!D166+CompraVenta!AD169</f>
        <v>0</v>
      </c>
      <c r="AC167" s="6">
        <f>+'7'!E166+CompraVenta!AE169</f>
        <v>0</v>
      </c>
      <c r="AD167" s="6">
        <f>+'7'!F166+CompraVenta!AF169</f>
        <v>0</v>
      </c>
      <c r="AE167" s="6">
        <f>+'7'!G166+CompraVenta!AG169</f>
        <v>0</v>
      </c>
      <c r="AF167" s="6">
        <f>+'7'!H166+CompraVenta!AH169</f>
        <v>0</v>
      </c>
      <c r="AG167" s="6">
        <f>+'7'!I166+CompraVenta!AI169</f>
        <v>0</v>
      </c>
      <c r="AH167" s="6">
        <f>+'7'!J166+CompraVenta!AJ169</f>
        <v>0</v>
      </c>
      <c r="AI167" s="6">
        <f>+'7'!K166+CompraVenta!AK169</f>
        <v>144950.35999999981</v>
      </c>
      <c r="AJ167" s="6">
        <f>+'7'!L166+CompraVenta!AL169</f>
        <v>99075.28999999995</v>
      </c>
      <c r="AK167" s="6">
        <f>+'7'!M166+CompraVenta!AM169</f>
        <v>77836.990000000165</v>
      </c>
      <c r="AL167" s="6"/>
      <c r="AM167" s="33">
        <f t="shared" si="20"/>
        <v>313785.62</v>
      </c>
      <c r="AN167" s="33">
        <f t="shared" si="21"/>
        <v>243725.17000000033</v>
      </c>
      <c r="AO167" s="33">
        <f t="shared" si="22"/>
        <v>321862.6399999999</v>
      </c>
      <c r="AP167" s="33">
        <f t="shared" si="23"/>
        <v>243725.17000000033</v>
      </c>
      <c r="AQ167" s="33">
        <f t="shared" si="24"/>
        <v>2</v>
      </c>
      <c r="AR167" s="6">
        <f t="shared" si="28"/>
        <v>165</v>
      </c>
      <c r="AS167" s="34">
        <f t="shared" si="25"/>
        <v>140342.66000000012</v>
      </c>
      <c r="AT167" s="34">
        <f t="shared" si="25"/>
        <v>52091.690000000082</v>
      </c>
      <c r="AU167" s="34">
        <f t="shared" si="25"/>
        <v>51290.820000000116</v>
      </c>
      <c r="AV167" s="34">
        <f t="shared" si="26"/>
        <v>243725.17000000033</v>
      </c>
      <c r="AW167" s="19"/>
      <c r="BB167" s="33"/>
      <c r="BC167" s="33"/>
      <c r="BD167" s="33"/>
      <c r="BF167" s="33"/>
      <c r="BG167" s="33"/>
      <c r="BH167" s="33"/>
      <c r="BJ167" s="35">
        <f t="shared" si="27"/>
        <v>243725.17000000033</v>
      </c>
    </row>
    <row r="168" spans="1:62" x14ac:dyDescent="0.35">
      <c r="A168" s="3" t="str">
        <f>+'7'!A167</f>
        <v>GENPAC</v>
      </c>
      <c r="B168" s="6">
        <f>+'2'!B167+CompraVenta!D170</f>
        <v>0</v>
      </c>
      <c r="C168" s="6">
        <f>+'2'!C167+CompraVenta!E170</f>
        <v>0</v>
      </c>
      <c r="D168" s="6">
        <f>+'2'!D167+CompraVenta!F170</f>
        <v>0</v>
      </c>
      <c r="E168" s="6">
        <f>+'2'!E167+CompraVenta!G170</f>
        <v>0</v>
      </c>
      <c r="F168" s="6">
        <f>+'2'!F167+CompraVenta!H170</f>
        <v>0</v>
      </c>
      <c r="G168" s="6">
        <f>+'2'!G167+CompraVenta!I170</f>
        <v>0</v>
      </c>
      <c r="H168" s="6">
        <f>+'2'!H167+CompraVenta!J170</f>
        <v>0</v>
      </c>
      <c r="I168" s="6">
        <f>+'2'!I167+CompraVenta!K170</f>
        <v>0</v>
      </c>
      <c r="J168" s="6">
        <f>+'2'!J167+CompraVenta!L170</f>
        <v>0</v>
      </c>
      <c r="K168" s="6">
        <f>+'2'!K167+CompraVenta!M170</f>
        <v>74590.659999999974</v>
      </c>
      <c r="L168" s="6">
        <f>+'2'!L167+CompraVenta!N170</f>
        <v>85658.889999999956</v>
      </c>
      <c r="M168" s="6">
        <f>+'2'!M167+CompraVenta!O170</f>
        <v>96072.239999999962</v>
      </c>
      <c r="N168" s="6">
        <f>+'4'!B167+CompraVenta!P170</f>
        <v>0</v>
      </c>
      <c r="O168" s="6">
        <f>+'4'!C167+CompraVenta!Q170</f>
        <v>0</v>
      </c>
      <c r="P168" s="6">
        <f>+'4'!D167+CompraVenta!R170</f>
        <v>0</v>
      </c>
      <c r="Q168" s="6">
        <f>+'4'!E167+CompraVenta!S170</f>
        <v>0</v>
      </c>
      <c r="R168" s="6">
        <f>+'4'!F167+CompraVenta!T170</f>
        <v>0</v>
      </c>
      <c r="S168" s="6">
        <f>+'4'!G167+CompraVenta!U170</f>
        <v>0</v>
      </c>
      <c r="T168" s="6">
        <f>+'4'!H167+CompraVenta!V170</f>
        <v>0</v>
      </c>
      <c r="U168" s="6">
        <f>+'4'!I167+CompraVenta!W170</f>
        <v>0</v>
      </c>
      <c r="V168" s="6">
        <f>+'4'!J167+CompraVenta!X170</f>
        <v>0</v>
      </c>
      <c r="W168" s="6">
        <f>+'4'!K167+CompraVenta!Y170</f>
        <v>74591.749999999985</v>
      </c>
      <c r="X168" s="6">
        <f>+'4'!L167+CompraVenta!Z170</f>
        <v>85714.179999999978</v>
      </c>
      <c r="Y168" s="6">
        <f>+'4'!M167+CompraVenta!AA170</f>
        <v>95529.830000000045</v>
      </c>
      <c r="Z168" s="6">
        <f>+'7'!B167+CompraVenta!AB170</f>
        <v>0</v>
      </c>
      <c r="AA168" s="6">
        <f>+'7'!C167+CompraVenta!AC170</f>
        <v>0</v>
      </c>
      <c r="AB168" s="6">
        <f>+'7'!D167+CompraVenta!AD170</f>
        <v>0</v>
      </c>
      <c r="AC168" s="6">
        <f>+'7'!E167+CompraVenta!AE170</f>
        <v>0</v>
      </c>
      <c r="AD168" s="6">
        <f>+'7'!F167+CompraVenta!AF170</f>
        <v>0</v>
      </c>
      <c r="AE168" s="6">
        <f>+'7'!G167+CompraVenta!AG170</f>
        <v>0</v>
      </c>
      <c r="AF168" s="6">
        <f>+'7'!H167+CompraVenta!AH170</f>
        <v>0</v>
      </c>
      <c r="AG168" s="6">
        <f>+'7'!I167+CompraVenta!AI170</f>
        <v>0</v>
      </c>
      <c r="AH168" s="6">
        <f>+'7'!J167+CompraVenta!AJ170</f>
        <v>0</v>
      </c>
      <c r="AI168" s="6">
        <f>+'7'!K167+CompraVenta!AK170</f>
        <v>74596.159999999989</v>
      </c>
      <c r="AJ168" s="6">
        <f>+'7'!L167+CompraVenta!AL170</f>
        <v>85565.70000000007</v>
      </c>
      <c r="AK168" s="6">
        <f>+'7'!M167+CompraVenta!AM170</f>
        <v>96113.759999999951</v>
      </c>
      <c r="AL168" s="6"/>
      <c r="AM168" s="33">
        <f t="shared" si="20"/>
        <v>256321.78999999989</v>
      </c>
      <c r="AN168" s="33">
        <f t="shared" si="21"/>
        <v>255835.76</v>
      </c>
      <c r="AO168" s="33">
        <f t="shared" si="22"/>
        <v>256275.62</v>
      </c>
      <c r="AP168" s="33">
        <f t="shared" si="23"/>
        <v>255835.76</v>
      </c>
      <c r="AQ168" s="33">
        <f t="shared" si="24"/>
        <v>2</v>
      </c>
      <c r="AR168" s="6">
        <f t="shared" si="28"/>
        <v>166</v>
      </c>
      <c r="AS168" s="34">
        <f t="shared" si="25"/>
        <v>74591.749999999985</v>
      </c>
      <c r="AT168" s="34">
        <f t="shared" si="25"/>
        <v>85714.179999999978</v>
      </c>
      <c r="AU168" s="34">
        <f t="shared" si="25"/>
        <v>95529.830000000045</v>
      </c>
      <c r="AV168" s="34">
        <f t="shared" si="26"/>
        <v>255835.76</v>
      </c>
      <c r="AW168" s="19"/>
      <c r="BB168" s="33"/>
      <c r="BC168" s="33"/>
      <c r="BD168" s="33"/>
      <c r="BF168" s="33"/>
      <c r="BG168" s="33"/>
      <c r="BH168" s="33"/>
      <c r="BJ168" s="35">
        <f t="shared" si="27"/>
        <v>255835.76</v>
      </c>
    </row>
    <row r="169" spans="1:62" x14ac:dyDescent="0.35">
      <c r="A169" s="3" t="str">
        <f>+'7'!A168</f>
        <v>GEOTERMICA_DEL_NORTE</v>
      </c>
      <c r="B169" s="6">
        <f>+'2'!B168+CompraVenta!D171</f>
        <v>0</v>
      </c>
      <c r="C169" s="6">
        <f>+'2'!C168+CompraVenta!E171</f>
        <v>0</v>
      </c>
      <c r="D169" s="6">
        <f>+'2'!D168+CompraVenta!F171</f>
        <v>0</v>
      </c>
      <c r="E169" s="6">
        <f>+'2'!E168+CompraVenta!G171</f>
        <v>0</v>
      </c>
      <c r="F169" s="6">
        <f>+'2'!F168+CompraVenta!H171</f>
        <v>0</v>
      </c>
      <c r="G169" s="6">
        <f>+'2'!G168+CompraVenta!I171</f>
        <v>0</v>
      </c>
      <c r="H169" s="6">
        <f>+'2'!H168+CompraVenta!J171</f>
        <v>0</v>
      </c>
      <c r="I169" s="6">
        <f>+'2'!I168+CompraVenta!K171</f>
        <v>0</v>
      </c>
      <c r="J169" s="6">
        <f>+'2'!J168+CompraVenta!L171</f>
        <v>0</v>
      </c>
      <c r="K169" s="6">
        <f>+'2'!K168+CompraVenta!M171</f>
        <v>-184255.72000000114</v>
      </c>
      <c r="L169" s="6">
        <f>+'2'!L168+CompraVenta!N171</f>
        <v>2353.4800000009127</v>
      </c>
      <c r="M169" s="6">
        <f>+'2'!M168+CompraVenta!O171</f>
        <v>1049.4199999957345</v>
      </c>
      <c r="N169" s="6">
        <f>+'4'!B168+CompraVenta!P171</f>
        <v>0</v>
      </c>
      <c r="O169" s="6">
        <f>+'4'!C168+CompraVenta!Q171</f>
        <v>0</v>
      </c>
      <c r="P169" s="6">
        <f>+'4'!D168+CompraVenta!R171</f>
        <v>0</v>
      </c>
      <c r="Q169" s="6">
        <f>+'4'!E168+CompraVenta!S171</f>
        <v>0</v>
      </c>
      <c r="R169" s="6">
        <f>+'4'!F168+CompraVenta!T171</f>
        <v>0</v>
      </c>
      <c r="S169" s="6">
        <f>+'4'!G168+CompraVenta!U171</f>
        <v>0</v>
      </c>
      <c r="T169" s="6">
        <f>+'4'!H168+CompraVenta!V171</f>
        <v>0</v>
      </c>
      <c r="U169" s="6">
        <f>+'4'!I168+CompraVenta!W171</f>
        <v>0</v>
      </c>
      <c r="V169" s="6">
        <f>+'4'!J168+CompraVenta!X171</f>
        <v>0</v>
      </c>
      <c r="W169" s="6">
        <f>+'4'!K168+CompraVenta!Y171</f>
        <v>-184256.79000000132</v>
      </c>
      <c r="X169" s="6">
        <f>+'4'!L168+CompraVenta!Z171</f>
        <v>2384.5200000023469</v>
      </c>
      <c r="Y169" s="6">
        <f>+'4'!M168+CompraVenta!AA171</f>
        <v>1353.0700000005309</v>
      </c>
      <c r="Z169" s="6">
        <f>+'7'!B168+CompraVenta!AB171</f>
        <v>0</v>
      </c>
      <c r="AA169" s="6">
        <f>+'7'!C168+CompraVenta!AC171</f>
        <v>0</v>
      </c>
      <c r="AB169" s="6">
        <f>+'7'!D168+CompraVenta!AD171</f>
        <v>0</v>
      </c>
      <c r="AC169" s="6">
        <f>+'7'!E168+CompraVenta!AE171</f>
        <v>0</v>
      </c>
      <c r="AD169" s="6">
        <f>+'7'!F168+CompraVenta!AF171</f>
        <v>0</v>
      </c>
      <c r="AE169" s="6">
        <f>+'7'!G168+CompraVenta!AG171</f>
        <v>0</v>
      </c>
      <c r="AF169" s="6">
        <f>+'7'!H168+CompraVenta!AH171</f>
        <v>0</v>
      </c>
      <c r="AG169" s="6">
        <f>+'7'!I168+CompraVenta!AI171</f>
        <v>0</v>
      </c>
      <c r="AH169" s="6">
        <f>+'7'!J168+CompraVenta!AJ171</f>
        <v>0</v>
      </c>
      <c r="AI169" s="6">
        <f>+'7'!K168+CompraVenta!AK171</f>
        <v>-184255.46000000089</v>
      </c>
      <c r="AJ169" s="6">
        <f>+'7'!L168+CompraVenta!AL171</f>
        <v>2478.4199999996927</v>
      </c>
      <c r="AK169" s="6">
        <f>+'7'!M168+CompraVenta!AM171</f>
        <v>1080.4499999999534</v>
      </c>
      <c r="AL169" s="6"/>
      <c r="AM169" s="33">
        <f t="shared" si="20"/>
        <v>-180852.82000000449</v>
      </c>
      <c r="AN169" s="33">
        <f t="shared" si="21"/>
        <v>-180519.19999999844</v>
      </c>
      <c r="AO169" s="33">
        <f t="shared" si="22"/>
        <v>-180696.59000000125</v>
      </c>
      <c r="AP169" s="33">
        <f t="shared" si="23"/>
        <v>-180852.82000000449</v>
      </c>
      <c r="AQ169" s="33">
        <f t="shared" si="24"/>
        <v>1</v>
      </c>
      <c r="AR169" s="6">
        <f t="shared" si="28"/>
        <v>167</v>
      </c>
      <c r="AS169" s="34">
        <f t="shared" si="25"/>
        <v>-184255.72000000114</v>
      </c>
      <c r="AT169" s="34">
        <f t="shared" si="25"/>
        <v>2353.4800000009127</v>
      </c>
      <c r="AU169" s="34">
        <f t="shared" si="25"/>
        <v>1049.4199999957345</v>
      </c>
      <c r="AV169" s="34">
        <f t="shared" si="26"/>
        <v>-180852.82000000449</v>
      </c>
      <c r="AW169" s="19"/>
      <c r="BB169" s="33"/>
      <c r="BC169" s="33"/>
      <c r="BD169" s="33"/>
      <c r="BF169" s="33"/>
      <c r="BG169" s="33"/>
      <c r="BH169" s="33"/>
      <c r="BJ169" s="35">
        <f t="shared" si="27"/>
        <v>-180852.82000000449</v>
      </c>
    </row>
    <row r="170" spans="1:62" x14ac:dyDescent="0.35">
      <c r="A170" s="3" t="str">
        <f>+'7'!A169</f>
        <v>GESAN</v>
      </c>
      <c r="B170" s="6">
        <f>+'2'!B169+CompraVenta!D172</f>
        <v>0</v>
      </c>
      <c r="C170" s="6">
        <f>+'2'!C169+CompraVenta!E172</f>
        <v>0</v>
      </c>
      <c r="D170" s="6">
        <f>+'2'!D169+CompraVenta!F172</f>
        <v>0</v>
      </c>
      <c r="E170" s="6">
        <f>+'2'!E169+CompraVenta!G172</f>
        <v>0</v>
      </c>
      <c r="F170" s="6">
        <f>+'2'!F169+CompraVenta!H172</f>
        <v>0</v>
      </c>
      <c r="G170" s="6">
        <f>+'2'!G169+CompraVenta!I172</f>
        <v>0</v>
      </c>
      <c r="H170" s="6">
        <f>+'2'!H169+CompraVenta!J172</f>
        <v>0</v>
      </c>
      <c r="I170" s="6">
        <f>+'2'!I169+CompraVenta!K172</f>
        <v>0</v>
      </c>
      <c r="J170" s="6">
        <f>+'2'!J169+CompraVenta!L172</f>
        <v>0</v>
      </c>
      <c r="K170" s="6">
        <f>+'2'!K169+CompraVenta!M172</f>
        <v>17691.160000000014</v>
      </c>
      <c r="L170" s="6">
        <f>+'2'!L169+CompraVenta!N172</f>
        <v>28219.900000000012</v>
      </c>
      <c r="M170" s="6">
        <f>+'2'!M169+CompraVenta!O172</f>
        <v>47168.509999999958</v>
      </c>
      <c r="N170" s="6">
        <f>+'4'!B169+CompraVenta!P172</f>
        <v>0</v>
      </c>
      <c r="O170" s="6">
        <f>+'4'!C169+CompraVenta!Q172</f>
        <v>0</v>
      </c>
      <c r="P170" s="6">
        <f>+'4'!D169+CompraVenta!R172</f>
        <v>0</v>
      </c>
      <c r="Q170" s="6">
        <f>+'4'!E169+CompraVenta!S172</f>
        <v>0</v>
      </c>
      <c r="R170" s="6">
        <f>+'4'!F169+CompraVenta!T172</f>
        <v>0</v>
      </c>
      <c r="S170" s="6">
        <f>+'4'!G169+CompraVenta!U172</f>
        <v>0</v>
      </c>
      <c r="T170" s="6">
        <f>+'4'!H169+CompraVenta!V172</f>
        <v>0</v>
      </c>
      <c r="U170" s="6">
        <f>+'4'!I169+CompraVenta!W172</f>
        <v>0</v>
      </c>
      <c r="V170" s="6">
        <f>+'4'!J169+CompraVenta!X172</f>
        <v>0</v>
      </c>
      <c r="W170" s="6">
        <f>+'4'!K169+CompraVenta!Y172</f>
        <v>18965.010000000028</v>
      </c>
      <c r="X170" s="6">
        <f>+'4'!L169+CompraVenta!Z172</f>
        <v>41273.369999999901</v>
      </c>
      <c r="Y170" s="6">
        <f>+'4'!M169+CompraVenta!AA172</f>
        <v>41895.710000000036</v>
      </c>
      <c r="Z170" s="6">
        <f>+'7'!B169+CompraVenta!AB172</f>
        <v>0</v>
      </c>
      <c r="AA170" s="6">
        <f>+'7'!C169+CompraVenta!AC172</f>
        <v>0</v>
      </c>
      <c r="AB170" s="6">
        <f>+'7'!D169+CompraVenta!AD172</f>
        <v>0</v>
      </c>
      <c r="AC170" s="6">
        <f>+'7'!E169+CompraVenta!AE172</f>
        <v>0</v>
      </c>
      <c r="AD170" s="6">
        <f>+'7'!F169+CompraVenta!AF172</f>
        <v>0</v>
      </c>
      <c r="AE170" s="6">
        <f>+'7'!G169+CompraVenta!AG172</f>
        <v>0</v>
      </c>
      <c r="AF170" s="6">
        <f>+'7'!H169+CompraVenta!AH172</f>
        <v>0</v>
      </c>
      <c r="AG170" s="6">
        <f>+'7'!I169+CompraVenta!AI172</f>
        <v>0</v>
      </c>
      <c r="AH170" s="6">
        <f>+'7'!J169+CompraVenta!AJ172</f>
        <v>0</v>
      </c>
      <c r="AI170" s="6">
        <f>+'7'!K169+CompraVenta!AK172</f>
        <v>17684.060000000034</v>
      </c>
      <c r="AJ170" s="6">
        <f>+'7'!L169+CompraVenta!AL172</f>
        <v>28546.62</v>
      </c>
      <c r="AK170" s="6">
        <f>+'7'!M169+CompraVenta!AM172</f>
        <v>47662.010000000053</v>
      </c>
      <c r="AL170" s="6"/>
      <c r="AM170" s="33">
        <f t="shared" si="20"/>
        <v>93079.569999999978</v>
      </c>
      <c r="AN170" s="33">
        <f t="shared" si="21"/>
        <v>102134.08999999997</v>
      </c>
      <c r="AO170" s="33">
        <f t="shared" si="22"/>
        <v>93892.69000000009</v>
      </c>
      <c r="AP170" s="33">
        <f t="shared" si="23"/>
        <v>93079.569999999978</v>
      </c>
      <c r="AQ170" s="33">
        <f t="shared" si="24"/>
        <v>1</v>
      </c>
      <c r="AR170" s="6">
        <f t="shared" si="28"/>
        <v>168</v>
      </c>
      <c r="AS170" s="34">
        <f t="shared" si="25"/>
        <v>17691.160000000014</v>
      </c>
      <c r="AT170" s="34">
        <f t="shared" si="25"/>
        <v>28219.900000000012</v>
      </c>
      <c r="AU170" s="34">
        <f t="shared" si="25"/>
        <v>47168.509999999958</v>
      </c>
      <c r="AV170" s="34">
        <f t="shared" si="26"/>
        <v>93079.569999999978</v>
      </c>
      <c r="AW170" s="19"/>
      <c r="BB170" s="33"/>
      <c r="BC170" s="33"/>
      <c r="BD170" s="33"/>
      <c r="BF170" s="33"/>
      <c r="BG170" s="33"/>
      <c r="BH170" s="33"/>
      <c r="BJ170" s="35">
        <f t="shared" si="27"/>
        <v>93079.569999999978</v>
      </c>
    </row>
    <row r="171" spans="1:62" x14ac:dyDescent="0.35">
      <c r="A171" s="3" t="str">
        <f>+'7'!A170</f>
        <v>GESTEL</v>
      </c>
      <c r="B171" s="6">
        <f>+'2'!B170+CompraVenta!D173</f>
        <v>0</v>
      </c>
      <c r="C171" s="6">
        <f>+'2'!C170+CompraVenta!E173</f>
        <v>0</v>
      </c>
      <c r="D171" s="6">
        <f>+'2'!D170+CompraVenta!F173</f>
        <v>0</v>
      </c>
      <c r="E171" s="6">
        <f>+'2'!E170+CompraVenta!G173</f>
        <v>0</v>
      </c>
      <c r="F171" s="6">
        <f>+'2'!F170+CompraVenta!H173</f>
        <v>0</v>
      </c>
      <c r="G171" s="6">
        <f>+'2'!G170+CompraVenta!I173</f>
        <v>0</v>
      </c>
      <c r="H171" s="6">
        <f>+'2'!H170+CompraVenta!J173</f>
        <v>0</v>
      </c>
      <c r="I171" s="6">
        <f>+'2'!I170+CompraVenta!K173</f>
        <v>0</v>
      </c>
      <c r="J171" s="6">
        <f>+'2'!J170+CompraVenta!L173</f>
        <v>0</v>
      </c>
      <c r="K171" s="6">
        <f>+'2'!K170+CompraVenta!M173</f>
        <v>10247.870000000019</v>
      </c>
      <c r="L171" s="6">
        <f>+'2'!L170+CompraVenta!N173</f>
        <v>10832.650000000012</v>
      </c>
      <c r="M171" s="6">
        <f>+'2'!M170+CompraVenta!O173</f>
        <v>9737.6900000000023</v>
      </c>
      <c r="N171" s="6">
        <f>+'4'!B170+CompraVenta!P173</f>
        <v>0</v>
      </c>
      <c r="O171" s="6">
        <f>+'4'!C170+CompraVenta!Q173</f>
        <v>0</v>
      </c>
      <c r="P171" s="6">
        <f>+'4'!D170+CompraVenta!R173</f>
        <v>0</v>
      </c>
      <c r="Q171" s="6">
        <f>+'4'!E170+CompraVenta!S173</f>
        <v>0</v>
      </c>
      <c r="R171" s="6">
        <f>+'4'!F170+CompraVenta!T173</f>
        <v>0</v>
      </c>
      <c r="S171" s="6">
        <f>+'4'!G170+CompraVenta!U173</f>
        <v>0</v>
      </c>
      <c r="T171" s="6">
        <f>+'4'!H170+CompraVenta!V173</f>
        <v>0</v>
      </c>
      <c r="U171" s="6">
        <f>+'4'!I170+CompraVenta!W173</f>
        <v>0</v>
      </c>
      <c r="V171" s="6">
        <f>+'4'!J170+CompraVenta!X173</f>
        <v>0</v>
      </c>
      <c r="W171" s="6">
        <f>+'4'!K170+CompraVenta!Y173</f>
        <v>10245.38000000001</v>
      </c>
      <c r="X171" s="6">
        <f>+'4'!L170+CompraVenta!Z173</f>
        <v>10894.820000000002</v>
      </c>
      <c r="Y171" s="6">
        <f>+'4'!M170+CompraVenta!AA173</f>
        <v>10490.650000000012</v>
      </c>
      <c r="Z171" s="6">
        <f>+'7'!B170+CompraVenta!AB173</f>
        <v>0</v>
      </c>
      <c r="AA171" s="6">
        <f>+'7'!C170+CompraVenta!AC173</f>
        <v>0</v>
      </c>
      <c r="AB171" s="6">
        <f>+'7'!D170+CompraVenta!AD173</f>
        <v>0</v>
      </c>
      <c r="AC171" s="6">
        <f>+'7'!E170+CompraVenta!AE173</f>
        <v>0</v>
      </c>
      <c r="AD171" s="6">
        <f>+'7'!F170+CompraVenta!AF173</f>
        <v>0</v>
      </c>
      <c r="AE171" s="6">
        <f>+'7'!G170+CompraVenta!AG173</f>
        <v>0</v>
      </c>
      <c r="AF171" s="6">
        <f>+'7'!H170+CompraVenta!AH173</f>
        <v>0</v>
      </c>
      <c r="AG171" s="6">
        <f>+'7'!I170+CompraVenta!AI173</f>
        <v>0</v>
      </c>
      <c r="AH171" s="6">
        <f>+'7'!J170+CompraVenta!AJ173</f>
        <v>0</v>
      </c>
      <c r="AI171" s="6">
        <f>+'7'!K170+CompraVenta!AK173</f>
        <v>10244.269999999997</v>
      </c>
      <c r="AJ171" s="6">
        <f>+'7'!L170+CompraVenta!AL173</f>
        <v>10946.989999999983</v>
      </c>
      <c r="AK171" s="6">
        <f>+'7'!M170+CompraVenta!AM173</f>
        <v>9863.2199999999993</v>
      </c>
      <c r="AL171" s="6"/>
      <c r="AM171" s="33">
        <f t="shared" si="20"/>
        <v>30818.210000000036</v>
      </c>
      <c r="AN171" s="33">
        <f t="shared" si="21"/>
        <v>31630.850000000024</v>
      </c>
      <c r="AO171" s="33">
        <f t="shared" si="22"/>
        <v>31054.479999999981</v>
      </c>
      <c r="AP171" s="33">
        <f t="shared" si="23"/>
        <v>30818.210000000036</v>
      </c>
      <c r="AQ171" s="33">
        <f t="shared" si="24"/>
        <v>1</v>
      </c>
      <c r="AR171" s="6">
        <f t="shared" si="28"/>
        <v>169</v>
      </c>
      <c r="AS171" s="34">
        <f t="shared" si="25"/>
        <v>10247.870000000019</v>
      </c>
      <c r="AT171" s="34">
        <f t="shared" si="25"/>
        <v>10832.650000000012</v>
      </c>
      <c r="AU171" s="34">
        <f t="shared" si="25"/>
        <v>9737.6900000000023</v>
      </c>
      <c r="AV171" s="34">
        <f t="shared" si="26"/>
        <v>30818.210000000036</v>
      </c>
      <c r="AW171" s="19"/>
      <c r="BB171" s="33"/>
      <c r="BC171" s="33"/>
      <c r="BD171" s="33"/>
      <c r="BF171" s="33"/>
      <c r="BG171" s="33"/>
      <c r="BH171" s="33"/>
      <c r="BJ171" s="35">
        <f t="shared" si="27"/>
        <v>30818.210000000036</v>
      </c>
    </row>
    <row r="172" spans="1:62" x14ac:dyDescent="0.35">
      <c r="A172" s="3" t="str">
        <f>+'7'!A171</f>
        <v>GM_HOLDINGS</v>
      </c>
      <c r="B172" s="6">
        <f>+'2'!B171+CompraVenta!D174</f>
        <v>0</v>
      </c>
      <c r="C172" s="6">
        <f>+'2'!C171+CompraVenta!E174</f>
        <v>0</v>
      </c>
      <c r="D172" s="6">
        <f>+'2'!D171+CompraVenta!F174</f>
        <v>0</v>
      </c>
      <c r="E172" s="6">
        <f>+'2'!E171+CompraVenta!G174</f>
        <v>0</v>
      </c>
      <c r="F172" s="6">
        <f>+'2'!F171+CompraVenta!H174</f>
        <v>0</v>
      </c>
      <c r="G172" s="6">
        <f>+'2'!G171+CompraVenta!I174</f>
        <v>0</v>
      </c>
      <c r="H172" s="6">
        <f>+'2'!H171+CompraVenta!J174</f>
        <v>0</v>
      </c>
      <c r="I172" s="6">
        <f>+'2'!I171+CompraVenta!K174</f>
        <v>0</v>
      </c>
      <c r="J172" s="6">
        <f>+'2'!J171+CompraVenta!L174</f>
        <v>0</v>
      </c>
      <c r="K172" s="6">
        <f>+'2'!K171+CompraVenta!M174</f>
        <v>-36303.389999999992</v>
      </c>
      <c r="L172" s="6">
        <f>+'2'!L171+CompraVenta!N174</f>
        <v>-22543.800000000036</v>
      </c>
      <c r="M172" s="6">
        <f>+'2'!M171+CompraVenta!O174</f>
        <v>-26518.560000000023</v>
      </c>
      <c r="N172" s="6">
        <f>+'4'!B171+CompraVenta!P174</f>
        <v>0</v>
      </c>
      <c r="O172" s="6">
        <f>+'4'!C171+CompraVenta!Q174</f>
        <v>0</v>
      </c>
      <c r="P172" s="6">
        <f>+'4'!D171+CompraVenta!R174</f>
        <v>0</v>
      </c>
      <c r="Q172" s="6">
        <f>+'4'!E171+CompraVenta!S174</f>
        <v>0</v>
      </c>
      <c r="R172" s="6">
        <f>+'4'!F171+CompraVenta!T174</f>
        <v>0</v>
      </c>
      <c r="S172" s="6">
        <f>+'4'!G171+CompraVenta!U174</f>
        <v>0</v>
      </c>
      <c r="T172" s="6">
        <f>+'4'!H171+CompraVenta!V174</f>
        <v>0</v>
      </c>
      <c r="U172" s="6">
        <f>+'4'!I171+CompraVenta!W174</f>
        <v>0</v>
      </c>
      <c r="V172" s="6">
        <f>+'4'!J171+CompraVenta!X174</f>
        <v>0</v>
      </c>
      <c r="W172" s="6">
        <f>+'4'!K171+CompraVenta!Y174</f>
        <v>-36284.869999999981</v>
      </c>
      <c r="X172" s="6">
        <f>+'4'!L171+CompraVenta!Z174</f>
        <v>-22241.380000000034</v>
      </c>
      <c r="Y172" s="6">
        <f>+'4'!M171+CompraVenta!AA174</f>
        <v>-24992.519999999986</v>
      </c>
      <c r="Z172" s="6">
        <f>+'7'!B171+CompraVenta!AB174</f>
        <v>0</v>
      </c>
      <c r="AA172" s="6">
        <f>+'7'!C171+CompraVenta!AC174</f>
        <v>0</v>
      </c>
      <c r="AB172" s="6">
        <f>+'7'!D171+CompraVenta!AD174</f>
        <v>0</v>
      </c>
      <c r="AC172" s="6">
        <f>+'7'!E171+CompraVenta!AE174</f>
        <v>0</v>
      </c>
      <c r="AD172" s="6">
        <f>+'7'!F171+CompraVenta!AF174</f>
        <v>0</v>
      </c>
      <c r="AE172" s="6">
        <f>+'7'!G171+CompraVenta!AG174</f>
        <v>0</v>
      </c>
      <c r="AF172" s="6">
        <f>+'7'!H171+CompraVenta!AH174</f>
        <v>0</v>
      </c>
      <c r="AG172" s="6">
        <f>+'7'!I171+CompraVenta!AI174</f>
        <v>0</v>
      </c>
      <c r="AH172" s="6">
        <f>+'7'!J171+CompraVenta!AJ174</f>
        <v>0</v>
      </c>
      <c r="AI172" s="6">
        <f>+'7'!K171+CompraVenta!AK174</f>
        <v>-36347.859999999971</v>
      </c>
      <c r="AJ172" s="6">
        <f>+'7'!L171+CompraVenta!AL174</f>
        <v>-22730.49</v>
      </c>
      <c r="AK172" s="6">
        <f>+'7'!M171+CompraVenta!AM174</f>
        <v>-22747.549999999996</v>
      </c>
      <c r="AL172" s="6"/>
      <c r="AM172" s="33">
        <f t="shared" si="20"/>
        <v>-85365.750000000058</v>
      </c>
      <c r="AN172" s="33">
        <f t="shared" si="21"/>
        <v>-83518.77</v>
      </c>
      <c r="AO172" s="33">
        <f t="shared" si="22"/>
        <v>-81825.899999999965</v>
      </c>
      <c r="AP172" s="33">
        <f t="shared" si="23"/>
        <v>-85365.750000000058</v>
      </c>
      <c r="AQ172" s="33">
        <f t="shared" si="24"/>
        <v>1</v>
      </c>
      <c r="AR172" s="6">
        <f t="shared" si="28"/>
        <v>170</v>
      </c>
      <c r="AS172" s="34">
        <f t="shared" si="25"/>
        <v>-36303.389999999992</v>
      </c>
      <c r="AT172" s="34">
        <f t="shared" si="25"/>
        <v>-22543.800000000036</v>
      </c>
      <c r="AU172" s="34">
        <f t="shared" si="25"/>
        <v>-26518.560000000023</v>
      </c>
      <c r="AV172" s="34">
        <f t="shared" si="26"/>
        <v>-85365.750000000058</v>
      </c>
      <c r="AW172" s="19"/>
      <c r="BB172" s="33"/>
      <c r="BC172" s="33"/>
      <c r="BD172" s="33"/>
      <c r="BF172" s="33"/>
      <c r="BG172" s="33"/>
      <c r="BH172" s="33"/>
      <c r="BJ172" s="35">
        <f t="shared" si="27"/>
        <v>-85365.750000000058</v>
      </c>
    </row>
    <row r="173" spans="1:62" x14ac:dyDescent="0.35">
      <c r="A173" s="3" t="str">
        <f>+'7'!A172</f>
        <v>GMETROPOLITANA</v>
      </c>
      <c r="B173" s="6">
        <f>+'2'!B172+CompraVenta!D175</f>
        <v>0</v>
      </c>
      <c r="C173" s="6">
        <f>+'2'!C172+CompraVenta!E175</f>
        <v>0</v>
      </c>
      <c r="D173" s="6">
        <f>+'2'!D172+CompraVenta!F175</f>
        <v>0</v>
      </c>
      <c r="E173" s="6">
        <f>+'2'!E172+CompraVenta!G175</f>
        <v>0</v>
      </c>
      <c r="F173" s="6">
        <f>+'2'!F172+CompraVenta!H175</f>
        <v>0</v>
      </c>
      <c r="G173" s="6">
        <f>+'2'!G172+CompraVenta!I175</f>
        <v>0</v>
      </c>
      <c r="H173" s="6">
        <f>+'2'!H172+CompraVenta!J175</f>
        <v>0</v>
      </c>
      <c r="I173" s="6">
        <f>+'2'!I172+CompraVenta!K175</f>
        <v>0</v>
      </c>
      <c r="J173" s="6">
        <f>+'2'!J172+CompraVenta!L175</f>
        <v>0</v>
      </c>
      <c r="K173" s="6">
        <f>+'2'!K172+CompraVenta!M175</f>
        <v>78981.820000000007</v>
      </c>
      <c r="L173" s="6">
        <f>+'2'!L172+CompraVenta!N175</f>
        <v>0</v>
      </c>
      <c r="M173" s="6">
        <f>+'2'!M172+CompraVenta!O175</f>
        <v>0</v>
      </c>
      <c r="N173" s="6">
        <f>+'4'!B172+CompraVenta!P175</f>
        <v>0</v>
      </c>
      <c r="O173" s="6">
        <f>+'4'!C172+CompraVenta!Q175</f>
        <v>0</v>
      </c>
      <c r="P173" s="6">
        <f>+'4'!D172+CompraVenta!R175</f>
        <v>0</v>
      </c>
      <c r="Q173" s="6">
        <f>+'4'!E172+CompraVenta!S175</f>
        <v>0</v>
      </c>
      <c r="R173" s="6">
        <f>+'4'!F172+CompraVenta!T175</f>
        <v>0</v>
      </c>
      <c r="S173" s="6">
        <f>+'4'!G172+CompraVenta!U175</f>
        <v>0</v>
      </c>
      <c r="T173" s="6">
        <f>+'4'!H172+CompraVenta!V175</f>
        <v>0</v>
      </c>
      <c r="U173" s="6">
        <f>+'4'!I172+CompraVenta!W175</f>
        <v>0</v>
      </c>
      <c r="V173" s="6">
        <f>+'4'!J172+CompraVenta!X175</f>
        <v>0</v>
      </c>
      <c r="W173" s="6">
        <f>+'4'!K172+CompraVenta!Y175</f>
        <v>78981.820000000007</v>
      </c>
      <c r="X173" s="6">
        <f>+'4'!L172+CompraVenta!Z175</f>
        <v>0</v>
      </c>
      <c r="Y173" s="6">
        <f>+'4'!M172+CompraVenta!AA175</f>
        <v>0</v>
      </c>
      <c r="Z173" s="6">
        <f>+'7'!B172+CompraVenta!AB175</f>
        <v>0</v>
      </c>
      <c r="AA173" s="6">
        <f>+'7'!C172+CompraVenta!AC175</f>
        <v>0</v>
      </c>
      <c r="AB173" s="6">
        <f>+'7'!D172+CompraVenta!AD175</f>
        <v>0</v>
      </c>
      <c r="AC173" s="6">
        <f>+'7'!E172+CompraVenta!AE175</f>
        <v>0</v>
      </c>
      <c r="AD173" s="6">
        <f>+'7'!F172+CompraVenta!AF175</f>
        <v>0</v>
      </c>
      <c r="AE173" s="6">
        <f>+'7'!G172+CompraVenta!AG175</f>
        <v>0</v>
      </c>
      <c r="AF173" s="6">
        <f>+'7'!H172+CompraVenta!AH175</f>
        <v>0</v>
      </c>
      <c r="AG173" s="6">
        <f>+'7'!I172+CompraVenta!AI175</f>
        <v>0</v>
      </c>
      <c r="AH173" s="6">
        <f>+'7'!J172+CompraVenta!AJ175</f>
        <v>0</v>
      </c>
      <c r="AI173" s="6">
        <f>+'7'!K172+CompraVenta!AK175</f>
        <v>78981.820000000007</v>
      </c>
      <c r="AJ173" s="6">
        <f>+'7'!L172+CompraVenta!AL175</f>
        <v>0</v>
      </c>
      <c r="AK173" s="6">
        <f>+'7'!M172+CompraVenta!AM175</f>
        <v>0</v>
      </c>
      <c r="AL173" s="6"/>
      <c r="AM173" s="33">
        <f t="shared" si="20"/>
        <v>78981.820000000007</v>
      </c>
      <c r="AN173" s="33">
        <f t="shared" si="21"/>
        <v>78981.820000000007</v>
      </c>
      <c r="AO173" s="33">
        <f t="shared" si="22"/>
        <v>78981.820000000007</v>
      </c>
      <c r="AP173" s="33">
        <f t="shared" si="23"/>
        <v>78981.820000000007</v>
      </c>
      <c r="AQ173" s="33">
        <f t="shared" si="24"/>
        <v>1</v>
      </c>
      <c r="AR173" s="6">
        <f t="shared" si="28"/>
        <v>171</v>
      </c>
      <c r="AS173" s="34">
        <f t="shared" si="25"/>
        <v>78981.820000000007</v>
      </c>
      <c r="AT173" s="34">
        <f t="shared" si="25"/>
        <v>0</v>
      </c>
      <c r="AU173" s="34">
        <f t="shared" si="25"/>
        <v>0</v>
      </c>
      <c r="AV173" s="34">
        <f t="shared" si="26"/>
        <v>78981.820000000007</v>
      </c>
      <c r="AW173" s="19"/>
      <c r="BB173" s="33"/>
      <c r="BC173" s="33"/>
      <c r="BD173" s="33"/>
      <c r="BF173" s="33"/>
      <c r="BG173" s="33"/>
      <c r="BH173" s="33"/>
      <c r="BJ173" s="35">
        <f t="shared" si="27"/>
        <v>78981.820000000007</v>
      </c>
    </row>
    <row r="174" spans="1:62" x14ac:dyDescent="0.35">
      <c r="A174" s="3" t="str">
        <f>+'7'!A173</f>
        <v>GORRIONES</v>
      </c>
      <c r="B174" s="6">
        <f>+'2'!B173+CompraVenta!D176</f>
        <v>0</v>
      </c>
      <c r="C174" s="6">
        <f>+'2'!C173+CompraVenta!E176</f>
        <v>0</v>
      </c>
      <c r="D174" s="6">
        <f>+'2'!D173+CompraVenta!F176</f>
        <v>0</v>
      </c>
      <c r="E174" s="6">
        <f>+'2'!E173+CompraVenta!G176</f>
        <v>0</v>
      </c>
      <c r="F174" s="6">
        <f>+'2'!F173+CompraVenta!H176</f>
        <v>0</v>
      </c>
      <c r="G174" s="6">
        <f>+'2'!G173+CompraVenta!I176</f>
        <v>0</v>
      </c>
      <c r="H174" s="6">
        <f>+'2'!H173+CompraVenta!J176</f>
        <v>0</v>
      </c>
      <c r="I174" s="6">
        <f>+'2'!I173+CompraVenta!K176</f>
        <v>0</v>
      </c>
      <c r="J174" s="6">
        <f>+'2'!J173+CompraVenta!L176</f>
        <v>0</v>
      </c>
      <c r="K174" s="6">
        <f>+'2'!K173+CompraVenta!M176</f>
        <v>40989.499999999993</v>
      </c>
      <c r="L174" s="6">
        <f>+'2'!L173+CompraVenta!N176</f>
        <v>45570.060000000027</v>
      </c>
      <c r="M174" s="6">
        <f>+'2'!M173+CompraVenta!O176</f>
        <v>47985.690000000031</v>
      </c>
      <c r="N174" s="6">
        <f>+'4'!B173+CompraVenta!P176</f>
        <v>0</v>
      </c>
      <c r="O174" s="6">
        <f>+'4'!C173+CompraVenta!Q176</f>
        <v>0</v>
      </c>
      <c r="P174" s="6">
        <f>+'4'!D173+CompraVenta!R176</f>
        <v>0</v>
      </c>
      <c r="Q174" s="6">
        <f>+'4'!E173+CompraVenta!S176</f>
        <v>0</v>
      </c>
      <c r="R174" s="6">
        <f>+'4'!F173+CompraVenta!T176</f>
        <v>0</v>
      </c>
      <c r="S174" s="6">
        <f>+'4'!G173+CompraVenta!U176</f>
        <v>0</v>
      </c>
      <c r="T174" s="6">
        <f>+'4'!H173+CompraVenta!V176</f>
        <v>0</v>
      </c>
      <c r="U174" s="6">
        <f>+'4'!I173+CompraVenta!W176</f>
        <v>0</v>
      </c>
      <c r="V174" s="6">
        <f>+'4'!J173+CompraVenta!X176</f>
        <v>0</v>
      </c>
      <c r="W174" s="6">
        <f>+'4'!K173+CompraVenta!Y176</f>
        <v>40978.220000000008</v>
      </c>
      <c r="X174" s="6">
        <f>+'4'!L173+CompraVenta!Z176</f>
        <v>46016.880000000026</v>
      </c>
      <c r="Y174" s="6">
        <f>+'4'!M173+CompraVenta!AA176</f>
        <v>52471.890000000014</v>
      </c>
      <c r="Z174" s="6">
        <f>+'7'!B173+CompraVenta!AB176</f>
        <v>0</v>
      </c>
      <c r="AA174" s="6">
        <f>+'7'!C173+CompraVenta!AC176</f>
        <v>0</v>
      </c>
      <c r="AB174" s="6">
        <f>+'7'!D173+CompraVenta!AD176</f>
        <v>0</v>
      </c>
      <c r="AC174" s="6">
        <f>+'7'!E173+CompraVenta!AE176</f>
        <v>0</v>
      </c>
      <c r="AD174" s="6">
        <f>+'7'!F173+CompraVenta!AF176</f>
        <v>0</v>
      </c>
      <c r="AE174" s="6">
        <f>+'7'!G173+CompraVenta!AG176</f>
        <v>0</v>
      </c>
      <c r="AF174" s="6">
        <f>+'7'!H173+CompraVenta!AH176</f>
        <v>0</v>
      </c>
      <c r="AG174" s="6">
        <f>+'7'!I173+CompraVenta!AI176</f>
        <v>0</v>
      </c>
      <c r="AH174" s="6">
        <f>+'7'!J173+CompraVenta!AJ176</f>
        <v>0</v>
      </c>
      <c r="AI174" s="6">
        <f>+'7'!K173+CompraVenta!AK176</f>
        <v>40976.269999999953</v>
      </c>
      <c r="AJ174" s="6">
        <f>+'7'!L173+CompraVenta!AL176</f>
        <v>46291.20000000007</v>
      </c>
      <c r="AK174" s="6">
        <f>+'7'!M173+CompraVenta!AM176</f>
        <v>48616.130000000019</v>
      </c>
      <c r="AL174" s="6"/>
      <c r="AM174" s="33">
        <f t="shared" si="20"/>
        <v>134545.25000000006</v>
      </c>
      <c r="AN174" s="33">
        <f t="shared" si="21"/>
        <v>139466.99000000005</v>
      </c>
      <c r="AO174" s="33">
        <f t="shared" si="22"/>
        <v>135883.60000000003</v>
      </c>
      <c r="AP174" s="33">
        <f t="shared" si="23"/>
        <v>134545.25000000006</v>
      </c>
      <c r="AQ174" s="33">
        <f t="shared" si="24"/>
        <v>1</v>
      </c>
      <c r="AR174" s="6">
        <f t="shared" si="28"/>
        <v>172</v>
      </c>
      <c r="AS174" s="34">
        <f t="shared" si="25"/>
        <v>40989.499999999993</v>
      </c>
      <c r="AT174" s="34">
        <f t="shared" si="25"/>
        <v>45570.060000000027</v>
      </c>
      <c r="AU174" s="34">
        <f t="shared" si="25"/>
        <v>47985.690000000031</v>
      </c>
      <c r="AV174" s="34">
        <f t="shared" si="26"/>
        <v>134545.25000000006</v>
      </c>
      <c r="AW174" s="19"/>
      <c r="BB174" s="33"/>
      <c r="BC174" s="33"/>
      <c r="BD174" s="33"/>
      <c r="BF174" s="33"/>
      <c r="BG174" s="33"/>
      <c r="BH174" s="33"/>
      <c r="BJ174" s="35">
        <f t="shared" si="27"/>
        <v>134545.25000000006</v>
      </c>
    </row>
    <row r="175" spans="1:62" x14ac:dyDescent="0.35">
      <c r="A175" s="3" t="str">
        <f>+'7'!A174</f>
        <v>GR GUINDO</v>
      </c>
      <c r="B175" s="6">
        <f>+'2'!B174+CompraVenta!D177</f>
        <v>0</v>
      </c>
      <c r="C175" s="6">
        <f>+'2'!C174+CompraVenta!E177</f>
        <v>0</v>
      </c>
      <c r="D175" s="6">
        <f>+'2'!D174+CompraVenta!F177</f>
        <v>0</v>
      </c>
      <c r="E175" s="6">
        <f>+'2'!E174+CompraVenta!G177</f>
        <v>0</v>
      </c>
      <c r="F175" s="6">
        <f>+'2'!F174+CompraVenta!H177</f>
        <v>0</v>
      </c>
      <c r="G175" s="6">
        <f>+'2'!G174+CompraVenta!I177</f>
        <v>0</v>
      </c>
      <c r="H175" s="6">
        <f>+'2'!H174+CompraVenta!J177</f>
        <v>0</v>
      </c>
      <c r="I175" s="6">
        <f>+'2'!I174+CompraVenta!K177</f>
        <v>0</v>
      </c>
      <c r="J175" s="6">
        <f>+'2'!J174+CompraVenta!L177</f>
        <v>0</v>
      </c>
      <c r="K175" s="6">
        <f>+'2'!K174+CompraVenta!M177</f>
        <v>51726.949999999961</v>
      </c>
      <c r="L175" s="6">
        <f>+'2'!L174+CompraVenta!N177</f>
        <v>52716.750000000022</v>
      </c>
      <c r="M175" s="6">
        <f>+'2'!M174+CompraVenta!O177</f>
        <v>106557.30999999998</v>
      </c>
      <c r="N175" s="6">
        <f>+'4'!B174+CompraVenta!P177</f>
        <v>0</v>
      </c>
      <c r="O175" s="6">
        <f>+'4'!C174+CompraVenta!Q177</f>
        <v>0</v>
      </c>
      <c r="P175" s="6">
        <f>+'4'!D174+CompraVenta!R177</f>
        <v>0</v>
      </c>
      <c r="Q175" s="6">
        <f>+'4'!E174+CompraVenta!S177</f>
        <v>0</v>
      </c>
      <c r="R175" s="6">
        <f>+'4'!F174+CompraVenta!T177</f>
        <v>0</v>
      </c>
      <c r="S175" s="6">
        <f>+'4'!G174+CompraVenta!U177</f>
        <v>0</v>
      </c>
      <c r="T175" s="6">
        <f>+'4'!H174+CompraVenta!V177</f>
        <v>0</v>
      </c>
      <c r="U175" s="6">
        <f>+'4'!I174+CompraVenta!W177</f>
        <v>0</v>
      </c>
      <c r="V175" s="6">
        <f>+'4'!J174+CompraVenta!X177</f>
        <v>0</v>
      </c>
      <c r="W175" s="6">
        <f>+'4'!K174+CompraVenta!Y177</f>
        <v>51709.74999999992</v>
      </c>
      <c r="X175" s="6">
        <f>+'4'!L174+CompraVenta!Z177</f>
        <v>53087.119999999988</v>
      </c>
      <c r="Y175" s="6">
        <f>+'4'!M174+CompraVenta!AA177</f>
        <v>116111.13000000016</v>
      </c>
      <c r="Z175" s="6">
        <f>+'7'!B174+CompraVenta!AB177</f>
        <v>0</v>
      </c>
      <c r="AA175" s="6">
        <f>+'7'!C174+CompraVenta!AC177</f>
        <v>0</v>
      </c>
      <c r="AB175" s="6">
        <f>+'7'!D174+CompraVenta!AD177</f>
        <v>0</v>
      </c>
      <c r="AC175" s="6">
        <f>+'7'!E174+CompraVenta!AE177</f>
        <v>0</v>
      </c>
      <c r="AD175" s="6">
        <f>+'7'!F174+CompraVenta!AF177</f>
        <v>0</v>
      </c>
      <c r="AE175" s="6">
        <f>+'7'!G174+CompraVenta!AG177</f>
        <v>0</v>
      </c>
      <c r="AF175" s="6">
        <f>+'7'!H174+CompraVenta!AH177</f>
        <v>0</v>
      </c>
      <c r="AG175" s="6">
        <f>+'7'!I174+CompraVenta!AI177</f>
        <v>0</v>
      </c>
      <c r="AH175" s="6">
        <f>+'7'!J174+CompraVenta!AJ177</f>
        <v>0</v>
      </c>
      <c r="AI175" s="6">
        <f>+'7'!K174+CompraVenta!AK177</f>
        <v>51714.719999999958</v>
      </c>
      <c r="AJ175" s="6">
        <f>+'7'!L174+CompraVenta!AL177</f>
        <v>53447.330000000024</v>
      </c>
      <c r="AK175" s="6">
        <f>+'7'!M174+CompraVenta!AM177</f>
        <v>107957.97999999992</v>
      </c>
      <c r="AL175" s="6"/>
      <c r="AM175" s="33">
        <f t="shared" si="20"/>
        <v>211001.00999999995</v>
      </c>
      <c r="AN175" s="33">
        <f t="shared" si="21"/>
        <v>220908.00000000006</v>
      </c>
      <c r="AO175" s="33">
        <f t="shared" si="22"/>
        <v>213120.02999999991</v>
      </c>
      <c r="AP175" s="33">
        <f t="shared" si="23"/>
        <v>211001.00999999995</v>
      </c>
      <c r="AQ175" s="33">
        <f t="shared" si="24"/>
        <v>1</v>
      </c>
      <c r="AR175" s="6">
        <f t="shared" si="28"/>
        <v>173</v>
      </c>
      <c r="AS175" s="34">
        <f t="shared" si="25"/>
        <v>51726.949999999961</v>
      </c>
      <c r="AT175" s="34">
        <f t="shared" si="25"/>
        <v>52716.750000000022</v>
      </c>
      <c r="AU175" s="34">
        <f t="shared" si="25"/>
        <v>106557.30999999998</v>
      </c>
      <c r="AV175" s="34">
        <f t="shared" si="26"/>
        <v>211001.00999999995</v>
      </c>
      <c r="AW175" s="19"/>
      <c r="BB175" s="33"/>
      <c r="BC175" s="33"/>
      <c r="BD175" s="33"/>
      <c r="BF175" s="33"/>
      <c r="BG175" s="33"/>
      <c r="BH175" s="33"/>
      <c r="BJ175" s="35">
        <f t="shared" si="27"/>
        <v>211001.00999999995</v>
      </c>
    </row>
    <row r="176" spans="1:62" x14ac:dyDescent="0.35">
      <c r="A176" s="3" t="str">
        <f>+'7'!A175</f>
        <v>GR Power Chile SpA</v>
      </c>
      <c r="B176" s="6">
        <f>+'2'!B175+CompraVenta!D178</f>
        <v>0</v>
      </c>
      <c r="C176" s="6">
        <f>+'2'!C175+CompraVenta!E178</f>
        <v>0</v>
      </c>
      <c r="D176" s="6">
        <f>+'2'!D175+CompraVenta!F178</f>
        <v>0</v>
      </c>
      <c r="E176" s="6">
        <f>+'2'!E175+CompraVenta!G178</f>
        <v>0</v>
      </c>
      <c r="F176" s="6">
        <f>+'2'!F175+CompraVenta!H178</f>
        <v>0</v>
      </c>
      <c r="G176" s="6">
        <f>+'2'!G175+CompraVenta!I178</f>
        <v>0</v>
      </c>
      <c r="H176" s="6">
        <f>+'2'!H175+CompraVenta!J178</f>
        <v>0</v>
      </c>
      <c r="I176" s="6">
        <f>+'2'!I175+CompraVenta!K178</f>
        <v>0</v>
      </c>
      <c r="J176" s="6">
        <f>+'2'!J175+CompraVenta!L178</f>
        <v>0</v>
      </c>
      <c r="K176" s="6">
        <f>+'2'!K175+CompraVenta!M178</f>
        <v>-28650.469999999768</v>
      </c>
      <c r="L176" s="6">
        <f>+'2'!L175+CompraVenta!N178</f>
        <v>6643.3000000001921</v>
      </c>
      <c r="M176" s="6">
        <f>+'2'!M175+CompraVenta!O178</f>
        <v>-7917.2700000000768</v>
      </c>
      <c r="N176" s="6">
        <f>+'4'!B175+CompraVenta!P178</f>
        <v>0</v>
      </c>
      <c r="O176" s="6">
        <f>+'4'!C175+CompraVenta!Q178</f>
        <v>0</v>
      </c>
      <c r="P176" s="6">
        <f>+'4'!D175+CompraVenta!R178</f>
        <v>0</v>
      </c>
      <c r="Q176" s="6">
        <f>+'4'!E175+CompraVenta!S178</f>
        <v>0</v>
      </c>
      <c r="R176" s="6">
        <f>+'4'!F175+CompraVenta!T178</f>
        <v>0</v>
      </c>
      <c r="S176" s="6">
        <f>+'4'!G175+CompraVenta!U178</f>
        <v>0</v>
      </c>
      <c r="T176" s="6">
        <f>+'4'!H175+CompraVenta!V178</f>
        <v>0</v>
      </c>
      <c r="U176" s="6">
        <f>+'4'!I175+CompraVenta!W178</f>
        <v>0</v>
      </c>
      <c r="V176" s="6">
        <f>+'4'!J175+CompraVenta!X178</f>
        <v>0</v>
      </c>
      <c r="W176" s="6">
        <f>+'4'!K175+CompraVenta!Y178</f>
        <v>-28784.30999999991</v>
      </c>
      <c r="X176" s="6">
        <f>+'4'!L175+CompraVenta!Z178</f>
        <v>4383.5400000000373</v>
      </c>
      <c r="Y176" s="6">
        <f>+'4'!M175+CompraVenta!AA178</f>
        <v>-8898.0200000000186</v>
      </c>
      <c r="Z176" s="6">
        <f>+'7'!B175+CompraVenta!AB178</f>
        <v>0</v>
      </c>
      <c r="AA176" s="6">
        <f>+'7'!C175+CompraVenta!AC178</f>
        <v>0</v>
      </c>
      <c r="AB176" s="6">
        <f>+'7'!D175+CompraVenta!AD178</f>
        <v>0</v>
      </c>
      <c r="AC176" s="6">
        <f>+'7'!E175+CompraVenta!AE178</f>
        <v>0</v>
      </c>
      <c r="AD176" s="6">
        <f>+'7'!F175+CompraVenta!AF178</f>
        <v>0</v>
      </c>
      <c r="AE176" s="6">
        <f>+'7'!G175+CompraVenta!AG178</f>
        <v>0</v>
      </c>
      <c r="AF176" s="6">
        <f>+'7'!H175+CompraVenta!AH178</f>
        <v>0</v>
      </c>
      <c r="AG176" s="6">
        <f>+'7'!I175+CompraVenta!AI178</f>
        <v>0</v>
      </c>
      <c r="AH176" s="6">
        <f>+'7'!J175+CompraVenta!AJ178</f>
        <v>0</v>
      </c>
      <c r="AI176" s="6">
        <f>+'7'!K175+CompraVenta!AK178</f>
        <v>-35066.739999999816</v>
      </c>
      <c r="AJ176" s="6">
        <f>+'7'!L175+CompraVenta!AL178</f>
        <v>-921.95000000018626</v>
      </c>
      <c r="AK176" s="6">
        <f>+'7'!M175+CompraVenta!AM178</f>
        <v>-395.49999999967986</v>
      </c>
      <c r="AL176" s="6"/>
      <c r="AM176" s="33">
        <f t="shared" si="20"/>
        <v>-29924.439999999653</v>
      </c>
      <c r="AN176" s="33">
        <f t="shared" si="21"/>
        <v>-33298.789999999892</v>
      </c>
      <c r="AO176" s="33">
        <f t="shared" si="22"/>
        <v>-36384.189999999682</v>
      </c>
      <c r="AP176" s="33">
        <f t="shared" si="23"/>
        <v>-36384.189999999682</v>
      </c>
      <c r="AQ176" s="33">
        <f t="shared" si="24"/>
        <v>3</v>
      </c>
      <c r="AR176" s="6">
        <f t="shared" si="28"/>
        <v>174</v>
      </c>
      <c r="AS176" s="34">
        <f t="shared" si="25"/>
        <v>-35066.739999999816</v>
      </c>
      <c r="AT176" s="34">
        <f t="shared" si="25"/>
        <v>-921.95000000018626</v>
      </c>
      <c r="AU176" s="34">
        <f t="shared" si="25"/>
        <v>-395.49999999967986</v>
      </c>
      <c r="AV176" s="34">
        <f t="shared" si="26"/>
        <v>-36384.189999999682</v>
      </c>
      <c r="AW176" s="19"/>
      <c r="BB176" s="33"/>
      <c r="BC176" s="33"/>
      <c r="BD176" s="33"/>
      <c r="BF176" s="33"/>
      <c r="BG176" s="33"/>
      <c r="BH176" s="33"/>
      <c r="BJ176" s="35">
        <f t="shared" si="27"/>
        <v>-36384.189999999682</v>
      </c>
    </row>
    <row r="177" spans="1:62" x14ac:dyDescent="0.35">
      <c r="A177" s="3" t="str">
        <f>+'7'!A176</f>
        <v>GR Raulí</v>
      </c>
      <c r="B177" s="6">
        <f>+'2'!B176+CompraVenta!D179</f>
        <v>0</v>
      </c>
      <c r="C177" s="6">
        <f>+'2'!C176+CompraVenta!E179</f>
        <v>0</v>
      </c>
      <c r="D177" s="6">
        <f>+'2'!D176+CompraVenta!F179</f>
        <v>0</v>
      </c>
      <c r="E177" s="6">
        <f>+'2'!E176+CompraVenta!G179</f>
        <v>0</v>
      </c>
      <c r="F177" s="6">
        <f>+'2'!F176+CompraVenta!H179</f>
        <v>0</v>
      </c>
      <c r="G177" s="6">
        <f>+'2'!G176+CompraVenta!I179</f>
        <v>0</v>
      </c>
      <c r="H177" s="6">
        <f>+'2'!H176+CompraVenta!J179</f>
        <v>0</v>
      </c>
      <c r="I177" s="6">
        <f>+'2'!I176+CompraVenta!K179</f>
        <v>0</v>
      </c>
      <c r="J177" s="6">
        <f>+'2'!J176+CompraVenta!L179</f>
        <v>0</v>
      </c>
      <c r="K177" s="6">
        <f>+'2'!K176+CompraVenta!M179</f>
        <v>39447.1000000001</v>
      </c>
      <c r="L177" s="6">
        <f>+'2'!L176+CompraVenta!N179</f>
        <v>40613.499999999964</v>
      </c>
      <c r="M177" s="6">
        <f>+'2'!M176+CompraVenta!O179</f>
        <v>90317.290000000154</v>
      </c>
      <c r="N177" s="6">
        <f>+'4'!B176+CompraVenta!P179</f>
        <v>0</v>
      </c>
      <c r="O177" s="6">
        <f>+'4'!C176+CompraVenta!Q179</f>
        <v>0</v>
      </c>
      <c r="P177" s="6">
        <f>+'4'!D176+CompraVenta!R179</f>
        <v>0</v>
      </c>
      <c r="Q177" s="6">
        <f>+'4'!E176+CompraVenta!S179</f>
        <v>0</v>
      </c>
      <c r="R177" s="6">
        <f>+'4'!F176+CompraVenta!T179</f>
        <v>0</v>
      </c>
      <c r="S177" s="6">
        <f>+'4'!G176+CompraVenta!U179</f>
        <v>0</v>
      </c>
      <c r="T177" s="6">
        <f>+'4'!H176+CompraVenta!V179</f>
        <v>0</v>
      </c>
      <c r="U177" s="6">
        <f>+'4'!I176+CompraVenta!W179</f>
        <v>0</v>
      </c>
      <c r="V177" s="6">
        <f>+'4'!J176+CompraVenta!X179</f>
        <v>0</v>
      </c>
      <c r="W177" s="6">
        <f>+'4'!K176+CompraVenta!Y179</f>
        <v>39442.550000000076</v>
      </c>
      <c r="X177" s="6">
        <f>+'4'!L176+CompraVenta!Z179</f>
        <v>40978.640000000065</v>
      </c>
      <c r="Y177" s="6">
        <f>+'4'!M176+CompraVenta!AA179</f>
        <v>99975.230000000229</v>
      </c>
      <c r="Z177" s="6">
        <f>+'7'!B176+CompraVenta!AB179</f>
        <v>0</v>
      </c>
      <c r="AA177" s="6">
        <f>+'7'!C176+CompraVenta!AC179</f>
        <v>0</v>
      </c>
      <c r="AB177" s="6">
        <f>+'7'!D176+CompraVenta!AD179</f>
        <v>0</v>
      </c>
      <c r="AC177" s="6">
        <f>+'7'!E176+CompraVenta!AE179</f>
        <v>0</v>
      </c>
      <c r="AD177" s="6">
        <f>+'7'!F176+CompraVenta!AF179</f>
        <v>0</v>
      </c>
      <c r="AE177" s="6">
        <f>+'7'!G176+CompraVenta!AG179</f>
        <v>0</v>
      </c>
      <c r="AF177" s="6">
        <f>+'7'!H176+CompraVenta!AH179</f>
        <v>0</v>
      </c>
      <c r="AG177" s="6">
        <f>+'7'!I176+CompraVenta!AI179</f>
        <v>0</v>
      </c>
      <c r="AH177" s="6">
        <f>+'7'!J176+CompraVenta!AJ179</f>
        <v>0</v>
      </c>
      <c r="AI177" s="6">
        <f>+'7'!K176+CompraVenta!AK179</f>
        <v>39435.350000000086</v>
      </c>
      <c r="AJ177" s="6">
        <f>+'7'!L176+CompraVenta!AL179</f>
        <v>41277.160000000025</v>
      </c>
      <c r="AK177" s="6">
        <f>+'7'!M176+CompraVenta!AM179</f>
        <v>91571.950000000186</v>
      </c>
      <c r="AL177" s="6"/>
      <c r="AM177" s="33">
        <f t="shared" si="20"/>
        <v>170377.89000000022</v>
      </c>
      <c r="AN177" s="33">
        <f t="shared" si="21"/>
        <v>180396.42000000039</v>
      </c>
      <c r="AO177" s="33">
        <f t="shared" si="22"/>
        <v>172284.46000000031</v>
      </c>
      <c r="AP177" s="33">
        <f t="shared" si="23"/>
        <v>170377.89000000022</v>
      </c>
      <c r="AQ177" s="33">
        <f t="shared" si="24"/>
        <v>1</v>
      </c>
      <c r="AR177" s="6">
        <f t="shared" si="28"/>
        <v>175</v>
      </c>
      <c r="AS177" s="34">
        <f t="shared" si="25"/>
        <v>39447.1000000001</v>
      </c>
      <c r="AT177" s="34">
        <f t="shared" si="25"/>
        <v>40613.499999999964</v>
      </c>
      <c r="AU177" s="34">
        <f t="shared" si="25"/>
        <v>90317.290000000154</v>
      </c>
      <c r="AV177" s="34">
        <f t="shared" si="26"/>
        <v>170377.89000000022</v>
      </c>
      <c r="AW177" s="19"/>
      <c r="BB177" s="33"/>
      <c r="BC177" s="33"/>
      <c r="BD177" s="33"/>
      <c r="BF177" s="33"/>
      <c r="BG177" s="33"/>
      <c r="BH177" s="33"/>
      <c r="BJ177" s="35">
        <f t="shared" si="27"/>
        <v>170377.89000000022</v>
      </c>
    </row>
    <row r="178" spans="1:62" x14ac:dyDescent="0.35">
      <c r="A178" s="3" t="str">
        <f>+'7'!A177</f>
        <v>GR ROBLE</v>
      </c>
      <c r="B178" s="6">
        <f>+'2'!B177+CompraVenta!D180</f>
        <v>0</v>
      </c>
      <c r="C178" s="6">
        <f>+'2'!C177+CompraVenta!E180</f>
        <v>0</v>
      </c>
      <c r="D178" s="6">
        <f>+'2'!D177+CompraVenta!F180</f>
        <v>0</v>
      </c>
      <c r="E178" s="6">
        <f>+'2'!E177+CompraVenta!G180</f>
        <v>0</v>
      </c>
      <c r="F178" s="6">
        <f>+'2'!F177+CompraVenta!H180</f>
        <v>0</v>
      </c>
      <c r="G178" s="6">
        <f>+'2'!G177+CompraVenta!I180</f>
        <v>0</v>
      </c>
      <c r="H178" s="6">
        <f>+'2'!H177+CompraVenta!J180</f>
        <v>0</v>
      </c>
      <c r="I178" s="6">
        <f>+'2'!I177+CompraVenta!K180</f>
        <v>0</v>
      </c>
      <c r="J178" s="6">
        <f>+'2'!J177+CompraVenta!L180</f>
        <v>0</v>
      </c>
      <c r="K178" s="6">
        <f>+'2'!K177+CompraVenta!M180</f>
        <v>30059.959999999992</v>
      </c>
      <c r="L178" s="6">
        <f>+'2'!L177+CompraVenta!N180</f>
        <v>36376.179999999978</v>
      </c>
      <c r="M178" s="6">
        <f>+'2'!M177+CompraVenta!O180</f>
        <v>37266.620000000054</v>
      </c>
      <c r="N178" s="6">
        <f>+'4'!B177+CompraVenta!P180</f>
        <v>0</v>
      </c>
      <c r="O178" s="6">
        <f>+'4'!C177+CompraVenta!Q180</f>
        <v>0</v>
      </c>
      <c r="P178" s="6">
        <f>+'4'!D177+CompraVenta!R180</f>
        <v>0</v>
      </c>
      <c r="Q178" s="6">
        <f>+'4'!E177+CompraVenta!S180</f>
        <v>0</v>
      </c>
      <c r="R178" s="6">
        <f>+'4'!F177+CompraVenta!T180</f>
        <v>0</v>
      </c>
      <c r="S178" s="6">
        <f>+'4'!G177+CompraVenta!U180</f>
        <v>0</v>
      </c>
      <c r="T178" s="6">
        <f>+'4'!H177+CompraVenta!V180</f>
        <v>0</v>
      </c>
      <c r="U178" s="6">
        <f>+'4'!I177+CompraVenta!W180</f>
        <v>0</v>
      </c>
      <c r="V178" s="6">
        <f>+'4'!J177+CompraVenta!X180</f>
        <v>0</v>
      </c>
      <c r="W178" s="6">
        <f>+'4'!K177+CompraVenta!Y180</f>
        <v>30049.319999999992</v>
      </c>
      <c r="X178" s="6">
        <f>+'4'!L177+CompraVenta!Z180</f>
        <v>36623.390000000029</v>
      </c>
      <c r="Y178" s="6">
        <f>+'4'!M177+CompraVenta!AA180</f>
        <v>40667.85000000002</v>
      </c>
      <c r="Z178" s="6">
        <f>+'7'!B177+CompraVenta!AB180</f>
        <v>0</v>
      </c>
      <c r="AA178" s="6">
        <f>+'7'!C177+CompraVenta!AC180</f>
        <v>0</v>
      </c>
      <c r="AB178" s="6">
        <f>+'7'!D177+CompraVenta!AD180</f>
        <v>0</v>
      </c>
      <c r="AC178" s="6">
        <f>+'7'!E177+CompraVenta!AE180</f>
        <v>0</v>
      </c>
      <c r="AD178" s="6">
        <f>+'7'!F177+CompraVenta!AF180</f>
        <v>0</v>
      </c>
      <c r="AE178" s="6">
        <f>+'7'!G177+CompraVenta!AG180</f>
        <v>0</v>
      </c>
      <c r="AF178" s="6">
        <f>+'7'!H177+CompraVenta!AH180</f>
        <v>0</v>
      </c>
      <c r="AG178" s="6">
        <f>+'7'!I177+CompraVenta!AI180</f>
        <v>0</v>
      </c>
      <c r="AH178" s="6">
        <f>+'7'!J177+CompraVenta!AJ180</f>
        <v>0</v>
      </c>
      <c r="AI178" s="6">
        <f>+'7'!K177+CompraVenta!AK180</f>
        <v>30053.049999999996</v>
      </c>
      <c r="AJ178" s="6">
        <f>+'7'!L177+CompraVenta!AL180</f>
        <v>36887.55999999999</v>
      </c>
      <c r="AK178" s="6">
        <f>+'7'!M177+CompraVenta!AM180</f>
        <v>37774.580000000016</v>
      </c>
      <c r="AL178" s="6"/>
      <c r="AM178" s="33">
        <f t="shared" si="20"/>
        <v>103702.76000000002</v>
      </c>
      <c r="AN178" s="33">
        <f t="shared" si="21"/>
        <v>107340.56000000004</v>
      </c>
      <c r="AO178" s="33">
        <f t="shared" si="22"/>
        <v>104715.19</v>
      </c>
      <c r="AP178" s="33">
        <f t="shared" si="23"/>
        <v>103702.76000000002</v>
      </c>
      <c r="AQ178" s="33">
        <f t="shared" si="24"/>
        <v>1</v>
      </c>
      <c r="AR178" s="6">
        <f t="shared" si="28"/>
        <v>176</v>
      </c>
      <c r="AS178" s="34">
        <f t="shared" si="25"/>
        <v>30059.959999999992</v>
      </c>
      <c r="AT178" s="34">
        <f t="shared" si="25"/>
        <v>36376.179999999978</v>
      </c>
      <c r="AU178" s="34">
        <f t="shared" si="25"/>
        <v>37266.620000000054</v>
      </c>
      <c r="AV178" s="34">
        <f t="shared" si="26"/>
        <v>103702.76000000002</v>
      </c>
      <c r="AW178" s="19"/>
      <c r="BB178" s="33"/>
      <c r="BC178" s="33"/>
      <c r="BD178" s="33"/>
      <c r="BF178" s="33"/>
      <c r="BG178" s="33"/>
      <c r="BH178" s="33"/>
      <c r="BJ178" s="35">
        <f t="shared" si="27"/>
        <v>103702.76000000002</v>
      </c>
    </row>
    <row r="179" spans="1:62" x14ac:dyDescent="0.35">
      <c r="A179" s="3" t="str">
        <f>+'7'!A178</f>
        <v>GR Ulmo</v>
      </c>
      <c r="B179" s="6">
        <f>+'2'!B178+CompraVenta!D181</f>
        <v>0</v>
      </c>
      <c r="C179" s="6">
        <f>+'2'!C178+CompraVenta!E181</f>
        <v>0</v>
      </c>
      <c r="D179" s="6">
        <f>+'2'!D178+CompraVenta!F181</f>
        <v>0</v>
      </c>
      <c r="E179" s="6">
        <f>+'2'!E178+CompraVenta!G181</f>
        <v>0</v>
      </c>
      <c r="F179" s="6">
        <f>+'2'!F178+CompraVenta!H181</f>
        <v>0</v>
      </c>
      <c r="G179" s="6">
        <f>+'2'!G178+CompraVenta!I181</f>
        <v>0</v>
      </c>
      <c r="H179" s="6">
        <f>+'2'!H178+CompraVenta!J181</f>
        <v>0</v>
      </c>
      <c r="I179" s="6">
        <f>+'2'!I178+CompraVenta!K181</f>
        <v>0</v>
      </c>
      <c r="J179" s="6">
        <f>+'2'!J178+CompraVenta!L181</f>
        <v>0</v>
      </c>
      <c r="K179" s="6">
        <f>+'2'!K178+CompraVenta!M181</f>
        <v>80199.849999999991</v>
      </c>
      <c r="L179" s="6">
        <f>+'2'!L178+CompraVenta!N181</f>
        <v>97043.230000000025</v>
      </c>
      <c r="M179" s="6">
        <f>+'2'!M178+CompraVenta!O181</f>
        <v>99415.869999999937</v>
      </c>
      <c r="N179" s="6">
        <f>+'4'!B178+CompraVenta!P181</f>
        <v>0</v>
      </c>
      <c r="O179" s="6">
        <f>+'4'!C178+CompraVenta!Q181</f>
        <v>0</v>
      </c>
      <c r="P179" s="6">
        <f>+'4'!D178+CompraVenta!R181</f>
        <v>0</v>
      </c>
      <c r="Q179" s="6">
        <f>+'4'!E178+CompraVenta!S181</f>
        <v>0</v>
      </c>
      <c r="R179" s="6">
        <f>+'4'!F178+CompraVenta!T181</f>
        <v>0</v>
      </c>
      <c r="S179" s="6">
        <f>+'4'!G178+CompraVenta!U181</f>
        <v>0</v>
      </c>
      <c r="T179" s="6">
        <f>+'4'!H178+CompraVenta!V181</f>
        <v>0</v>
      </c>
      <c r="U179" s="6">
        <f>+'4'!I178+CompraVenta!W181</f>
        <v>0</v>
      </c>
      <c r="V179" s="6">
        <f>+'4'!J178+CompraVenta!X181</f>
        <v>0</v>
      </c>
      <c r="W179" s="6">
        <f>+'4'!K178+CompraVenta!Y181</f>
        <v>80171.679999999978</v>
      </c>
      <c r="X179" s="6">
        <f>+'4'!L178+CompraVenta!Z181</f>
        <v>97702.530000000013</v>
      </c>
      <c r="Y179" s="6">
        <f>+'4'!M178+CompraVenta!AA181</f>
        <v>108488.82000000008</v>
      </c>
      <c r="Z179" s="6">
        <f>+'7'!B178+CompraVenta!AB181</f>
        <v>0</v>
      </c>
      <c r="AA179" s="6">
        <f>+'7'!C178+CompraVenta!AC181</f>
        <v>0</v>
      </c>
      <c r="AB179" s="6">
        <f>+'7'!D178+CompraVenta!AD181</f>
        <v>0</v>
      </c>
      <c r="AC179" s="6">
        <f>+'7'!E178+CompraVenta!AE181</f>
        <v>0</v>
      </c>
      <c r="AD179" s="6">
        <f>+'7'!F178+CompraVenta!AF181</f>
        <v>0</v>
      </c>
      <c r="AE179" s="6">
        <f>+'7'!G178+CompraVenta!AG181</f>
        <v>0</v>
      </c>
      <c r="AF179" s="6">
        <f>+'7'!H178+CompraVenta!AH181</f>
        <v>0</v>
      </c>
      <c r="AG179" s="6">
        <f>+'7'!I178+CompraVenta!AI181</f>
        <v>0</v>
      </c>
      <c r="AH179" s="6">
        <f>+'7'!J178+CompraVenta!AJ181</f>
        <v>0</v>
      </c>
      <c r="AI179" s="6">
        <f>+'7'!K178+CompraVenta!AK181</f>
        <v>80181.439999999973</v>
      </c>
      <c r="AJ179" s="6">
        <f>+'7'!L178+CompraVenta!AL181</f>
        <v>98407.429999999833</v>
      </c>
      <c r="AK179" s="6">
        <f>+'7'!M178+CompraVenta!AM181</f>
        <v>100770.68999999999</v>
      </c>
      <c r="AL179" s="6"/>
      <c r="AM179" s="33">
        <f t="shared" si="20"/>
        <v>276658.94999999995</v>
      </c>
      <c r="AN179" s="33">
        <f t="shared" si="21"/>
        <v>286363.03000000009</v>
      </c>
      <c r="AO179" s="33">
        <f t="shared" si="22"/>
        <v>279359.55999999982</v>
      </c>
      <c r="AP179" s="33">
        <f t="shared" si="23"/>
        <v>276658.94999999995</v>
      </c>
      <c r="AQ179" s="33">
        <f t="shared" si="24"/>
        <v>1</v>
      </c>
      <c r="AR179" s="6">
        <f t="shared" si="28"/>
        <v>177</v>
      </c>
      <c r="AS179" s="34">
        <f t="shared" si="25"/>
        <v>80199.849999999991</v>
      </c>
      <c r="AT179" s="34">
        <f t="shared" si="25"/>
        <v>97043.230000000025</v>
      </c>
      <c r="AU179" s="34">
        <f t="shared" si="25"/>
        <v>99415.869999999937</v>
      </c>
      <c r="AV179" s="34">
        <f t="shared" si="26"/>
        <v>276658.94999999995</v>
      </c>
      <c r="AW179" s="19"/>
      <c r="BB179" s="33"/>
      <c r="BC179" s="33"/>
      <c r="BD179" s="33"/>
      <c r="BF179" s="33"/>
      <c r="BG179" s="33"/>
      <c r="BH179" s="33"/>
      <c r="BJ179" s="35">
        <f t="shared" si="27"/>
        <v>276658.94999999995</v>
      </c>
    </row>
    <row r="180" spans="1:62" x14ac:dyDescent="0.35">
      <c r="A180" s="3" t="str">
        <f>+'7'!A179</f>
        <v>GR_ALERCE</v>
      </c>
      <c r="B180" s="6">
        <f>+'2'!B179+CompraVenta!D182</f>
        <v>0</v>
      </c>
      <c r="C180" s="6">
        <f>+'2'!C179+CompraVenta!E182</f>
        <v>0</v>
      </c>
      <c r="D180" s="6">
        <f>+'2'!D179+CompraVenta!F182</f>
        <v>0</v>
      </c>
      <c r="E180" s="6">
        <f>+'2'!E179+CompraVenta!G182</f>
        <v>0</v>
      </c>
      <c r="F180" s="6">
        <f>+'2'!F179+CompraVenta!H182</f>
        <v>0</v>
      </c>
      <c r="G180" s="6">
        <f>+'2'!G179+CompraVenta!I182</f>
        <v>0</v>
      </c>
      <c r="H180" s="6">
        <f>+'2'!H179+CompraVenta!J182</f>
        <v>0</v>
      </c>
      <c r="I180" s="6">
        <f>+'2'!I179+CompraVenta!K182</f>
        <v>0</v>
      </c>
      <c r="J180" s="6">
        <f>+'2'!J179+CompraVenta!L182</f>
        <v>0</v>
      </c>
      <c r="K180" s="6">
        <f>+'2'!K179+CompraVenta!M182</f>
        <v>74902.920000000013</v>
      </c>
      <c r="L180" s="6">
        <f>+'2'!L179+CompraVenta!N182</f>
        <v>83869.400000000198</v>
      </c>
      <c r="M180" s="6">
        <f>+'2'!M179+CompraVenta!O182</f>
        <v>76168.450000000041</v>
      </c>
      <c r="N180" s="6">
        <f>+'4'!B179+CompraVenta!P182</f>
        <v>0</v>
      </c>
      <c r="O180" s="6">
        <f>+'4'!C179+CompraVenta!Q182</f>
        <v>0</v>
      </c>
      <c r="P180" s="6">
        <f>+'4'!D179+CompraVenta!R182</f>
        <v>0</v>
      </c>
      <c r="Q180" s="6">
        <f>+'4'!E179+CompraVenta!S182</f>
        <v>0</v>
      </c>
      <c r="R180" s="6">
        <f>+'4'!F179+CompraVenta!T182</f>
        <v>0</v>
      </c>
      <c r="S180" s="6">
        <f>+'4'!G179+CompraVenta!U182</f>
        <v>0</v>
      </c>
      <c r="T180" s="6">
        <f>+'4'!H179+CompraVenta!V182</f>
        <v>0</v>
      </c>
      <c r="U180" s="6">
        <f>+'4'!I179+CompraVenta!W182</f>
        <v>0</v>
      </c>
      <c r="V180" s="6">
        <f>+'4'!J179+CompraVenta!X182</f>
        <v>0</v>
      </c>
      <c r="W180" s="6">
        <f>+'4'!K179+CompraVenta!Y182</f>
        <v>74895.560000000012</v>
      </c>
      <c r="X180" s="6">
        <f>+'4'!L179+CompraVenta!Z182</f>
        <v>84611.840000000084</v>
      </c>
      <c r="Y180" s="6">
        <f>+'4'!M179+CompraVenta!AA182</f>
        <v>84356.319999999963</v>
      </c>
      <c r="Z180" s="6">
        <f>+'7'!B179+CompraVenta!AB182</f>
        <v>0</v>
      </c>
      <c r="AA180" s="6">
        <f>+'7'!C179+CompraVenta!AC182</f>
        <v>0</v>
      </c>
      <c r="AB180" s="6">
        <f>+'7'!D179+CompraVenta!AD182</f>
        <v>0</v>
      </c>
      <c r="AC180" s="6">
        <f>+'7'!E179+CompraVenta!AE182</f>
        <v>0</v>
      </c>
      <c r="AD180" s="6">
        <f>+'7'!F179+CompraVenta!AF182</f>
        <v>0</v>
      </c>
      <c r="AE180" s="6">
        <f>+'7'!G179+CompraVenta!AG182</f>
        <v>0</v>
      </c>
      <c r="AF180" s="6">
        <f>+'7'!H179+CompraVenta!AH182</f>
        <v>0</v>
      </c>
      <c r="AG180" s="6">
        <f>+'7'!I179+CompraVenta!AI182</f>
        <v>0</v>
      </c>
      <c r="AH180" s="6">
        <f>+'7'!J179+CompraVenta!AJ182</f>
        <v>0</v>
      </c>
      <c r="AI180" s="6">
        <f>+'7'!K179+CompraVenta!AK182</f>
        <v>74882.220000000074</v>
      </c>
      <c r="AJ180" s="6">
        <f>+'7'!L179+CompraVenta!AL182</f>
        <v>85233.45</v>
      </c>
      <c r="AK180" s="6">
        <f>+'7'!M179+CompraVenta!AM182</f>
        <v>77203.850000000006</v>
      </c>
      <c r="AL180" s="6"/>
      <c r="AM180" s="33">
        <f t="shared" si="20"/>
        <v>234940.77000000025</v>
      </c>
      <c r="AN180" s="33">
        <f t="shared" si="21"/>
        <v>243863.72000000003</v>
      </c>
      <c r="AO180" s="33">
        <f t="shared" si="22"/>
        <v>237319.52000000008</v>
      </c>
      <c r="AP180" s="33">
        <f t="shared" si="23"/>
        <v>234940.77000000025</v>
      </c>
      <c r="AQ180" s="33">
        <f t="shared" si="24"/>
        <v>1</v>
      </c>
      <c r="AR180" s="6">
        <f t="shared" si="28"/>
        <v>178</v>
      </c>
      <c r="AS180" s="34">
        <f t="shared" si="25"/>
        <v>74902.920000000013</v>
      </c>
      <c r="AT180" s="34">
        <f t="shared" si="25"/>
        <v>83869.400000000198</v>
      </c>
      <c r="AU180" s="34">
        <f t="shared" si="25"/>
        <v>76168.450000000041</v>
      </c>
      <c r="AV180" s="34">
        <f t="shared" si="26"/>
        <v>234940.77000000025</v>
      </c>
      <c r="AW180" s="19"/>
      <c r="BB180" s="33"/>
      <c r="BC180" s="33"/>
      <c r="BD180" s="33"/>
      <c r="BF180" s="33"/>
      <c r="BG180" s="33"/>
      <c r="BH180" s="33"/>
      <c r="BJ180" s="35">
        <f t="shared" si="27"/>
        <v>234940.77000000025</v>
      </c>
    </row>
    <row r="181" spans="1:62" x14ac:dyDescent="0.35">
      <c r="A181" s="3" t="str">
        <f>+'7'!A180</f>
        <v>GR_ARAUCARIA</v>
      </c>
      <c r="B181" s="6">
        <f>+'2'!B180+CompraVenta!D183</f>
        <v>0</v>
      </c>
      <c r="C181" s="6">
        <f>+'2'!C180+CompraVenta!E183</f>
        <v>0</v>
      </c>
      <c r="D181" s="6">
        <f>+'2'!D180+CompraVenta!F183</f>
        <v>0</v>
      </c>
      <c r="E181" s="6">
        <f>+'2'!E180+CompraVenta!G183</f>
        <v>0</v>
      </c>
      <c r="F181" s="6">
        <f>+'2'!F180+CompraVenta!H183</f>
        <v>0</v>
      </c>
      <c r="G181" s="6">
        <f>+'2'!G180+CompraVenta!I183</f>
        <v>0</v>
      </c>
      <c r="H181" s="6">
        <f>+'2'!H180+CompraVenta!J183</f>
        <v>0</v>
      </c>
      <c r="I181" s="6">
        <f>+'2'!I180+CompraVenta!K183</f>
        <v>0</v>
      </c>
      <c r="J181" s="6">
        <f>+'2'!J180+CompraVenta!L183</f>
        <v>0</v>
      </c>
      <c r="K181" s="6">
        <f>+'2'!K180+CompraVenta!M183</f>
        <v>132674.24999999991</v>
      </c>
      <c r="L181" s="6">
        <f>+'2'!L180+CompraVenta!N183</f>
        <v>144982.73999999985</v>
      </c>
      <c r="M181" s="6">
        <f>+'2'!M180+CompraVenta!O183</f>
        <v>134466.54000000024</v>
      </c>
      <c r="N181" s="6">
        <f>+'4'!B180+CompraVenta!P183</f>
        <v>0</v>
      </c>
      <c r="O181" s="6">
        <f>+'4'!C180+CompraVenta!Q183</f>
        <v>0</v>
      </c>
      <c r="P181" s="6">
        <f>+'4'!D180+CompraVenta!R183</f>
        <v>0</v>
      </c>
      <c r="Q181" s="6">
        <f>+'4'!E180+CompraVenta!S183</f>
        <v>0</v>
      </c>
      <c r="R181" s="6">
        <f>+'4'!F180+CompraVenta!T183</f>
        <v>0</v>
      </c>
      <c r="S181" s="6">
        <f>+'4'!G180+CompraVenta!U183</f>
        <v>0</v>
      </c>
      <c r="T181" s="6">
        <f>+'4'!H180+CompraVenta!V183</f>
        <v>0</v>
      </c>
      <c r="U181" s="6">
        <f>+'4'!I180+CompraVenta!W183</f>
        <v>0</v>
      </c>
      <c r="V181" s="6">
        <f>+'4'!J180+CompraVenta!X183</f>
        <v>0</v>
      </c>
      <c r="W181" s="6">
        <f>+'4'!K180+CompraVenta!Y183</f>
        <v>132640.28999999992</v>
      </c>
      <c r="X181" s="6">
        <f>+'4'!L180+CompraVenta!Z183</f>
        <v>146129.08999999997</v>
      </c>
      <c r="Y181" s="6">
        <f>+'4'!M180+CompraVenta!AA183</f>
        <v>145672.40000000011</v>
      </c>
      <c r="Z181" s="6">
        <f>+'7'!B180+CompraVenta!AB183</f>
        <v>0</v>
      </c>
      <c r="AA181" s="6">
        <f>+'7'!C180+CompraVenta!AC183</f>
        <v>0</v>
      </c>
      <c r="AB181" s="6">
        <f>+'7'!D180+CompraVenta!AD183</f>
        <v>0</v>
      </c>
      <c r="AC181" s="6">
        <f>+'7'!E180+CompraVenta!AE183</f>
        <v>0</v>
      </c>
      <c r="AD181" s="6">
        <f>+'7'!F180+CompraVenta!AF183</f>
        <v>0</v>
      </c>
      <c r="AE181" s="6">
        <f>+'7'!G180+CompraVenta!AG183</f>
        <v>0</v>
      </c>
      <c r="AF181" s="6">
        <f>+'7'!H180+CompraVenta!AH183</f>
        <v>0</v>
      </c>
      <c r="AG181" s="6">
        <f>+'7'!I180+CompraVenta!AI183</f>
        <v>0</v>
      </c>
      <c r="AH181" s="6">
        <f>+'7'!J180+CompraVenta!AJ183</f>
        <v>0</v>
      </c>
      <c r="AI181" s="6">
        <f>+'7'!K180+CompraVenta!AK183</f>
        <v>132626.66999999987</v>
      </c>
      <c r="AJ181" s="6">
        <f>+'7'!L180+CompraVenta!AL183</f>
        <v>146934.24000000031</v>
      </c>
      <c r="AK181" s="6">
        <f>+'7'!M180+CompraVenta!AM183</f>
        <v>136204.42000000004</v>
      </c>
      <c r="AL181" s="6"/>
      <c r="AM181" s="33">
        <f t="shared" si="20"/>
        <v>412123.53</v>
      </c>
      <c r="AN181" s="33">
        <f t="shared" si="21"/>
        <v>424441.78</v>
      </c>
      <c r="AO181" s="33">
        <f t="shared" si="22"/>
        <v>415765.33000000019</v>
      </c>
      <c r="AP181" s="33">
        <f t="shared" si="23"/>
        <v>412123.53</v>
      </c>
      <c r="AQ181" s="33">
        <f t="shared" si="24"/>
        <v>1</v>
      </c>
      <c r="AR181" s="6">
        <f t="shared" si="28"/>
        <v>179</v>
      </c>
      <c r="AS181" s="34">
        <f t="shared" si="25"/>
        <v>132674.24999999991</v>
      </c>
      <c r="AT181" s="34">
        <f t="shared" si="25"/>
        <v>144982.73999999985</v>
      </c>
      <c r="AU181" s="34">
        <f t="shared" si="25"/>
        <v>134466.54000000024</v>
      </c>
      <c r="AV181" s="34">
        <f t="shared" si="26"/>
        <v>412123.53</v>
      </c>
      <c r="AW181" s="19"/>
      <c r="BB181" s="33"/>
      <c r="BC181" s="33"/>
      <c r="BD181" s="33"/>
      <c r="BF181" s="33"/>
      <c r="BG181" s="33"/>
      <c r="BH181" s="33"/>
      <c r="BJ181" s="35">
        <f t="shared" si="27"/>
        <v>412123.53</v>
      </c>
    </row>
    <row r="182" spans="1:62" x14ac:dyDescent="0.35">
      <c r="A182" s="3" t="str">
        <f>+'7'!A181</f>
        <v>GR_BELLOTO_SPA</v>
      </c>
      <c r="B182" s="6">
        <f>+'2'!B181+CompraVenta!D184</f>
        <v>0</v>
      </c>
      <c r="C182" s="6">
        <f>+'2'!C181+CompraVenta!E184</f>
        <v>0</v>
      </c>
      <c r="D182" s="6">
        <f>+'2'!D181+CompraVenta!F184</f>
        <v>0</v>
      </c>
      <c r="E182" s="6">
        <f>+'2'!E181+CompraVenta!G184</f>
        <v>0</v>
      </c>
      <c r="F182" s="6">
        <f>+'2'!F181+CompraVenta!H184</f>
        <v>0</v>
      </c>
      <c r="G182" s="6">
        <f>+'2'!G181+CompraVenta!I184</f>
        <v>0</v>
      </c>
      <c r="H182" s="6">
        <f>+'2'!H181+CompraVenta!J184</f>
        <v>0</v>
      </c>
      <c r="I182" s="6">
        <f>+'2'!I181+CompraVenta!K184</f>
        <v>0</v>
      </c>
      <c r="J182" s="6">
        <f>+'2'!J181+CompraVenta!L184</f>
        <v>0</v>
      </c>
      <c r="K182" s="6">
        <f>+'2'!K181+CompraVenta!M184</f>
        <v>93161.029999999941</v>
      </c>
      <c r="L182" s="6">
        <f>+'2'!L181+CompraVenta!N184</f>
        <v>121404.93999999997</v>
      </c>
      <c r="M182" s="6">
        <f>+'2'!M181+CompraVenta!O184</f>
        <v>119912.65999999996</v>
      </c>
      <c r="N182" s="6">
        <f>+'4'!B181+CompraVenta!P184</f>
        <v>0</v>
      </c>
      <c r="O182" s="6">
        <f>+'4'!C181+CompraVenta!Q184</f>
        <v>0</v>
      </c>
      <c r="P182" s="6">
        <f>+'4'!D181+CompraVenta!R184</f>
        <v>0</v>
      </c>
      <c r="Q182" s="6">
        <f>+'4'!E181+CompraVenta!S184</f>
        <v>0</v>
      </c>
      <c r="R182" s="6">
        <f>+'4'!F181+CompraVenta!T184</f>
        <v>0</v>
      </c>
      <c r="S182" s="6">
        <f>+'4'!G181+CompraVenta!U184</f>
        <v>0</v>
      </c>
      <c r="T182" s="6">
        <f>+'4'!H181+CompraVenta!V184</f>
        <v>0</v>
      </c>
      <c r="U182" s="6">
        <f>+'4'!I181+CompraVenta!W184</f>
        <v>0</v>
      </c>
      <c r="V182" s="6">
        <f>+'4'!J181+CompraVenta!X184</f>
        <v>0</v>
      </c>
      <c r="W182" s="6">
        <f>+'4'!K181+CompraVenta!Y184</f>
        <v>93132.959999999948</v>
      </c>
      <c r="X182" s="6">
        <f>+'4'!L181+CompraVenta!Z184</f>
        <v>122274.29999999987</v>
      </c>
      <c r="Y182" s="6">
        <f>+'4'!M181+CompraVenta!AA184</f>
        <v>130376.81000000006</v>
      </c>
      <c r="Z182" s="6">
        <f>+'7'!B181+CompraVenta!AB184</f>
        <v>0</v>
      </c>
      <c r="AA182" s="6">
        <f>+'7'!C181+CompraVenta!AC184</f>
        <v>0</v>
      </c>
      <c r="AB182" s="6">
        <f>+'7'!D181+CompraVenta!AD184</f>
        <v>0</v>
      </c>
      <c r="AC182" s="6">
        <f>+'7'!E181+CompraVenta!AE184</f>
        <v>0</v>
      </c>
      <c r="AD182" s="6">
        <f>+'7'!F181+CompraVenta!AF184</f>
        <v>0</v>
      </c>
      <c r="AE182" s="6">
        <f>+'7'!G181+CompraVenta!AG184</f>
        <v>0</v>
      </c>
      <c r="AF182" s="6">
        <f>+'7'!H181+CompraVenta!AH184</f>
        <v>0</v>
      </c>
      <c r="AG182" s="6">
        <f>+'7'!I181+CompraVenta!AI184</f>
        <v>0</v>
      </c>
      <c r="AH182" s="6">
        <f>+'7'!J181+CompraVenta!AJ184</f>
        <v>0</v>
      </c>
      <c r="AI182" s="6">
        <f>+'7'!K181+CompraVenta!AK184</f>
        <v>93139.39999999998</v>
      </c>
      <c r="AJ182" s="6">
        <f>+'7'!L181+CompraVenta!AL184</f>
        <v>123028.54999999997</v>
      </c>
      <c r="AK182" s="6">
        <f>+'7'!M181+CompraVenta!AM184</f>
        <v>121395.68999999997</v>
      </c>
      <c r="AL182" s="6"/>
      <c r="AM182" s="33">
        <f t="shared" si="20"/>
        <v>334478.62999999989</v>
      </c>
      <c r="AN182" s="33">
        <f t="shared" si="21"/>
        <v>345784.06999999989</v>
      </c>
      <c r="AO182" s="33">
        <f t="shared" si="22"/>
        <v>337563.6399999999</v>
      </c>
      <c r="AP182" s="33">
        <f t="shared" si="23"/>
        <v>334478.62999999989</v>
      </c>
      <c r="AQ182" s="33">
        <f t="shared" si="24"/>
        <v>1</v>
      </c>
      <c r="AR182" s="6">
        <f t="shared" si="28"/>
        <v>180</v>
      </c>
      <c r="AS182" s="34">
        <f t="shared" si="25"/>
        <v>93161.029999999941</v>
      </c>
      <c r="AT182" s="34">
        <f t="shared" si="25"/>
        <v>121404.93999999997</v>
      </c>
      <c r="AU182" s="34">
        <f t="shared" si="25"/>
        <v>119912.65999999996</v>
      </c>
      <c r="AV182" s="34">
        <f t="shared" si="26"/>
        <v>334478.62999999989</v>
      </c>
      <c r="AW182" s="19"/>
      <c r="BB182" s="33"/>
      <c r="BC182" s="33"/>
      <c r="BD182" s="33"/>
      <c r="BF182" s="33"/>
      <c r="BG182" s="33"/>
      <c r="BH182" s="33"/>
      <c r="BJ182" s="35">
        <f t="shared" si="27"/>
        <v>334478.62999999989</v>
      </c>
    </row>
    <row r="183" spans="1:62" x14ac:dyDescent="0.35">
      <c r="A183" s="3" t="str">
        <f>+'7'!A182</f>
        <v>GR_BOLDO</v>
      </c>
      <c r="B183" s="6">
        <f>+'2'!B182+CompraVenta!D185</f>
        <v>0</v>
      </c>
      <c r="C183" s="6">
        <f>+'2'!C182+CompraVenta!E185</f>
        <v>0</v>
      </c>
      <c r="D183" s="6">
        <f>+'2'!D182+CompraVenta!F185</f>
        <v>0</v>
      </c>
      <c r="E183" s="6">
        <f>+'2'!E182+CompraVenta!G185</f>
        <v>0</v>
      </c>
      <c r="F183" s="6">
        <f>+'2'!F182+CompraVenta!H185</f>
        <v>0</v>
      </c>
      <c r="G183" s="6">
        <f>+'2'!G182+CompraVenta!I185</f>
        <v>0</v>
      </c>
      <c r="H183" s="6">
        <f>+'2'!H182+CompraVenta!J185</f>
        <v>0</v>
      </c>
      <c r="I183" s="6">
        <f>+'2'!I182+CompraVenta!K185</f>
        <v>0</v>
      </c>
      <c r="J183" s="6">
        <f>+'2'!J182+CompraVenta!L185</f>
        <v>0</v>
      </c>
      <c r="K183" s="6">
        <f>+'2'!K182+CompraVenta!M185</f>
        <v>25615.399999999998</v>
      </c>
      <c r="L183" s="6">
        <f>+'2'!L182+CompraVenta!N185</f>
        <v>28995.899999999965</v>
      </c>
      <c r="M183" s="6">
        <f>+'2'!M182+CompraVenta!O185</f>
        <v>33932.090000000033</v>
      </c>
      <c r="N183" s="6">
        <f>+'4'!B182+CompraVenta!P185</f>
        <v>0</v>
      </c>
      <c r="O183" s="6">
        <f>+'4'!C182+CompraVenta!Q185</f>
        <v>0</v>
      </c>
      <c r="P183" s="6">
        <f>+'4'!D182+CompraVenta!R185</f>
        <v>0</v>
      </c>
      <c r="Q183" s="6">
        <f>+'4'!E182+CompraVenta!S185</f>
        <v>0</v>
      </c>
      <c r="R183" s="6">
        <f>+'4'!F182+CompraVenta!T185</f>
        <v>0</v>
      </c>
      <c r="S183" s="6">
        <f>+'4'!G182+CompraVenta!U185</f>
        <v>0</v>
      </c>
      <c r="T183" s="6">
        <f>+'4'!H182+CompraVenta!V185</f>
        <v>0</v>
      </c>
      <c r="U183" s="6">
        <f>+'4'!I182+CompraVenta!W185</f>
        <v>0</v>
      </c>
      <c r="V183" s="6">
        <f>+'4'!J182+CompraVenta!X185</f>
        <v>0</v>
      </c>
      <c r="W183" s="6">
        <f>+'4'!K182+CompraVenta!Y185</f>
        <v>25606.839999999967</v>
      </c>
      <c r="X183" s="6">
        <f>+'4'!L182+CompraVenta!Z185</f>
        <v>29193.419999999955</v>
      </c>
      <c r="Y183" s="6">
        <f>+'4'!M182+CompraVenta!AA185</f>
        <v>36777.359999999942</v>
      </c>
      <c r="Z183" s="6">
        <f>+'7'!B182+CompraVenta!AB185</f>
        <v>0</v>
      </c>
      <c r="AA183" s="6">
        <f>+'7'!C182+CompraVenta!AC185</f>
        <v>0</v>
      </c>
      <c r="AB183" s="6">
        <f>+'7'!D182+CompraVenta!AD185</f>
        <v>0</v>
      </c>
      <c r="AC183" s="6">
        <f>+'7'!E182+CompraVenta!AE185</f>
        <v>0</v>
      </c>
      <c r="AD183" s="6">
        <f>+'7'!F182+CompraVenta!AF185</f>
        <v>0</v>
      </c>
      <c r="AE183" s="6">
        <f>+'7'!G182+CompraVenta!AG185</f>
        <v>0</v>
      </c>
      <c r="AF183" s="6">
        <f>+'7'!H182+CompraVenta!AH185</f>
        <v>0</v>
      </c>
      <c r="AG183" s="6">
        <f>+'7'!I182+CompraVenta!AI185</f>
        <v>0</v>
      </c>
      <c r="AH183" s="6">
        <f>+'7'!J182+CompraVenta!AJ185</f>
        <v>0</v>
      </c>
      <c r="AI183" s="6">
        <f>+'7'!K182+CompraVenta!AK185</f>
        <v>25607.659999999971</v>
      </c>
      <c r="AJ183" s="6">
        <f>+'7'!L182+CompraVenta!AL185</f>
        <v>29364.98999999998</v>
      </c>
      <c r="AK183" s="6">
        <f>+'7'!M182+CompraVenta!AM185</f>
        <v>34358.929999999971</v>
      </c>
      <c r="AL183" s="6"/>
      <c r="AM183" s="33">
        <f t="shared" si="20"/>
        <v>88543.389999999985</v>
      </c>
      <c r="AN183" s="33">
        <f t="shared" si="21"/>
        <v>91577.619999999864</v>
      </c>
      <c r="AO183" s="33">
        <f t="shared" si="22"/>
        <v>89331.579999999929</v>
      </c>
      <c r="AP183" s="33">
        <f t="shared" si="23"/>
        <v>88543.389999999985</v>
      </c>
      <c r="AQ183" s="33">
        <f t="shared" si="24"/>
        <v>1</v>
      </c>
      <c r="AR183" s="6">
        <f t="shared" si="28"/>
        <v>181</v>
      </c>
      <c r="AS183" s="34">
        <f t="shared" si="25"/>
        <v>25615.399999999998</v>
      </c>
      <c r="AT183" s="34">
        <f t="shared" si="25"/>
        <v>28995.899999999965</v>
      </c>
      <c r="AU183" s="34">
        <f t="shared" si="25"/>
        <v>33932.090000000033</v>
      </c>
      <c r="AV183" s="34">
        <f t="shared" si="26"/>
        <v>88543.389999999985</v>
      </c>
      <c r="AW183" s="19"/>
      <c r="BB183" s="33"/>
      <c r="BC183" s="33"/>
      <c r="BD183" s="33"/>
      <c r="BF183" s="33"/>
      <c r="BG183" s="33"/>
      <c r="BH183" s="33"/>
      <c r="BJ183" s="35">
        <f t="shared" si="27"/>
        <v>88543.389999999985</v>
      </c>
    </row>
    <row r="184" spans="1:62" x14ac:dyDescent="0.35">
      <c r="A184" s="3" t="str">
        <f>+'7'!A183</f>
        <v>GR_CANELO</v>
      </c>
      <c r="B184" s="6">
        <f>+'2'!B183+CompraVenta!D186</f>
        <v>0</v>
      </c>
      <c r="C184" s="6">
        <f>+'2'!C183+CompraVenta!E186</f>
        <v>0</v>
      </c>
      <c r="D184" s="6">
        <f>+'2'!D183+CompraVenta!F186</f>
        <v>0</v>
      </c>
      <c r="E184" s="6">
        <f>+'2'!E183+CompraVenta!G186</f>
        <v>0</v>
      </c>
      <c r="F184" s="6">
        <f>+'2'!F183+CompraVenta!H186</f>
        <v>0</v>
      </c>
      <c r="G184" s="6">
        <f>+'2'!G183+CompraVenta!I186</f>
        <v>0</v>
      </c>
      <c r="H184" s="6">
        <f>+'2'!H183+CompraVenta!J186</f>
        <v>0</v>
      </c>
      <c r="I184" s="6">
        <f>+'2'!I183+CompraVenta!K186</f>
        <v>0</v>
      </c>
      <c r="J184" s="6">
        <f>+'2'!J183+CompraVenta!L186</f>
        <v>0</v>
      </c>
      <c r="K184" s="6">
        <f>+'2'!K183+CompraVenta!M186</f>
        <v>100650.96000000014</v>
      </c>
      <c r="L184" s="6">
        <f>+'2'!L183+CompraVenta!N186</f>
        <v>124446.19999999998</v>
      </c>
      <c r="M184" s="6">
        <f>+'2'!M183+CompraVenta!O186</f>
        <v>128760.76000000008</v>
      </c>
      <c r="N184" s="6">
        <f>+'4'!B183+CompraVenta!P186</f>
        <v>0</v>
      </c>
      <c r="O184" s="6">
        <f>+'4'!C183+CompraVenta!Q186</f>
        <v>0</v>
      </c>
      <c r="P184" s="6">
        <f>+'4'!D183+CompraVenta!R186</f>
        <v>0</v>
      </c>
      <c r="Q184" s="6">
        <f>+'4'!E183+CompraVenta!S186</f>
        <v>0</v>
      </c>
      <c r="R184" s="6">
        <f>+'4'!F183+CompraVenta!T186</f>
        <v>0</v>
      </c>
      <c r="S184" s="6">
        <f>+'4'!G183+CompraVenta!U186</f>
        <v>0</v>
      </c>
      <c r="T184" s="6">
        <f>+'4'!H183+CompraVenta!V186</f>
        <v>0</v>
      </c>
      <c r="U184" s="6">
        <f>+'4'!I183+CompraVenta!W186</f>
        <v>0</v>
      </c>
      <c r="V184" s="6">
        <f>+'4'!J183+CompraVenta!X186</f>
        <v>0</v>
      </c>
      <c r="W184" s="6">
        <f>+'4'!K183+CompraVenta!Y186</f>
        <v>100630.95000000013</v>
      </c>
      <c r="X184" s="6">
        <f>+'4'!L183+CompraVenta!Z186</f>
        <v>125360.02999999982</v>
      </c>
      <c r="Y184" s="6">
        <f>+'4'!M183+CompraVenta!AA186</f>
        <v>139405.21999999983</v>
      </c>
      <c r="Z184" s="6">
        <f>+'7'!B183+CompraVenta!AB186</f>
        <v>0</v>
      </c>
      <c r="AA184" s="6">
        <f>+'7'!C183+CompraVenta!AC186</f>
        <v>0</v>
      </c>
      <c r="AB184" s="6">
        <f>+'7'!D183+CompraVenta!AD186</f>
        <v>0</v>
      </c>
      <c r="AC184" s="6">
        <f>+'7'!E183+CompraVenta!AE186</f>
        <v>0</v>
      </c>
      <c r="AD184" s="6">
        <f>+'7'!F183+CompraVenta!AF186</f>
        <v>0</v>
      </c>
      <c r="AE184" s="6">
        <f>+'7'!G183+CompraVenta!AG186</f>
        <v>0</v>
      </c>
      <c r="AF184" s="6">
        <f>+'7'!H183+CompraVenta!AH186</f>
        <v>0</v>
      </c>
      <c r="AG184" s="6">
        <f>+'7'!I183+CompraVenta!AI186</f>
        <v>0</v>
      </c>
      <c r="AH184" s="6">
        <f>+'7'!J183+CompraVenta!AJ186</f>
        <v>0</v>
      </c>
      <c r="AI184" s="6">
        <f>+'7'!K183+CompraVenta!AK186</f>
        <v>100618.80000000015</v>
      </c>
      <c r="AJ184" s="6">
        <f>+'7'!L183+CompraVenta!AL186</f>
        <v>126049.42999999996</v>
      </c>
      <c r="AK184" s="6">
        <f>+'7'!M183+CompraVenta!AM186</f>
        <v>130387.92000000006</v>
      </c>
      <c r="AL184" s="6"/>
      <c r="AM184" s="33">
        <f t="shared" si="20"/>
        <v>353857.92000000022</v>
      </c>
      <c r="AN184" s="33">
        <f t="shared" si="21"/>
        <v>365396.19999999978</v>
      </c>
      <c r="AO184" s="33">
        <f t="shared" si="22"/>
        <v>357056.15000000014</v>
      </c>
      <c r="AP184" s="33">
        <f t="shared" si="23"/>
        <v>353857.92000000022</v>
      </c>
      <c r="AQ184" s="33">
        <f t="shared" si="24"/>
        <v>1</v>
      </c>
      <c r="AR184" s="6">
        <f t="shared" si="28"/>
        <v>182</v>
      </c>
      <c r="AS184" s="34">
        <f t="shared" si="25"/>
        <v>100650.96000000014</v>
      </c>
      <c r="AT184" s="34">
        <f t="shared" si="25"/>
        <v>124446.19999999998</v>
      </c>
      <c r="AU184" s="34">
        <f t="shared" si="25"/>
        <v>128760.76000000008</v>
      </c>
      <c r="AV184" s="34">
        <f t="shared" si="26"/>
        <v>353857.92000000022</v>
      </c>
      <c r="AW184" s="19"/>
      <c r="BB184" s="33"/>
      <c r="BC184" s="33"/>
      <c r="BD184" s="33"/>
      <c r="BF184" s="33"/>
      <c r="BG184" s="33"/>
      <c r="BH184" s="33"/>
      <c r="BJ184" s="35">
        <f t="shared" si="27"/>
        <v>353857.92000000022</v>
      </c>
    </row>
    <row r="185" spans="1:62" x14ac:dyDescent="0.35">
      <c r="A185" s="3" t="str">
        <f>+'7'!A184</f>
        <v>GR_CHAQUIHUE</v>
      </c>
      <c r="B185" s="6">
        <f>+'2'!B184+CompraVenta!D187</f>
        <v>0</v>
      </c>
      <c r="C185" s="6">
        <f>+'2'!C184+CompraVenta!E187</f>
        <v>0</v>
      </c>
      <c r="D185" s="6">
        <f>+'2'!D184+CompraVenta!F187</f>
        <v>0</v>
      </c>
      <c r="E185" s="6">
        <f>+'2'!E184+CompraVenta!G187</f>
        <v>0</v>
      </c>
      <c r="F185" s="6">
        <f>+'2'!F184+CompraVenta!H187</f>
        <v>0</v>
      </c>
      <c r="G185" s="6">
        <f>+'2'!G184+CompraVenta!I187</f>
        <v>0</v>
      </c>
      <c r="H185" s="6">
        <f>+'2'!H184+CompraVenta!J187</f>
        <v>0</v>
      </c>
      <c r="I185" s="6">
        <f>+'2'!I184+CompraVenta!K187</f>
        <v>0</v>
      </c>
      <c r="J185" s="6">
        <f>+'2'!J184+CompraVenta!L187</f>
        <v>0</v>
      </c>
      <c r="K185" s="6">
        <f>+'2'!K184+CompraVenta!M187</f>
        <v>137538.75000000009</v>
      </c>
      <c r="L185" s="6">
        <f>+'2'!L184+CompraVenta!N187</f>
        <v>150937.58999999997</v>
      </c>
      <c r="M185" s="6">
        <f>+'2'!M184+CompraVenta!O187</f>
        <v>147854.55999999994</v>
      </c>
      <c r="N185" s="6">
        <f>+'4'!B184+CompraVenta!P187</f>
        <v>0</v>
      </c>
      <c r="O185" s="6">
        <f>+'4'!C184+CompraVenta!Q187</f>
        <v>0</v>
      </c>
      <c r="P185" s="6">
        <f>+'4'!D184+CompraVenta!R187</f>
        <v>0</v>
      </c>
      <c r="Q185" s="6">
        <f>+'4'!E184+CompraVenta!S187</f>
        <v>0</v>
      </c>
      <c r="R185" s="6">
        <f>+'4'!F184+CompraVenta!T187</f>
        <v>0</v>
      </c>
      <c r="S185" s="6">
        <f>+'4'!G184+CompraVenta!U187</f>
        <v>0</v>
      </c>
      <c r="T185" s="6">
        <f>+'4'!H184+CompraVenta!V187</f>
        <v>0</v>
      </c>
      <c r="U185" s="6">
        <f>+'4'!I184+CompraVenta!W187</f>
        <v>0</v>
      </c>
      <c r="V185" s="6">
        <f>+'4'!J184+CompraVenta!X187</f>
        <v>0</v>
      </c>
      <c r="W185" s="6">
        <f>+'4'!K184+CompraVenta!Y187</f>
        <v>137510.4599999999</v>
      </c>
      <c r="X185" s="6">
        <f>+'4'!L184+CompraVenta!Z187</f>
        <v>152077.91999999993</v>
      </c>
      <c r="Y185" s="6">
        <f>+'4'!M184+CompraVenta!AA187</f>
        <v>160112.54000000018</v>
      </c>
      <c r="Z185" s="6">
        <f>+'7'!B184+CompraVenta!AB187</f>
        <v>0</v>
      </c>
      <c r="AA185" s="6">
        <f>+'7'!C184+CompraVenta!AC187</f>
        <v>0</v>
      </c>
      <c r="AB185" s="6">
        <f>+'7'!D184+CompraVenta!AD187</f>
        <v>0</v>
      </c>
      <c r="AC185" s="6">
        <f>+'7'!E184+CompraVenta!AE187</f>
        <v>0</v>
      </c>
      <c r="AD185" s="6">
        <f>+'7'!F184+CompraVenta!AF187</f>
        <v>0</v>
      </c>
      <c r="AE185" s="6">
        <f>+'7'!G184+CompraVenta!AG187</f>
        <v>0</v>
      </c>
      <c r="AF185" s="6">
        <f>+'7'!H184+CompraVenta!AH187</f>
        <v>0</v>
      </c>
      <c r="AG185" s="6">
        <f>+'7'!I184+CompraVenta!AI187</f>
        <v>0</v>
      </c>
      <c r="AH185" s="6">
        <f>+'7'!J184+CompraVenta!AJ187</f>
        <v>0</v>
      </c>
      <c r="AI185" s="6">
        <f>+'7'!K184+CompraVenta!AK187</f>
        <v>137493.61000000004</v>
      </c>
      <c r="AJ185" s="6">
        <f>+'7'!L184+CompraVenta!AL187</f>
        <v>152911.16000000012</v>
      </c>
      <c r="AK185" s="6">
        <f>+'7'!M184+CompraVenta!AM187</f>
        <v>149737.58000000025</v>
      </c>
      <c r="AL185" s="6"/>
      <c r="AM185" s="33">
        <f t="shared" si="20"/>
        <v>436330.9</v>
      </c>
      <c r="AN185" s="33">
        <f t="shared" si="21"/>
        <v>449700.92000000004</v>
      </c>
      <c r="AO185" s="33">
        <f t="shared" si="22"/>
        <v>440142.35000000038</v>
      </c>
      <c r="AP185" s="33">
        <f t="shared" si="23"/>
        <v>436330.9</v>
      </c>
      <c r="AQ185" s="33">
        <f t="shared" si="24"/>
        <v>1</v>
      </c>
      <c r="AR185" s="6">
        <f t="shared" si="28"/>
        <v>183</v>
      </c>
      <c r="AS185" s="34">
        <f t="shared" si="25"/>
        <v>137538.75000000009</v>
      </c>
      <c r="AT185" s="34">
        <f t="shared" si="25"/>
        <v>150937.58999999997</v>
      </c>
      <c r="AU185" s="34">
        <f t="shared" si="25"/>
        <v>147854.55999999994</v>
      </c>
      <c r="AV185" s="34">
        <f t="shared" si="26"/>
        <v>436330.9</v>
      </c>
      <c r="AW185" s="19"/>
      <c r="BB185" s="33"/>
      <c r="BC185" s="33"/>
      <c r="BD185" s="33"/>
      <c r="BF185" s="33"/>
      <c r="BG185" s="33"/>
      <c r="BH185" s="33"/>
      <c r="BJ185" s="35">
        <f t="shared" si="27"/>
        <v>436330.9</v>
      </c>
    </row>
    <row r="186" spans="1:62" x14ac:dyDescent="0.35">
      <c r="A186" s="3" t="str">
        <f>+'7'!A185</f>
        <v>GR_COIGUE</v>
      </c>
      <c r="B186" s="6">
        <f>+'2'!B185+CompraVenta!D188</f>
        <v>0</v>
      </c>
      <c r="C186" s="6">
        <f>+'2'!C185+CompraVenta!E188</f>
        <v>0</v>
      </c>
      <c r="D186" s="6">
        <f>+'2'!D185+CompraVenta!F188</f>
        <v>0</v>
      </c>
      <c r="E186" s="6">
        <f>+'2'!E185+CompraVenta!G188</f>
        <v>0</v>
      </c>
      <c r="F186" s="6">
        <f>+'2'!F185+CompraVenta!H188</f>
        <v>0</v>
      </c>
      <c r="G186" s="6">
        <f>+'2'!G185+CompraVenta!I188</f>
        <v>0</v>
      </c>
      <c r="H186" s="6">
        <f>+'2'!H185+CompraVenta!J188</f>
        <v>0</v>
      </c>
      <c r="I186" s="6">
        <f>+'2'!I185+CompraVenta!K188</f>
        <v>0</v>
      </c>
      <c r="J186" s="6">
        <f>+'2'!J185+CompraVenta!L188</f>
        <v>0</v>
      </c>
      <c r="K186" s="6">
        <f>+'2'!K185+CompraVenta!M188</f>
        <v>33560.339999999982</v>
      </c>
      <c r="L186" s="6">
        <f>+'2'!L185+CompraVenta!N188</f>
        <v>30436.080000000005</v>
      </c>
      <c r="M186" s="6">
        <f>+'2'!M185+CompraVenta!O188</f>
        <v>32859.200000000019</v>
      </c>
      <c r="N186" s="6">
        <f>+'4'!B185+CompraVenta!P188</f>
        <v>0</v>
      </c>
      <c r="O186" s="6">
        <f>+'4'!C185+CompraVenta!Q188</f>
        <v>0</v>
      </c>
      <c r="P186" s="6">
        <f>+'4'!D185+CompraVenta!R188</f>
        <v>0</v>
      </c>
      <c r="Q186" s="6">
        <f>+'4'!E185+CompraVenta!S188</f>
        <v>0</v>
      </c>
      <c r="R186" s="6">
        <f>+'4'!F185+CompraVenta!T188</f>
        <v>0</v>
      </c>
      <c r="S186" s="6">
        <f>+'4'!G185+CompraVenta!U188</f>
        <v>0</v>
      </c>
      <c r="T186" s="6">
        <f>+'4'!H185+CompraVenta!V188</f>
        <v>0</v>
      </c>
      <c r="U186" s="6">
        <f>+'4'!I185+CompraVenta!W188</f>
        <v>0</v>
      </c>
      <c r="V186" s="6">
        <f>+'4'!J185+CompraVenta!X188</f>
        <v>0</v>
      </c>
      <c r="W186" s="6">
        <f>+'4'!K185+CompraVenta!Y188</f>
        <v>33552.259999999987</v>
      </c>
      <c r="X186" s="6">
        <f>+'4'!L185+CompraVenta!Z188</f>
        <v>30668.860000000019</v>
      </c>
      <c r="Y186" s="6">
        <f>+'4'!M185+CompraVenta!AA188</f>
        <v>35604.520000000048</v>
      </c>
      <c r="Z186" s="6">
        <f>+'7'!B185+CompraVenta!AB188</f>
        <v>0</v>
      </c>
      <c r="AA186" s="6">
        <f>+'7'!C185+CompraVenta!AC188</f>
        <v>0</v>
      </c>
      <c r="AB186" s="6">
        <f>+'7'!D185+CompraVenta!AD188</f>
        <v>0</v>
      </c>
      <c r="AC186" s="6">
        <f>+'7'!E185+CompraVenta!AE188</f>
        <v>0</v>
      </c>
      <c r="AD186" s="6">
        <f>+'7'!F185+CompraVenta!AF188</f>
        <v>0</v>
      </c>
      <c r="AE186" s="6">
        <f>+'7'!G185+CompraVenta!AG188</f>
        <v>0</v>
      </c>
      <c r="AF186" s="6">
        <f>+'7'!H185+CompraVenta!AH188</f>
        <v>0</v>
      </c>
      <c r="AG186" s="6">
        <f>+'7'!I185+CompraVenta!AI188</f>
        <v>0</v>
      </c>
      <c r="AH186" s="6">
        <f>+'7'!J185+CompraVenta!AJ188</f>
        <v>0</v>
      </c>
      <c r="AI186" s="6">
        <f>+'7'!K185+CompraVenta!AK188</f>
        <v>33548.509999999987</v>
      </c>
      <c r="AJ186" s="6">
        <f>+'7'!L185+CompraVenta!AL188</f>
        <v>30829.41999999998</v>
      </c>
      <c r="AK186" s="6">
        <f>+'7'!M185+CompraVenta!AM188</f>
        <v>33286.489999999932</v>
      </c>
      <c r="AL186" s="6"/>
      <c r="AM186" s="33">
        <f t="shared" si="20"/>
        <v>96855.62</v>
      </c>
      <c r="AN186" s="33">
        <f t="shared" si="21"/>
        <v>99825.640000000058</v>
      </c>
      <c r="AO186" s="33">
        <f t="shared" si="22"/>
        <v>97664.419999999896</v>
      </c>
      <c r="AP186" s="33">
        <f t="shared" si="23"/>
        <v>96855.62</v>
      </c>
      <c r="AQ186" s="33">
        <f t="shared" si="24"/>
        <v>1</v>
      </c>
      <c r="AR186" s="6">
        <f t="shared" si="28"/>
        <v>184</v>
      </c>
      <c r="AS186" s="34">
        <f t="shared" si="25"/>
        <v>33560.339999999982</v>
      </c>
      <c r="AT186" s="34">
        <f t="shared" si="25"/>
        <v>30436.080000000005</v>
      </c>
      <c r="AU186" s="34">
        <f t="shared" si="25"/>
        <v>32859.200000000019</v>
      </c>
      <c r="AV186" s="34">
        <f t="shared" si="26"/>
        <v>96855.62</v>
      </c>
      <c r="AW186" s="19"/>
      <c r="BB186" s="33"/>
      <c r="BC186" s="33"/>
      <c r="BD186" s="33"/>
      <c r="BF186" s="33"/>
      <c r="BG186" s="33"/>
      <c r="BH186" s="33"/>
      <c r="BJ186" s="35">
        <f t="shared" si="27"/>
        <v>96855.62</v>
      </c>
    </row>
    <row r="187" spans="1:62" x14ac:dyDescent="0.35">
      <c r="A187" s="3" t="str">
        <f>+'7'!A186</f>
        <v>GR_ESPINO</v>
      </c>
      <c r="B187" s="6">
        <f>+'2'!B186+CompraVenta!D189</f>
        <v>0</v>
      </c>
      <c r="C187" s="6">
        <f>+'2'!C186+CompraVenta!E189</f>
        <v>0</v>
      </c>
      <c r="D187" s="6">
        <f>+'2'!D186+CompraVenta!F189</f>
        <v>0</v>
      </c>
      <c r="E187" s="6">
        <f>+'2'!E186+CompraVenta!G189</f>
        <v>0</v>
      </c>
      <c r="F187" s="6">
        <f>+'2'!F186+CompraVenta!H189</f>
        <v>0</v>
      </c>
      <c r="G187" s="6">
        <f>+'2'!G186+CompraVenta!I189</f>
        <v>0</v>
      </c>
      <c r="H187" s="6">
        <f>+'2'!H186+CompraVenta!J189</f>
        <v>0</v>
      </c>
      <c r="I187" s="6">
        <f>+'2'!I186+CompraVenta!K189</f>
        <v>0</v>
      </c>
      <c r="J187" s="6">
        <f>+'2'!J186+CompraVenta!L189</f>
        <v>0</v>
      </c>
      <c r="K187" s="6">
        <f>+'2'!K186+CompraVenta!M189</f>
        <v>31013.680000000048</v>
      </c>
      <c r="L187" s="6">
        <f>+'2'!L186+CompraVenta!N189</f>
        <v>36179.399999999994</v>
      </c>
      <c r="M187" s="6">
        <f>+'2'!M186+CompraVenta!O189</f>
        <v>37461.609999999993</v>
      </c>
      <c r="N187" s="6">
        <f>+'4'!B186+CompraVenta!P189</f>
        <v>0</v>
      </c>
      <c r="O187" s="6">
        <f>+'4'!C186+CompraVenta!Q189</f>
        <v>0</v>
      </c>
      <c r="P187" s="6">
        <f>+'4'!D186+CompraVenta!R189</f>
        <v>0</v>
      </c>
      <c r="Q187" s="6">
        <f>+'4'!E186+CompraVenta!S189</f>
        <v>0</v>
      </c>
      <c r="R187" s="6">
        <f>+'4'!F186+CompraVenta!T189</f>
        <v>0</v>
      </c>
      <c r="S187" s="6">
        <f>+'4'!G186+CompraVenta!U189</f>
        <v>0</v>
      </c>
      <c r="T187" s="6">
        <f>+'4'!H186+CompraVenta!V189</f>
        <v>0</v>
      </c>
      <c r="U187" s="6">
        <f>+'4'!I186+CompraVenta!W189</f>
        <v>0</v>
      </c>
      <c r="V187" s="6">
        <f>+'4'!J186+CompraVenta!X189</f>
        <v>0</v>
      </c>
      <c r="W187" s="6">
        <f>+'4'!K186+CompraVenta!Y189</f>
        <v>31005.270000000044</v>
      </c>
      <c r="X187" s="6">
        <f>+'4'!L186+CompraVenta!Z189</f>
        <v>36416.979999999974</v>
      </c>
      <c r="Y187" s="6">
        <f>+'4'!M186+CompraVenta!AA189</f>
        <v>40597.880000000012</v>
      </c>
      <c r="Z187" s="6">
        <f>+'7'!B186+CompraVenta!AB189</f>
        <v>0</v>
      </c>
      <c r="AA187" s="6">
        <f>+'7'!C186+CompraVenta!AC189</f>
        <v>0</v>
      </c>
      <c r="AB187" s="6">
        <f>+'7'!D186+CompraVenta!AD189</f>
        <v>0</v>
      </c>
      <c r="AC187" s="6">
        <f>+'7'!E186+CompraVenta!AE189</f>
        <v>0</v>
      </c>
      <c r="AD187" s="6">
        <f>+'7'!F186+CompraVenta!AF189</f>
        <v>0</v>
      </c>
      <c r="AE187" s="6">
        <f>+'7'!G186+CompraVenta!AG189</f>
        <v>0</v>
      </c>
      <c r="AF187" s="6">
        <f>+'7'!H186+CompraVenta!AH189</f>
        <v>0</v>
      </c>
      <c r="AG187" s="6">
        <f>+'7'!I186+CompraVenta!AI189</f>
        <v>0</v>
      </c>
      <c r="AH187" s="6">
        <f>+'7'!J186+CompraVenta!AJ189</f>
        <v>0</v>
      </c>
      <c r="AI187" s="6">
        <f>+'7'!K186+CompraVenta!AK189</f>
        <v>31005.380000000037</v>
      </c>
      <c r="AJ187" s="6">
        <f>+'7'!L186+CompraVenta!AL189</f>
        <v>36634.78000000005</v>
      </c>
      <c r="AK187" s="6">
        <f>+'7'!M186+CompraVenta!AM189</f>
        <v>37929.29</v>
      </c>
      <c r="AL187" s="6"/>
      <c r="AM187" s="33">
        <f t="shared" si="20"/>
        <v>104654.69000000003</v>
      </c>
      <c r="AN187" s="33">
        <f t="shared" si="21"/>
        <v>108020.13000000003</v>
      </c>
      <c r="AO187" s="33">
        <f t="shared" si="22"/>
        <v>105569.4500000001</v>
      </c>
      <c r="AP187" s="33">
        <f t="shared" si="23"/>
        <v>104654.69000000003</v>
      </c>
      <c r="AQ187" s="33">
        <f t="shared" si="24"/>
        <v>1</v>
      </c>
      <c r="AR187" s="6">
        <f t="shared" si="28"/>
        <v>185</v>
      </c>
      <c r="AS187" s="34">
        <f t="shared" si="25"/>
        <v>31013.680000000048</v>
      </c>
      <c r="AT187" s="34">
        <f t="shared" si="25"/>
        <v>36179.399999999994</v>
      </c>
      <c r="AU187" s="34">
        <f t="shared" si="25"/>
        <v>37461.609999999993</v>
      </c>
      <c r="AV187" s="34">
        <f t="shared" si="26"/>
        <v>104654.69000000003</v>
      </c>
      <c r="AW187" s="19"/>
      <c r="BB187" s="33"/>
      <c r="BC187" s="33"/>
      <c r="BD187" s="33"/>
      <c r="BF187" s="33"/>
      <c r="BG187" s="33"/>
      <c r="BH187" s="33"/>
      <c r="BJ187" s="35">
        <f t="shared" si="27"/>
        <v>104654.69000000003</v>
      </c>
    </row>
    <row r="188" spans="1:62" x14ac:dyDescent="0.35">
      <c r="A188" s="3" t="str">
        <f>+'7'!A187</f>
        <v>GR_GUAYACAN</v>
      </c>
      <c r="B188" s="6">
        <f>+'2'!B187+CompraVenta!D190</f>
        <v>0</v>
      </c>
      <c r="C188" s="6">
        <f>+'2'!C187+CompraVenta!E190</f>
        <v>0</v>
      </c>
      <c r="D188" s="6">
        <f>+'2'!D187+CompraVenta!F190</f>
        <v>0</v>
      </c>
      <c r="E188" s="6">
        <f>+'2'!E187+CompraVenta!G190</f>
        <v>0</v>
      </c>
      <c r="F188" s="6">
        <f>+'2'!F187+CompraVenta!H190</f>
        <v>0</v>
      </c>
      <c r="G188" s="6">
        <f>+'2'!G187+CompraVenta!I190</f>
        <v>0</v>
      </c>
      <c r="H188" s="6">
        <f>+'2'!H187+CompraVenta!J190</f>
        <v>0</v>
      </c>
      <c r="I188" s="6">
        <f>+'2'!I187+CompraVenta!K190</f>
        <v>0</v>
      </c>
      <c r="J188" s="6">
        <f>+'2'!J187+CompraVenta!L190</f>
        <v>0</v>
      </c>
      <c r="K188" s="6">
        <f>+'2'!K187+CompraVenta!M190</f>
        <v>28371.659999999967</v>
      </c>
      <c r="L188" s="6">
        <f>+'2'!L187+CompraVenta!N190</f>
        <v>32225.849999999995</v>
      </c>
      <c r="M188" s="6">
        <f>+'2'!M187+CompraVenta!O190</f>
        <v>29871.239999999958</v>
      </c>
      <c r="N188" s="6">
        <f>+'4'!B187+CompraVenta!P190</f>
        <v>0</v>
      </c>
      <c r="O188" s="6">
        <f>+'4'!C187+CompraVenta!Q190</f>
        <v>0</v>
      </c>
      <c r="P188" s="6">
        <f>+'4'!D187+CompraVenta!R190</f>
        <v>0</v>
      </c>
      <c r="Q188" s="6">
        <f>+'4'!E187+CompraVenta!S190</f>
        <v>0</v>
      </c>
      <c r="R188" s="6">
        <f>+'4'!F187+CompraVenta!T190</f>
        <v>0</v>
      </c>
      <c r="S188" s="6">
        <f>+'4'!G187+CompraVenta!U190</f>
        <v>0</v>
      </c>
      <c r="T188" s="6">
        <f>+'4'!H187+CompraVenta!V190</f>
        <v>0</v>
      </c>
      <c r="U188" s="6">
        <f>+'4'!I187+CompraVenta!W190</f>
        <v>0</v>
      </c>
      <c r="V188" s="6">
        <f>+'4'!J187+CompraVenta!X190</f>
        <v>0</v>
      </c>
      <c r="W188" s="6">
        <f>+'4'!K187+CompraVenta!Y190</f>
        <v>28365.189999999977</v>
      </c>
      <c r="X188" s="6">
        <f>+'4'!L187+CompraVenta!Z190</f>
        <v>32364.339999999997</v>
      </c>
      <c r="Y188" s="6">
        <f>+'4'!M187+CompraVenta!AA190</f>
        <v>31974.17</v>
      </c>
      <c r="Z188" s="6">
        <f>+'7'!B187+CompraVenta!AB190</f>
        <v>0</v>
      </c>
      <c r="AA188" s="6">
        <f>+'7'!C187+CompraVenta!AC190</f>
        <v>0</v>
      </c>
      <c r="AB188" s="6">
        <f>+'7'!D187+CompraVenta!AD190</f>
        <v>0</v>
      </c>
      <c r="AC188" s="6">
        <f>+'7'!E187+CompraVenta!AE190</f>
        <v>0</v>
      </c>
      <c r="AD188" s="6">
        <f>+'7'!F187+CompraVenta!AF190</f>
        <v>0</v>
      </c>
      <c r="AE188" s="6">
        <f>+'7'!G187+CompraVenta!AG190</f>
        <v>0</v>
      </c>
      <c r="AF188" s="6">
        <f>+'7'!H187+CompraVenta!AH190</f>
        <v>0</v>
      </c>
      <c r="AG188" s="6">
        <f>+'7'!I187+CompraVenta!AI190</f>
        <v>0</v>
      </c>
      <c r="AH188" s="6">
        <f>+'7'!J187+CompraVenta!AJ190</f>
        <v>0</v>
      </c>
      <c r="AI188" s="6">
        <f>+'7'!K187+CompraVenta!AK190</f>
        <v>28362.139999999985</v>
      </c>
      <c r="AJ188" s="6">
        <f>+'7'!L187+CompraVenta!AL190</f>
        <v>32495.819999999992</v>
      </c>
      <c r="AK188" s="6">
        <f>+'7'!M187+CompraVenta!AM190</f>
        <v>30241.930000000008</v>
      </c>
      <c r="AL188" s="6"/>
      <c r="AM188" s="33">
        <f t="shared" si="20"/>
        <v>90468.749999999927</v>
      </c>
      <c r="AN188" s="33">
        <f t="shared" si="21"/>
        <v>92703.699999999968</v>
      </c>
      <c r="AO188" s="33">
        <f t="shared" si="22"/>
        <v>91099.889999999985</v>
      </c>
      <c r="AP188" s="33">
        <f t="shared" si="23"/>
        <v>90468.749999999927</v>
      </c>
      <c r="AQ188" s="33">
        <f t="shared" si="24"/>
        <v>1</v>
      </c>
      <c r="AR188" s="6">
        <f t="shared" si="28"/>
        <v>186</v>
      </c>
      <c r="AS188" s="34">
        <f t="shared" si="25"/>
        <v>28371.659999999967</v>
      </c>
      <c r="AT188" s="34">
        <f t="shared" si="25"/>
        <v>32225.849999999995</v>
      </c>
      <c r="AU188" s="34">
        <f t="shared" si="25"/>
        <v>29871.239999999958</v>
      </c>
      <c r="AV188" s="34">
        <f t="shared" si="26"/>
        <v>90468.749999999927</v>
      </c>
      <c r="AW188" s="19"/>
      <c r="BB188" s="33"/>
      <c r="BC188" s="33"/>
      <c r="BD188" s="33"/>
      <c r="BF188" s="33"/>
      <c r="BG188" s="33"/>
      <c r="BH188" s="33"/>
      <c r="BJ188" s="35">
        <f t="shared" si="27"/>
        <v>90468.749999999927</v>
      </c>
    </row>
    <row r="189" spans="1:62" x14ac:dyDescent="0.35">
      <c r="A189" s="3" t="str">
        <f>+'7'!A188</f>
        <v>GR_HUINGAN</v>
      </c>
      <c r="B189" s="6">
        <f>+'2'!B188+CompraVenta!D191</f>
        <v>0</v>
      </c>
      <c r="C189" s="6">
        <f>+'2'!C188+CompraVenta!E191</f>
        <v>0</v>
      </c>
      <c r="D189" s="6">
        <f>+'2'!D188+CompraVenta!F191</f>
        <v>0</v>
      </c>
      <c r="E189" s="6">
        <f>+'2'!E188+CompraVenta!G191</f>
        <v>0</v>
      </c>
      <c r="F189" s="6">
        <f>+'2'!F188+CompraVenta!H191</f>
        <v>0</v>
      </c>
      <c r="G189" s="6">
        <f>+'2'!G188+CompraVenta!I191</f>
        <v>0</v>
      </c>
      <c r="H189" s="6">
        <f>+'2'!H188+CompraVenta!J191</f>
        <v>0</v>
      </c>
      <c r="I189" s="6">
        <f>+'2'!I188+CompraVenta!K191</f>
        <v>0</v>
      </c>
      <c r="J189" s="6">
        <f>+'2'!J188+CompraVenta!L191</f>
        <v>0</v>
      </c>
      <c r="K189" s="6">
        <f>+'2'!K188+CompraVenta!M191</f>
        <v>65977.840000000069</v>
      </c>
      <c r="L189" s="6">
        <f>+'2'!L188+CompraVenta!N191</f>
        <v>54100.980000000054</v>
      </c>
      <c r="M189" s="6">
        <f>+'2'!M188+CompraVenta!O191</f>
        <v>57669.13</v>
      </c>
      <c r="N189" s="6">
        <f>+'4'!B188+CompraVenta!P191</f>
        <v>0</v>
      </c>
      <c r="O189" s="6">
        <f>+'4'!C188+CompraVenta!Q191</f>
        <v>0</v>
      </c>
      <c r="P189" s="6">
        <f>+'4'!D188+CompraVenta!R191</f>
        <v>0</v>
      </c>
      <c r="Q189" s="6">
        <f>+'4'!E188+CompraVenta!S191</f>
        <v>0</v>
      </c>
      <c r="R189" s="6">
        <f>+'4'!F188+CompraVenta!T191</f>
        <v>0</v>
      </c>
      <c r="S189" s="6">
        <f>+'4'!G188+CompraVenta!U191</f>
        <v>0</v>
      </c>
      <c r="T189" s="6">
        <f>+'4'!H188+CompraVenta!V191</f>
        <v>0</v>
      </c>
      <c r="U189" s="6">
        <f>+'4'!I188+CompraVenta!W191</f>
        <v>0</v>
      </c>
      <c r="V189" s="6">
        <f>+'4'!J188+CompraVenta!X191</f>
        <v>0</v>
      </c>
      <c r="W189" s="6">
        <f>+'4'!K188+CompraVenta!Y191</f>
        <v>65953.340000000098</v>
      </c>
      <c r="X189" s="6">
        <f>+'4'!L188+CompraVenta!Z191</f>
        <v>54538.35000000002</v>
      </c>
      <c r="Y189" s="6">
        <f>+'4'!M188+CompraVenta!AA191</f>
        <v>64433.48999999994</v>
      </c>
      <c r="Z189" s="6">
        <f>+'7'!B188+CompraVenta!AB191</f>
        <v>0</v>
      </c>
      <c r="AA189" s="6">
        <f>+'7'!C188+CompraVenta!AC191</f>
        <v>0</v>
      </c>
      <c r="AB189" s="6">
        <f>+'7'!D188+CompraVenta!AD191</f>
        <v>0</v>
      </c>
      <c r="AC189" s="6">
        <f>+'7'!E188+CompraVenta!AE191</f>
        <v>0</v>
      </c>
      <c r="AD189" s="6">
        <f>+'7'!F188+CompraVenta!AF191</f>
        <v>0</v>
      </c>
      <c r="AE189" s="6">
        <f>+'7'!G188+CompraVenta!AG191</f>
        <v>0</v>
      </c>
      <c r="AF189" s="6">
        <f>+'7'!H188+CompraVenta!AH191</f>
        <v>0</v>
      </c>
      <c r="AG189" s="6">
        <f>+'7'!I188+CompraVenta!AI191</f>
        <v>0</v>
      </c>
      <c r="AH189" s="6">
        <f>+'7'!J188+CompraVenta!AJ191</f>
        <v>0</v>
      </c>
      <c r="AI189" s="6">
        <f>+'7'!K188+CompraVenta!AK191</f>
        <v>65945.930000000109</v>
      </c>
      <c r="AJ189" s="6">
        <f>+'7'!L188+CompraVenta!AL191</f>
        <v>54972.01999999999</v>
      </c>
      <c r="AK189" s="6">
        <f>+'7'!M188+CompraVenta!AM191</f>
        <v>58673.779999999955</v>
      </c>
      <c r="AL189" s="6"/>
      <c r="AM189" s="33">
        <f t="shared" si="20"/>
        <v>177747.95000000013</v>
      </c>
      <c r="AN189" s="33">
        <f t="shared" si="21"/>
        <v>184925.18000000005</v>
      </c>
      <c r="AO189" s="33">
        <f t="shared" si="22"/>
        <v>179591.73000000004</v>
      </c>
      <c r="AP189" s="33">
        <f t="shared" si="23"/>
        <v>177747.95000000013</v>
      </c>
      <c r="AQ189" s="33">
        <f t="shared" si="24"/>
        <v>1</v>
      </c>
      <c r="AR189" s="6">
        <f t="shared" si="28"/>
        <v>187</v>
      </c>
      <c r="AS189" s="34">
        <f t="shared" si="25"/>
        <v>65977.840000000069</v>
      </c>
      <c r="AT189" s="34">
        <f t="shared" si="25"/>
        <v>54100.980000000054</v>
      </c>
      <c r="AU189" s="34">
        <f t="shared" si="25"/>
        <v>57669.13</v>
      </c>
      <c r="AV189" s="34">
        <f t="shared" si="26"/>
        <v>177747.95000000013</v>
      </c>
      <c r="AW189" s="19"/>
      <c r="BB189" s="33"/>
      <c r="BC189" s="33"/>
      <c r="BD189" s="33"/>
      <c r="BF189" s="33"/>
      <c r="BG189" s="33"/>
      <c r="BH189" s="33"/>
      <c r="BJ189" s="35">
        <f t="shared" si="27"/>
        <v>177747.95000000013</v>
      </c>
    </row>
    <row r="190" spans="1:62" x14ac:dyDescent="0.35">
      <c r="A190" s="3" t="str">
        <f>+'7'!A189</f>
        <v>GR_LAUREL</v>
      </c>
      <c r="B190" s="6">
        <f>+'2'!B189+CompraVenta!D192</f>
        <v>0</v>
      </c>
      <c r="C190" s="6">
        <f>+'2'!C189+CompraVenta!E192</f>
        <v>0</v>
      </c>
      <c r="D190" s="6">
        <f>+'2'!D189+CompraVenta!F192</f>
        <v>0</v>
      </c>
      <c r="E190" s="6">
        <f>+'2'!E189+CompraVenta!G192</f>
        <v>0</v>
      </c>
      <c r="F190" s="6">
        <f>+'2'!F189+CompraVenta!H192</f>
        <v>0</v>
      </c>
      <c r="G190" s="6">
        <f>+'2'!G189+CompraVenta!I192</f>
        <v>0</v>
      </c>
      <c r="H190" s="6">
        <f>+'2'!H189+CompraVenta!J192</f>
        <v>0</v>
      </c>
      <c r="I190" s="6">
        <f>+'2'!I189+CompraVenta!K192</f>
        <v>0</v>
      </c>
      <c r="J190" s="6">
        <f>+'2'!J189+CompraVenta!L192</f>
        <v>0</v>
      </c>
      <c r="K190" s="6">
        <f>+'2'!K189+CompraVenta!M192</f>
        <v>36220.669999999947</v>
      </c>
      <c r="L190" s="6">
        <f>+'2'!L189+CompraVenta!N192</f>
        <v>44490.69</v>
      </c>
      <c r="M190" s="6">
        <f>+'2'!M189+CompraVenta!O192</f>
        <v>47120.379999999961</v>
      </c>
      <c r="N190" s="6">
        <f>+'4'!B189+CompraVenta!P192</f>
        <v>0</v>
      </c>
      <c r="O190" s="6">
        <f>+'4'!C189+CompraVenta!Q192</f>
        <v>0</v>
      </c>
      <c r="P190" s="6">
        <f>+'4'!D189+CompraVenta!R192</f>
        <v>0</v>
      </c>
      <c r="Q190" s="6">
        <f>+'4'!E189+CompraVenta!S192</f>
        <v>0</v>
      </c>
      <c r="R190" s="6">
        <f>+'4'!F189+CompraVenta!T192</f>
        <v>0</v>
      </c>
      <c r="S190" s="6">
        <f>+'4'!G189+CompraVenta!U192</f>
        <v>0</v>
      </c>
      <c r="T190" s="6">
        <f>+'4'!H189+CompraVenta!V192</f>
        <v>0</v>
      </c>
      <c r="U190" s="6">
        <f>+'4'!I189+CompraVenta!W192</f>
        <v>0</v>
      </c>
      <c r="V190" s="6">
        <f>+'4'!J189+CompraVenta!X192</f>
        <v>0</v>
      </c>
      <c r="W190" s="6">
        <f>+'4'!K189+CompraVenta!Y192</f>
        <v>36210.99</v>
      </c>
      <c r="X190" s="6">
        <f>+'4'!L189+CompraVenta!Z192</f>
        <v>44783.930000000058</v>
      </c>
      <c r="Y190" s="6">
        <f>+'4'!M189+CompraVenta!AA192</f>
        <v>51060.41000000004</v>
      </c>
      <c r="Z190" s="6">
        <f>+'7'!B189+CompraVenta!AB192</f>
        <v>0</v>
      </c>
      <c r="AA190" s="6">
        <f>+'7'!C189+CompraVenta!AC192</f>
        <v>0</v>
      </c>
      <c r="AB190" s="6">
        <f>+'7'!D189+CompraVenta!AD192</f>
        <v>0</v>
      </c>
      <c r="AC190" s="6">
        <f>+'7'!E189+CompraVenta!AE192</f>
        <v>0</v>
      </c>
      <c r="AD190" s="6">
        <f>+'7'!F189+CompraVenta!AF192</f>
        <v>0</v>
      </c>
      <c r="AE190" s="6">
        <f>+'7'!G189+CompraVenta!AG192</f>
        <v>0</v>
      </c>
      <c r="AF190" s="6">
        <f>+'7'!H189+CompraVenta!AH192</f>
        <v>0</v>
      </c>
      <c r="AG190" s="6">
        <f>+'7'!I189+CompraVenta!AI192</f>
        <v>0</v>
      </c>
      <c r="AH190" s="6">
        <f>+'7'!J189+CompraVenta!AJ192</f>
        <v>0</v>
      </c>
      <c r="AI190" s="6">
        <f>+'7'!K189+CompraVenta!AK192</f>
        <v>36211.249999999927</v>
      </c>
      <c r="AJ190" s="6">
        <f>+'7'!L189+CompraVenta!AL192</f>
        <v>45052.520000000026</v>
      </c>
      <c r="AK190" s="6">
        <f>+'7'!M189+CompraVenta!AM192</f>
        <v>47706.890000000021</v>
      </c>
      <c r="AL190" s="6"/>
      <c r="AM190" s="33">
        <f t="shared" si="20"/>
        <v>127831.73999999992</v>
      </c>
      <c r="AN190" s="33">
        <f t="shared" si="21"/>
        <v>132055.3300000001</v>
      </c>
      <c r="AO190" s="33">
        <f t="shared" si="22"/>
        <v>128970.65999999997</v>
      </c>
      <c r="AP190" s="33">
        <f t="shared" si="23"/>
        <v>127831.73999999992</v>
      </c>
      <c r="AQ190" s="33">
        <f t="shared" si="24"/>
        <v>1</v>
      </c>
      <c r="AR190" s="6">
        <f t="shared" si="28"/>
        <v>188</v>
      </c>
      <c r="AS190" s="34">
        <f t="shared" si="25"/>
        <v>36220.669999999947</v>
      </c>
      <c r="AT190" s="34">
        <f t="shared" si="25"/>
        <v>44490.69</v>
      </c>
      <c r="AU190" s="34">
        <f t="shared" si="25"/>
        <v>47120.379999999961</v>
      </c>
      <c r="AV190" s="34">
        <f t="shared" si="26"/>
        <v>127831.73999999992</v>
      </c>
      <c r="AW190" s="19"/>
      <c r="BB190" s="33"/>
      <c r="BC190" s="33"/>
      <c r="BD190" s="33"/>
      <c r="BF190" s="33"/>
      <c r="BG190" s="33"/>
      <c r="BH190" s="33"/>
      <c r="BJ190" s="35">
        <f t="shared" si="27"/>
        <v>127831.73999999992</v>
      </c>
    </row>
    <row r="191" spans="1:62" x14ac:dyDescent="0.35">
      <c r="A191" s="3" t="str">
        <f>+'7'!A190</f>
        <v>GR_LILEN_SPA</v>
      </c>
      <c r="B191" s="6">
        <f>+'2'!B190+CompraVenta!D193</f>
        <v>0</v>
      </c>
      <c r="C191" s="6">
        <f>+'2'!C190+CompraVenta!E193</f>
        <v>0</v>
      </c>
      <c r="D191" s="6">
        <f>+'2'!D190+CompraVenta!F193</f>
        <v>0</v>
      </c>
      <c r="E191" s="6">
        <f>+'2'!E190+CompraVenta!G193</f>
        <v>0</v>
      </c>
      <c r="F191" s="6">
        <f>+'2'!F190+CompraVenta!H193</f>
        <v>0</v>
      </c>
      <c r="G191" s="6">
        <f>+'2'!G190+CompraVenta!I193</f>
        <v>0</v>
      </c>
      <c r="H191" s="6">
        <f>+'2'!H190+CompraVenta!J193</f>
        <v>0</v>
      </c>
      <c r="I191" s="6">
        <f>+'2'!I190+CompraVenta!K193</f>
        <v>0</v>
      </c>
      <c r="J191" s="6">
        <f>+'2'!J190+CompraVenta!L193</f>
        <v>0</v>
      </c>
      <c r="K191" s="6">
        <f>+'2'!K190+CompraVenta!M193</f>
        <v>72002.199999999939</v>
      </c>
      <c r="L191" s="6">
        <f>+'2'!L190+CompraVenta!N193</f>
        <v>78102.19999999991</v>
      </c>
      <c r="M191" s="6">
        <f>+'2'!M190+CompraVenta!O193</f>
        <v>143187.52000000011</v>
      </c>
      <c r="N191" s="6">
        <f>+'4'!B190+CompraVenta!P193</f>
        <v>0</v>
      </c>
      <c r="O191" s="6">
        <f>+'4'!C190+CompraVenta!Q193</f>
        <v>0</v>
      </c>
      <c r="P191" s="6">
        <f>+'4'!D190+CompraVenta!R193</f>
        <v>0</v>
      </c>
      <c r="Q191" s="6">
        <f>+'4'!E190+CompraVenta!S193</f>
        <v>0</v>
      </c>
      <c r="R191" s="6">
        <f>+'4'!F190+CompraVenta!T193</f>
        <v>0</v>
      </c>
      <c r="S191" s="6">
        <f>+'4'!G190+CompraVenta!U193</f>
        <v>0</v>
      </c>
      <c r="T191" s="6">
        <f>+'4'!H190+CompraVenta!V193</f>
        <v>0</v>
      </c>
      <c r="U191" s="6">
        <f>+'4'!I190+CompraVenta!W193</f>
        <v>0</v>
      </c>
      <c r="V191" s="6">
        <f>+'4'!J190+CompraVenta!X193</f>
        <v>0</v>
      </c>
      <c r="W191" s="6">
        <f>+'4'!K190+CompraVenta!Y193</f>
        <v>71977.349999999991</v>
      </c>
      <c r="X191" s="6">
        <f>+'4'!L190+CompraVenta!Z193</f>
        <v>78629.919999999925</v>
      </c>
      <c r="Y191" s="6">
        <f>+'4'!M190+CompraVenta!AA193</f>
        <v>156243.72000000035</v>
      </c>
      <c r="Z191" s="6">
        <f>+'7'!B190+CompraVenta!AB193</f>
        <v>0</v>
      </c>
      <c r="AA191" s="6">
        <f>+'7'!C190+CompraVenta!AC193</f>
        <v>0</v>
      </c>
      <c r="AB191" s="6">
        <f>+'7'!D190+CompraVenta!AD193</f>
        <v>0</v>
      </c>
      <c r="AC191" s="6">
        <f>+'7'!E190+CompraVenta!AE193</f>
        <v>0</v>
      </c>
      <c r="AD191" s="6">
        <f>+'7'!F190+CompraVenta!AF193</f>
        <v>0</v>
      </c>
      <c r="AE191" s="6">
        <f>+'7'!G190+CompraVenta!AG193</f>
        <v>0</v>
      </c>
      <c r="AF191" s="6">
        <f>+'7'!H190+CompraVenta!AH193</f>
        <v>0</v>
      </c>
      <c r="AG191" s="6">
        <f>+'7'!I190+CompraVenta!AI193</f>
        <v>0</v>
      </c>
      <c r="AH191" s="6">
        <f>+'7'!J190+CompraVenta!AJ193</f>
        <v>0</v>
      </c>
      <c r="AI191" s="6">
        <f>+'7'!K190+CompraVenta!AK193</f>
        <v>71986.329999999827</v>
      </c>
      <c r="AJ191" s="6">
        <f>+'7'!L190+CompraVenta!AL193</f>
        <v>79197.960000000123</v>
      </c>
      <c r="AK191" s="6">
        <f>+'7'!M190+CompraVenta!AM193</f>
        <v>145136.03999999963</v>
      </c>
      <c r="AL191" s="6"/>
      <c r="AM191" s="33">
        <f t="shared" si="20"/>
        <v>293291.91999999993</v>
      </c>
      <c r="AN191" s="33">
        <f t="shared" si="21"/>
        <v>306850.99000000022</v>
      </c>
      <c r="AO191" s="33">
        <f t="shared" si="22"/>
        <v>296320.32999999961</v>
      </c>
      <c r="AP191" s="33">
        <f t="shared" si="23"/>
        <v>293291.91999999993</v>
      </c>
      <c r="AQ191" s="33">
        <f t="shared" si="24"/>
        <v>1</v>
      </c>
      <c r="AR191" s="6">
        <f t="shared" si="28"/>
        <v>189</v>
      </c>
      <c r="AS191" s="34">
        <f t="shared" si="25"/>
        <v>72002.199999999939</v>
      </c>
      <c r="AT191" s="34">
        <f t="shared" si="25"/>
        <v>78102.19999999991</v>
      </c>
      <c r="AU191" s="34">
        <f t="shared" si="25"/>
        <v>143187.52000000011</v>
      </c>
      <c r="AV191" s="34">
        <f t="shared" si="26"/>
        <v>293291.91999999993</v>
      </c>
      <c r="AW191" s="19"/>
      <c r="BB191" s="33"/>
      <c r="BC191" s="33"/>
      <c r="BD191" s="33"/>
      <c r="BF191" s="33"/>
      <c r="BG191" s="33"/>
      <c r="BH191" s="33"/>
      <c r="BJ191" s="35">
        <f t="shared" si="27"/>
        <v>293291.91999999993</v>
      </c>
    </row>
    <row r="192" spans="1:62" x14ac:dyDescent="0.35">
      <c r="A192" s="3" t="str">
        <f>+'7'!A191</f>
        <v>GR_LINGUE</v>
      </c>
      <c r="B192" s="6">
        <f>+'2'!B191+CompraVenta!D194</f>
        <v>0</v>
      </c>
      <c r="C192" s="6">
        <f>+'2'!C191+CompraVenta!E194</f>
        <v>0</v>
      </c>
      <c r="D192" s="6">
        <f>+'2'!D191+CompraVenta!F194</f>
        <v>0</v>
      </c>
      <c r="E192" s="6">
        <f>+'2'!E191+CompraVenta!G194</f>
        <v>0</v>
      </c>
      <c r="F192" s="6">
        <f>+'2'!F191+CompraVenta!H194</f>
        <v>0</v>
      </c>
      <c r="G192" s="6">
        <f>+'2'!G191+CompraVenta!I194</f>
        <v>0</v>
      </c>
      <c r="H192" s="6">
        <f>+'2'!H191+CompraVenta!J194</f>
        <v>0</v>
      </c>
      <c r="I192" s="6">
        <f>+'2'!I191+CompraVenta!K194</f>
        <v>0</v>
      </c>
      <c r="J192" s="6">
        <f>+'2'!J191+CompraVenta!L194</f>
        <v>0</v>
      </c>
      <c r="K192" s="6">
        <f>+'2'!K191+CompraVenta!M194</f>
        <v>69215.120000000068</v>
      </c>
      <c r="L192" s="6">
        <f>+'2'!L191+CompraVenta!N194</f>
        <v>69981.119999999923</v>
      </c>
      <c r="M192" s="6">
        <f>+'2'!M191+CompraVenta!O194</f>
        <v>67964.979999999981</v>
      </c>
      <c r="N192" s="6">
        <f>+'4'!B191+CompraVenta!P194</f>
        <v>0</v>
      </c>
      <c r="O192" s="6">
        <f>+'4'!C191+CompraVenta!Q194</f>
        <v>0</v>
      </c>
      <c r="P192" s="6">
        <f>+'4'!D191+CompraVenta!R194</f>
        <v>0</v>
      </c>
      <c r="Q192" s="6">
        <f>+'4'!E191+CompraVenta!S194</f>
        <v>0</v>
      </c>
      <c r="R192" s="6">
        <f>+'4'!F191+CompraVenta!T194</f>
        <v>0</v>
      </c>
      <c r="S192" s="6">
        <f>+'4'!G191+CompraVenta!U194</f>
        <v>0</v>
      </c>
      <c r="T192" s="6">
        <f>+'4'!H191+CompraVenta!V194</f>
        <v>0</v>
      </c>
      <c r="U192" s="6">
        <f>+'4'!I191+CompraVenta!W194</f>
        <v>0</v>
      </c>
      <c r="V192" s="6">
        <f>+'4'!J191+CompraVenta!X194</f>
        <v>0</v>
      </c>
      <c r="W192" s="6">
        <f>+'4'!K191+CompraVenta!Y194</f>
        <v>69198.920000000042</v>
      </c>
      <c r="X192" s="6">
        <f>+'4'!L191+CompraVenta!Z194</f>
        <v>70119.649999999936</v>
      </c>
      <c r="Y192" s="6">
        <f>+'4'!M191+CompraVenta!AA194</f>
        <v>72224.980000000025</v>
      </c>
      <c r="Z192" s="6">
        <f>+'7'!B191+CompraVenta!AB194</f>
        <v>0</v>
      </c>
      <c r="AA192" s="6">
        <f>+'7'!C191+CompraVenta!AC194</f>
        <v>0</v>
      </c>
      <c r="AB192" s="6">
        <f>+'7'!D191+CompraVenta!AD194</f>
        <v>0</v>
      </c>
      <c r="AC192" s="6">
        <f>+'7'!E191+CompraVenta!AE194</f>
        <v>0</v>
      </c>
      <c r="AD192" s="6">
        <f>+'7'!F191+CompraVenta!AF194</f>
        <v>0</v>
      </c>
      <c r="AE192" s="6">
        <f>+'7'!G191+CompraVenta!AG194</f>
        <v>0</v>
      </c>
      <c r="AF192" s="6">
        <f>+'7'!H191+CompraVenta!AH194</f>
        <v>0</v>
      </c>
      <c r="AG192" s="6">
        <f>+'7'!I191+CompraVenta!AI194</f>
        <v>0</v>
      </c>
      <c r="AH192" s="6">
        <f>+'7'!J191+CompraVenta!AJ194</f>
        <v>0</v>
      </c>
      <c r="AI192" s="6">
        <f>+'7'!K191+CompraVenta!AK194</f>
        <v>69192.690000000061</v>
      </c>
      <c r="AJ192" s="6">
        <f>+'7'!L191+CompraVenta!AL194</f>
        <v>70358.080000000016</v>
      </c>
      <c r="AK192" s="6">
        <f>+'7'!M191+CompraVenta!AM194</f>
        <v>68775.009999999937</v>
      </c>
      <c r="AL192" s="6"/>
      <c r="AM192" s="33">
        <f t="shared" si="20"/>
        <v>207161.21999999997</v>
      </c>
      <c r="AN192" s="33">
        <f t="shared" si="21"/>
        <v>211543.55</v>
      </c>
      <c r="AO192" s="33">
        <f t="shared" si="22"/>
        <v>208325.78000000003</v>
      </c>
      <c r="AP192" s="33">
        <f t="shared" si="23"/>
        <v>207161.21999999997</v>
      </c>
      <c r="AQ192" s="33">
        <f t="shared" si="24"/>
        <v>1</v>
      </c>
      <c r="AR192" s="6">
        <f t="shared" si="28"/>
        <v>190</v>
      </c>
      <c r="AS192" s="34">
        <f t="shared" si="25"/>
        <v>69215.120000000068</v>
      </c>
      <c r="AT192" s="34">
        <f t="shared" si="25"/>
        <v>69981.119999999923</v>
      </c>
      <c r="AU192" s="34">
        <f t="shared" si="25"/>
        <v>67964.979999999981</v>
      </c>
      <c r="AV192" s="34">
        <f t="shared" si="26"/>
        <v>207161.21999999997</v>
      </c>
      <c r="AW192" s="19"/>
      <c r="BB192" s="33"/>
      <c r="BC192" s="33"/>
      <c r="BD192" s="33"/>
      <c r="BF192" s="33"/>
      <c r="BG192" s="33"/>
      <c r="BH192" s="33"/>
      <c r="BJ192" s="35">
        <f t="shared" si="27"/>
        <v>207161.21999999997</v>
      </c>
    </row>
    <row r="193" spans="1:62" x14ac:dyDescent="0.35">
      <c r="A193" s="3" t="str">
        <f>+'7'!A192</f>
        <v>GR_LITRE</v>
      </c>
      <c r="B193" s="6">
        <f>+'2'!B192+CompraVenta!D195</f>
        <v>0</v>
      </c>
      <c r="C193" s="6">
        <f>+'2'!C192+CompraVenta!E195</f>
        <v>0</v>
      </c>
      <c r="D193" s="6">
        <f>+'2'!D192+CompraVenta!F195</f>
        <v>0</v>
      </c>
      <c r="E193" s="6">
        <f>+'2'!E192+CompraVenta!G195</f>
        <v>0</v>
      </c>
      <c r="F193" s="6">
        <f>+'2'!F192+CompraVenta!H195</f>
        <v>0</v>
      </c>
      <c r="G193" s="6">
        <f>+'2'!G192+CompraVenta!I195</f>
        <v>0</v>
      </c>
      <c r="H193" s="6">
        <f>+'2'!H192+CompraVenta!J195</f>
        <v>0</v>
      </c>
      <c r="I193" s="6">
        <f>+'2'!I192+CompraVenta!K195</f>
        <v>0</v>
      </c>
      <c r="J193" s="6">
        <f>+'2'!J192+CompraVenta!L195</f>
        <v>0</v>
      </c>
      <c r="K193" s="6">
        <f>+'2'!K192+CompraVenta!M195</f>
        <v>98899.190000000119</v>
      </c>
      <c r="L193" s="6">
        <f>+'2'!L192+CompraVenta!N195</f>
        <v>135770.36000000025</v>
      </c>
      <c r="M193" s="6">
        <f>+'2'!M192+CompraVenta!O195</f>
        <v>142824.16999999987</v>
      </c>
      <c r="N193" s="6">
        <f>+'4'!B192+CompraVenta!P195</f>
        <v>0</v>
      </c>
      <c r="O193" s="6">
        <f>+'4'!C192+CompraVenta!Q195</f>
        <v>0</v>
      </c>
      <c r="P193" s="6">
        <f>+'4'!D192+CompraVenta!R195</f>
        <v>0</v>
      </c>
      <c r="Q193" s="6">
        <f>+'4'!E192+CompraVenta!S195</f>
        <v>0</v>
      </c>
      <c r="R193" s="6">
        <f>+'4'!F192+CompraVenta!T195</f>
        <v>0</v>
      </c>
      <c r="S193" s="6">
        <f>+'4'!G192+CompraVenta!U195</f>
        <v>0</v>
      </c>
      <c r="T193" s="6">
        <f>+'4'!H192+CompraVenta!V195</f>
        <v>0</v>
      </c>
      <c r="U193" s="6">
        <f>+'4'!I192+CompraVenta!W195</f>
        <v>0</v>
      </c>
      <c r="V193" s="6">
        <f>+'4'!J192+CompraVenta!X195</f>
        <v>0</v>
      </c>
      <c r="W193" s="6">
        <f>+'4'!K192+CompraVenta!Y195</f>
        <v>98872.740000000078</v>
      </c>
      <c r="X193" s="6">
        <f>+'4'!L192+CompraVenta!Z195</f>
        <v>136665.96000000008</v>
      </c>
      <c r="Y193" s="6">
        <f>+'4'!M192+CompraVenta!AA195</f>
        <v>154763.20999999988</v>
      </c>
      <c r="Z193" s="6">
        <f>+'7'!B192+CompraVenta!AB195</f>
        <v>0</v>
      </c>
      <c r="AA193" s="6">
        <f>+'7'!C192+CompraVenta!AC195</f>
        <v>0</v>
      </c>
      <c r="AB193" s="6">
        <f>+'7'!D192+CompraVenta!AD195</f>
        <v>0</v>
      </c>
      <c r="AC193" s="6">
        <f>+'7'!E192+CompraVenta!AE195</f>
        <v>0</v>
      </c>
      <c r="AD193" s="6">
        <f>+'7'!F192+CompraVenta!AF195</f>
        <v>0</v>
      </c>
      <c r="AE193" s="6">
        <f>+'7'!G192+CompraVenta!AG195</f>
        <v>0</v>
      </c>
      <c r="AF193" s="6">
        <f>+'7'!H192+CompraVenta!AH195</f>
        <v>0</v>
      </c>
      <c r="AG193" s="6">
        <f>+'7'!I192+CompraVenta!AI195</f>
        <v>0</v>
      </c>
      <c r="AH193" s="6">
        <f>+'7'!J192+CompraVenta!AJ195</f>
        <v>0</v>
      </c>
      <c r="AI193" s="6">
        <f>+'7'!K192+CompraVenta!AK195</f>
        <v>98873.330000000191</v>
      </c>
      <c r="AJ193" s="6">
        <f>+'7'!L192+CompraVenta!AL195</f>
        <v>137484.14000000001</v>
      </c>
      <c r="AK193" s="6">
        <f>+'7'!M192+CompraVenta!AM195</f>
        <v>144602.44000000006</v>
      </c>
      <c r="AL193" s="6"/>
      <c r="AM193" s="33">
        <f t="shared" si="20"/>
        <v>377493.7200000002</v>
      </c>
      <c r="AN193" s="33">
        <f t="shared" si="21"/>
        <v>390301.91000000003</v>
      </c>
      <c r="AO193" s="33">
        <f t="shared" si="22"/>
        <v>380959.91000000027</v>
      </c>
      <c r="AP193" s="33">
        <f t="shared" si="23"/>
        <v>377493.7200000002</v>
      </c>
      <c r="AQ193" s="33">
        <f t="shared" si="24"/>
        <v>1</v>
      </c>
      <c r="AR193" s="6">
        <f t="shared" si="28"/>
        <v>191</v>
      </c>
      <c r="AS193" s="34">
        <f t="shared" si="25"/>
        <v>98899.190000000119</v>
      </c>
      <c r="AT193" s="34">
        <f t="shared" si="25"/>
        <v>135770.36000000025</v>
      </c>
      <c r="AU193" s="34">
        <f t="shared" si="25"/>
        <v>142824.16999999987</v>
      </c>
      <c r="AV193" s="34">
        <f t="shared" si="26"/>
        <v>377493.7200000002</v>
      </c>
      <c r="AW193" s="19"/>
      <c r="BB193" s="33"/>
      <c r="BC193" s="33"/>
      <c r="BD193" s="33"/>
      <c r="BF193" s="33"/>
      <c r="BG193" s="33"/>
      <c r="BH193" s="33"/>
      <c r="BJ193" s="35">
        <f t="shared" si="27"/>
        <v>377493.7200000002</v>
      </c>
    </row>
    <row r="194" spans="1:62" x14ac:dyDescent="0.35">
      <c r="A194" s="3" t="str">
        <f>+'7'!A193</f>
        <v>GR_MELI _SPA</v>
      </c>
      <c r="B194" s="6">
        <f>+'2'!B193+CompraVenta!D196</f>
        <v>0</v>
      </c>
      <c r="C194" s="6">
        <f>+'2'!C193+CompraVenta!E196</f>
        <v>0</v>
      </c>
      <c r="D194" s="6">
        <f>+'2'!D193+CompraVenta!F196</f>
        <v>0</v>
      </c>
      <c r="E194" s="6">
        <f>+'2'!E193+CompraVenta!G196</f>
        <v>0</v>
      </c>
      <c r="F194" s="6">
        <f>+'2'!F193+CompraVenta!H196</f>
        <v>0</v>
      </c>
      <c r="G194" s="6">
        <f>+'2'!G193+CompraVenta!I196</f>
        <v>0</v>
      </c>
      <c r="H194" s="6">
        <f>+'2'!H193+CompraVenta!J196</f>
        <v>0</v>
      </c>
      <c r="I194" s="6">
        <f>+'2'!I193+CompraVenta!K196</f>
        <v>0</v>
      </c>
      <c r="J194" s="6">
        <f>+'2'!J193+CompraVenta!L196</f>
        <v>0</v>
      </c>
      <c r="K194" s="6">
        <f>+'2'!K193+CompraVenta!M196</f>
        <v>24789.48000000005</v>
      </c>
      <c r="L194" s="6">
        <f>+'2'!L193+CompraVenta!N196</f>
        <v>33397.320000000014</v>
      </c>
      <c r="M194" s="6">
        <f>+'2'!M193+CompraVenta!O196</f>
        <v>28205.960000000014</v>
      </c>
      <c r="N194" s="6">
        <f>+'4'!B193+CompraVenta!P196</f>
        <v>0</v>
      </c>
      <c r="O194" s="6">
        <f>+'4'!C193+CompraVenta!Q196</f>
        <v>0</v>
      </c>
      <c r="P194" s="6">
        <f>+'4'!D193+CompraVenta!R196</f>
        <v>0</v>
      </c>
      <c r="Q194" s="6">
        <f>+'4'!E193+CompraVenta!S196</f>
        <v>0</v>
      </c>
      <c r="R194" s="6">
        <f>+'4'!F193+CompraVenta!T196</f>
        <v>0</v>
      </c>
      <c r="S194" s="6">
        <f>+'4'!G193+CompraVenta!U196</f>
        <v>0</v>
      </c>
      <c r="T194" s="6">
        <f>+'4'!H193+CompraVenta!V196</f>
        <v>0</v>
      </c>
      <c r="U194" s="6">
        <f>+'4'!I193+CompraVenta!W196</f>
        <v>0</v>
      </c>
      <c r="V194" s="6">
        <f>+'4'!J193+CompraVenta!X196</f>
        <v>0</v>
      </c>
      <c r="W194" s="6">
        <f>+'4'!K193+CompraVenta!Y196</f>
        <v>24784.450000000059</v>
      </c>
      <c r="X194" s="6">
        <f>+'4'!L193+CompraVenta!Z196</f>
        <v>33645.880000000041</v>
      </c>
      <c r="Y194" s="6">
        <f>+'4'!M193+CompraVenta!AA196</f>
        <v>30543.55999999999</v>
      </c>
      <c r="Z194" s="6">
        <f>+'7'!B193+CompraVenta!AB196</f>
        <v>0</v>
      </c>
      <c r="AA194" s="6">
        <f>+'7'!C193+CompraVenta!AC196</f>
        <v>0</v>
      </c>
      <c r="AB194" s="6">
        <f>+'7'!D193+CompraVenta!AD196</f>
        <v>0</v>
      </c>
      <c r="AC194" s="6">
        <f>+'7'!E193+CompraVenta!AE196</f>
        <v>0</v>
      </c>
      <c r="AD194" s="6">
        <f>+'7'!F193+CompraVenta!AF196</f>
        <v>0</v>
      </c>
      <c r="AE194" s="6">
        <f>+'7'!G193+CompraVenta!AG196</f>
        <v>0</v>
      </c>
      <c r="AF194" s="6">
        <f>+'7'!H193+CompraVenta!AH196</f>
        <v>0</v>
      </c>
      <c r="AG194" s="6">
        <f>+'7'!I193+CompraVenta!AI196</f>
        <v>0</v>
      </c>
      <c r="AH194" s="6">
        <f>+'7'!J193+CompraVenta!AJ196</f>
        <v>0</v>
      </c>
      <c r="AI194" s="6">
        <f>+'7'!K193+CompraVenta!AK196</f>
        <v>24781.520000000055</v>
      </c>
      <c r="AJ194" s="6">
        <f>+'7'!L193+CompraVenta!AL196</f>
        <v>33835.070000000029</v>
      </c>
      <c r="AK194" s="6">
        <f>+'7'!M193+CompraVenta!AM196</f>
        <v>28564.330000000031</v>
      </c>
      <c r="AL194" s="6"/>
      <c r="AM194" s="33">
        <f t="shared" si="20"/>
        <v>86392.760000000068</v>
      </c>
      <c r="AN194" s="33">
        <f t="shared" si="21"/>
        <v>88973.890000000101</v>
      </c>
      <c r="AO194" s="33">
        <f t="shared" si="22"/>
        <v>87180.920000000115</v>
      </c>
      <c r="AP194" s="33">
        <f t="shared" si="23"/>
        <v>86392.760000000068</v>
      </c>
      <c r="AQ194" s="33">
        <f t="shared" si="24"/>
        <v>1</v>
      </c>
      <c r="AR194" s="6">
        <f t="shared" si="28"/>
        <v>192</v>
      </c>
      <c r="AS194" s="34">
        <f t="shared" si="25"/>
        <v>24789.48000000005</v>
      </c>
      <c r="AT194" s="34">
        <f t="shared" si="25"/>
        <v>33397.320000000014</v>
      </c>
      <c r="AU194" s="34">
        <f t="shared" si="25"/>
        <v>28205.960000000014</v>
      </c>
      <c r="AV194" s="34">
        <f t="shared" si="26"/>
        <v>86392.760000000068</v>
      </c>
      <c r="AW194" s="19"/>
      <c r="BB194" s="33"/>
      <c r="BC194" s="33"/>
      <c r="BD194" s="33"/>
      <c r="BF194" s="33"/>
      <c r="BG194" s="33"/>
      <c r="BH194" s="33"/>
      <c r="BJ194" s="35">
        <f t="shared" si="27"/>
        <v>86392.760000000068</v>
      </c>
    </row>
    <row r="195" spans="1:62" x14ac:dyDescent="0.35">
      <c r="A195" s="3" t="str">
        <f>+'7'!A194</f>
        <v>GR_MOLLE</v>
      </c>
      <c r="B195" s="6">
        <f>+'2'!B194+CompraVenta!D197</f>
        <v>0</v>
      </c>
      <c r="C195" s="6">
        <f>+'2'!C194+CompraVenta!E197</f>
        <v>0</v>
      </c>
      <c r="D195" s="6">
        <f>+'2'!D194+CompraVenta!F197</f>
        <v>0</v>
      </c>
      <c r="E195" s="6">
        <f>+'2'!E194+CompraVenta!G197</f>
        <v>0</v>
      </c>
      <c r="F195" s="6">
        <f>+'2'!F194+CompraVenta!H197</f>
        <v>0</v>
      </c>
      <c r="G195" s="6">
        <f>+'2'!G194+CompraVenta!I197</f>
        <v>0</v>
      </c>
      <c r="H195" s="6">
        <f>+'2'!H194+CompraVenta!J197</f>
        <v>0</v>
      </c>
      <c r="I195" s="6">
        <f>+'2'!I194+CompraVenta!K197</f>
        <v>0</v>
      </c>
      <c r="J195" s="6">
        <f>+'2'!J194+CompraVenta!L197</f>
        <v>0</v>
      </c>
      <c r="K195" s="6">
        <f>+'2'!K194+CompraVenta!M197</f>
        <v>102629.65999999986</v>
      </c>
      <c r="L195" s="6">
        <f>+'2'!L194+CompraVenta!N197</f>
        <v>118422.95000000004</v>
      </c>
      <c r="M195" s="6">
        <f>+'2'!M194+CompraVenta!O197</f>
        <v>113507.34999999969</v>
      </c>
      <c r="N195" s="6">
        <f>+'4'!B194+CompraVenta!P197</f>
        <v>0</v>
      </c>
      <c r="O195" s="6">
        <f>+'4'!C194+CompraVenta!Q197</f>
        <v>0</v>
      </c>
      <c r="P195" s="6">
        <f>+'4'!D194+CompraVenta!R197</f>
        <v>0</v>
      </c>
      <c r="Q195" s="6">
        <f>+'4'!E194+CompraVenta!S197</f>
        <v>0</v>
      </c>
      <c r="R195" s="6">
        <f>+'4'!F194+CompraVenta!T197</f>
        <v>0</v>
      </c>
      <c r="S195" s="6">
        <f>+'4'!G194+CompraVenta!U197</f>
        <v>0</v>
      </c>
      <c r="T195" s="6">
        <f>+'4'!H194+CompraVenta!V197</f>
        <v>0</v>
      </c>
      <c r="U195" s="6">
        <f>+'4'!I194+CompraVenta!W197</f>
        <v>0</v>
      </c>
      <c r="V195" s="6">
        <f>+'4'!J194+CompraVenta!X197</f>
        <v>0</v>
      </c>
      <c r="W195" s="6">
        <f>+'4'!K194+CompraVenta!Y197</f>
        <v>102593.54999999997</v>
      </c>
      <c r="X195" s="6">
        <f>+'4'!L194+CompraVenta!Z197</f>
        <v>119224.17000000009</v>
      </c>
      <c r="Y195" s="6">
        <f>+'4'!M194+CompraVenta!AA197</f>
        <v>123858.15000000008</v>
      </c>
      <c r="Z195" s="6">
        <f>+'7'!B194+CompraVenta!AB197</f>
        <v>0</v>
      </c>
      <c r="AA195" s="6">
        <f>+'7'!C194+CompraVenta!AC197</f>
        <v>0</v>
      </c>
      <c r="AB195" s="6">
        <f>+'7'!D194+CompraVenta!AD197</f>
        <v>0</v>
      </c>
      <c r="AC195" s="6">
        <f>+'7'!E194+CompraVenta!AE197</f>
        <v>0</v>
      </c>
      <c r="AD195" s="6">
        <f>+'7'!F194+CompraVenta!AF197</f>
        <v>0</v>
      </c>
      <c r="AE195" s="6">
        <f>+'7'!G194+CompraVenta!AG197</f>
        <v>0</v>
      </c>
      <c r="AF195" s="6">
        <f>+'7'!H194+CompraVenta!AH197</f>
        <v>0</v>
      </c>
      <c r="AG195" s="6">
        <f>+'7'!I194+CompraVenta!AI197</f>
        <v>0</v>
      </c>
      <c r="AH195" s="6">
        <f>+'7'!J194+CompraVenta!AJ197</f>
        <v>0</v>
      </c>
      <c r="AI195" s="6">
        <f>+'7'!K194+CompraVenta!AK197</f>
        <v>102606.68999999977</v>
      </c>
      <c r="AJ195" s="6">
        <f>+'7'!L194+CompraVenta!AL197</f>
        <v>120087.87999999999</v>
      </c>
      <c r="AK195" s="6">
        <f>+'7'!M194+CompraVenta!AM197</f>
        <v>115052.0499999998</v>
      </c>
      <c r="AL195" s="6"/>
      <c r="AM195" s="33">
        <f t="shared" si="20"/>
        <v>334559.95999999961</v>
      </c>
      <c r="AN195" s="33">
        <f t="shared" si="21"/>
        <v>345675.87000000011</v>
      </c>
      <c r="AO195" s="33">
        <f t="shared" si="22"/>
        <v>337746.61999999959</v>
      </c>
      <c r="AP195" s="33">
        <f t="shared" si="23"/>
        <v>334559.95999999961</v>
      </c>
      <c r="AQ195" s="33">
        <f t="shared" si="24"/>
        <v>1</v>
      </c>
      <c r="AR195" s="6">
        <f t="shared" si="28"/>
        <v>193</v>
      </c>
      <c r="AS195" s="34">
        <f t="shared" si="25"/>
        <v>102629.65999999986</v>
      </c>
      <c r="AT195" s="34">
        <f t="shared" si="25"/>
        <v>118422.95000000004</v>
      </c>
      <c r="AU195" s="34">
        <f t="shared" si="25"/>
        <v>113507.34999999969</v>
      </c>
      <c r="AV195" s="34">
        <f t="shared" si="26"/>
        <v>334559.95999999961</v>
      </c>
      <c r="AW195" s="19"/>
      <c r="BB195" s="33"/>
      <c r="BC195" s="33"/>
      <c r="BD195" s="33"/>
      <c r="BF195" s="33"/>
      <c r="BG195" s="33"/>
      <c r="BH195" s="33"/>
      <c r="BJ195" s="35">
        <f t="shared" si="27"/>
        <v>334559.95999999961</v>
      </c>
    </row>
    <row r="196" spans="1:62" x14ac:dyDescent="0.35">
      <c r="A196" s="3" t="str">
        <f>+'7'!A195</f>
        <v>GR_PALMA_SPA</v>
      </c>
      <c r="B196" s="6">
        <f>+'2'!B195+CompraVenta!D198</f>
        <v>0</v>
      </c>
      <c r="C196" s="6">
        <f>+'2'!C195+CompraVenta!E198</f>
        <v>0</v>
      </c>
      <c r="D196" s="6">
        <f>+'2'!D195+CompraVenta!F198</f>
        <v>0</v>
      </c>
      <c r="E196" s="6">
        <f>+'2'!E195+CompraVenta!G198</f>
        <v>0</v>
      </c>
      <c r="F196" s="6">
        <f>+'2'!F195+CompraVenta!H198</f>
        <v>0</v>
      </c>
      <c r="G196" s="6">
        <f>+'2'!G195+CompraVenta!I198</f>
        <v>0</v>
      </c>
      <c r="H196" s="6">
        <f>+'2'!H195+CompraVenta!J198</f>
        <v>0</v>
      </c>
      <c r="I196" s="6">
        <f>+'2'!I195+CompraVenta!K198</f>
        <v>0</v>
      </c>
      <c r="J196" s="6">
        <f>+'2'!J195+CompraVenta!L198</f>
        <v>0</v>
      </c>
      <c r="K196" s="6">
        <f>+'2'!K195+CompraVenta!M198</f>
        <v>138908.47999999989</v>
      </c>
      <c r="L196" s="6">
        <f>+'2'!L195+CompraVenta!N198</f>
        <v>148376.61000000028</v>
      </c>
      <c r="M196" s="6">
        <f>+'2'!M195+CompraVenta!O198</f>
        <v>136885.85000000027</v>
      </c>
      <c r="N196" s="6">
        <f>+'4'!B195+CompraVenta!P198</f>
        <v>0</v>
      </c>
      <c r="O196" s="6">
        <f>+'4'!C195+CompraVenta!Q198</f>
        <v>0</v>
      </c>
      <c r="P196" s="6">
        <f>+'4'!D195+CompraVenta!R198</f>
        <v>0</v>
      </c>
      <c r="Q196" s="6">
        <f>+'4'!E195+CompraVenta!S198</f>
        <v>0</v>
      </c>
      <c r="R196" s="6">
        <f>+'4'!F195+CompraVenta!T198</f>
        <v>0</v>
      </c>
      <c r="S196" s="6">
        <f>+'4'!G195+CompraVenta!U198</f>
        <v>0</v>
      </c>
      <c r="T196" s="6">
        <f>+'4'!H195+CompraVenta!V198</f>
        <v>0</v>
      </c>
      <c r="U196" s="6">
        <f>+'4'!I195+CompraVenta!W198</f>
        <v>0</v>
      </c>
      <c r="V196" s="6">
        <f>+'4'!J195+CompraVenta!X198</f>
        <v>0</v>
      </c>
      <c r="W196" s="6">
        <f>+'4'!K195+CompraVenta!Y198</f>
        <v>138875.25999999998</v>
      </c>
      <c r="X196" s="6">
        <f>+'4'!L195+CompraVenta!Z198</f>
        <v>149535.60000000015</v>
      </c>
      <c r="Y196" s="6">
        <f>+'4'!M195+CompraVenta!AA198</f>
        <v>150338.5400000001</v>
      </c>
      <c r="Z196" s="6">
        <f>+'7'!B195+CompraVenta!AB198</f>
        <v>0</v>
      </c>
      <c r="AA196" s="6">
        <f>+'7'!C195+CompraVenta!AC198</f>
        <v>0</v>
      </c>
      <c r="AB196" s="6">
        <f>+'7'!D195+CompraVenta!AD198</f>
        <v>0</v>
      </c>
      <c r="AC196" s="6">
        <f>+'7'!E195+CompraVenta!AE198</f>
        <v>0</v>
      </c>
      <c r="AD196" s="6">
        <f>+'7'!F195+CompraVenta!AF198</f>
        <v>0</v>
      </c>
      <c r="AE196" s="6">
        <f>+'7'!G195+CompraVenta!AG198</f>
        <v>0</v>
      </c>
      <c r="AF196" s="6">
        <f>+'7'!H195+CompraVenta!AH198</f>
        <v>0</v>
      </c>
      <c r="AG196" s="6">
        <f>+'7'!I195+CompraVenta!AI198</f>
        <v>0</v>
      </c>
      <c r="AH196" s="6">
        <f>+'7'!J195+CompraVenta!AJ198</f>
        <v>0</v>
      </c>
      <c r="AI196" s="6">
        <f>+'7'!K195+CompraVenta!AK198</f>
        <v>138874.48000000004</v>
      </c>
      <c r="AJ196" s="6">
        <f>+'7'!L195+CompraVenta!AL198</f>
        <v>150625.58000000028</v>
      </c>
      <c r="AK196" s="6">
        <f>+'7'!M195+CompraVenta!AM198</f>
        <v>138795.12000000017</v>
      </c>
      <c r="AL196" s="6"/>
      <c r="AM196" s="33">
        <f t="shared" ref="AM196:AM259" si="29">SUM(K196:M196)</f>
        <v>424170.94000000047</v>
      </c>
      <c r="AN196" s="33">
        <f t="shared" ref="AN196:AN259" si="30">SUM(W196:Y196)</f>
        <v>438749.4000000002</v>
      </c>
      <c r="AO196" s="33">
        <f t="shared" ref="AO196:AO259" si="31">SUM(AI196:AK196)</f>
        <v>428295.18000000046</v>
      </c>
      <c r="AP196" s="33">
        <f t="shared" ref="AP196:AP259" si="32">SMALL(AM196:AO196,1)</f>
        <v>424170.94000000047</v>
      </c>
      <c r="AQ196" s="33">
        <f t="shared" ref="AQ196:AQ259" si="33">MATCH(AP196,AM196:AO196,0)</f>
        <v>1</v>
      </c>
      <c r="AR196" s="6">
        <f t="shared" si="28"/>
        <v>194</v>
      </c>
      <c r="AS196" s="34">
        <f t="shared" ref="AS196:AU259" si="34">HLOOKUP(12*($AQ196-1)+(AS$1),$B$1:$AK$502,2+$AR196,FALSE)</f>
        <v>138908.47999999989</v>
      </c>
      <c r="AT196" s="34">
        <f t="shared" si="34"/>
        <v>148376.61000000028</v>
      </c>
      <c r="AU196" s="34">
        <f t="shared" si="34"/>
        <v>136885.85000000027</v>
      </c>
      <c r="AV196" s="34">
        <f t="shared" ref="AV196:AV259" si="35">SUM(AS196:AU196)</f>
        <v>424170.94000000047</v>
      </c>
      <c r="AW196" s="19"/>
      <c r="BB196" s="33"/>
      <c r="BC196" s="33"/>
      <c r="BD196" s="33"/>
      <c r="BF196" s="33"/>
      <c r="BG196" s="33"/>
      <c r="BH196" s="33"/>
      <c r="BJ196" s="35">
        <f t="shared" ref="BJ196:BJ259" si="36">AV196</f>
        <v>424170.94000000047</v>
      </c>
    </row>
    <row r="197" spans="1:62" x14ac:dyDescent="0.35">
      <c r="A197" s="3" t="str">
        <f>+'7'!A196</f>
        <v>GR_PAN_DE_AZUCAR</v>
      </c>
      <c r="B197" s="6">
        <f>+'2'!B196+CompraVenta!D199</f>
        <v>0</v>
      </c>
      <c r="C197" s="6">
        <f>+'2'!C196+CompraVenta!E199</f>
        <v>0</v>
      </c>
      <c r="D197" s="6">
        <f>+'2'!D196+CompraVenta!F199</f>
        <v>0</v>
      </c>
      <c r="E197" s="6">
        <f>+'2'!E196+CompraVenta!G199</f>
        <v>0</v>
      </c>
      <c r="F197" s="6">
        <f>+'2'!F196+CompraVenta!H199</f>
        <v>0</v>
      </c>
      <c r="G197" s="6">
        <f>+'2'!G196+CompraVenta!I199</f>
        <v>0</v>
      </c>
      <c r="H197" s="6">
        <f>+'2'!H196+CompraVenta!J199</f>
        <v>0</v>
      </c>
      <c r="I197" s="6">
        <f>+'2'!I196+CompraVenta!K199</f>
        <v>0</v>
      </c>
      <c r="J197" s="6">
        <f>+'2'!J196+CompraVenta!L199</f>
        <v>0</v>
      </c>
      <c r="K197" s="6">
        <f>+'2'!K196+CompraVenta!M199</f>
        <v>42641.310000000012</v>
      </c>
      <c r="L197" s="6">
        <f>+'2'!L196+CompraVenta!N199</f>
        <v>42550.699999999946</v>
      </c>
      <c r="M197" s="6">
        <f>+'2'!M196+CompraVenta!O199</f>
        <v>45760.44000000001</v>
      </c>
      <c r="N197" s="6">
        <f>+'4'!B196+CompraVenta!P199</f>
        <v>0</v>
      </c>
      <c r="O197" s="6">
        <f>+'4'!C196+CompraVenta!Q199</f>
        <v>0</v>
      </c>
      <c r="P197" s="6">
        <f>+'4'!D196+CompraVenta!R199</f>
        <v>0</v>
      </c>
      <c r="Q197" s="6">
        <f>+'4'!E196+CompraVenta!S199</f>
        <v>0</v>
      </c>
      <c r="R197" s="6">
        <f>+'4'!F196+CompraVenta!T199</f>
        <v>0</v>
      </c>
      <c r="S197" s="6">
        <f>+'4'!G196+CompraVenta!U199</f>
        <v>0</v>
      </c>
      <c r="T197" s="6">
        <f>+'4'!H196+CompraVenta!V199</f>
        <v>0</v>
      </c>
      <c r="U197" s="6">
        <f>+'4'!I196+CompraVenta!W199</f>
        <v>0</v>
      </c>
      <c r="V197" s="6">
        <f>+'4'!J196+CompraVenta!X199</f>
        <v>0</v>
      </c>
      <c r="W197" s="6">
        <f>+'4'!K196+CompraVenta!Y199</f>
        <v>42628.219999999994</v>
      </c>
      <c r="X197" s="6">
        <f>+'4'!L196+CompraVenta!Z199</f>
        <v>42883.079999999965</v>
      </c>
      <c r="Y197" s="6">
        <f>+'4'!M196+CompraVenta!AA199</f>
        <v>51057.859999999935</v>
      </c>
      <c r="Z197" s="6">
        <f>+'7'!B196+CompraVenta!AB199</f>
        <v>0</v>
      </c>
      <c r="AA197" s="6">
        <f>+'7'!C196+CompraVenta!AC199</f>
        <v>0</v>
      </c>
      <c r="AB197" s="6">
        <f>+'7'!D196+CompraVenta!AD199</f>
        <v>0</v>
      </c>
      <c r="AC197" s="6">
        <f>+'7'!E196+CompraVenta!AE199</f>
        <v>0</v>
      </c>
      <c r="AD197" s="6">
        <f>+'7'!F196+CompraVenta!AF199</f>
        <v>0</v>
      </c>
      <c r="AE197" s="6">
        <f>+'7'!G196+CompraVenta!AG199</f>
        <v>0</v>
      </c>
      <c r="AF197" s="6">
        <f>+'7'!H196+CompraVenta!AH199</f>
        <v>0</v>
      </c>
      <c r="AG197" s="6">
        <f>+'7'!I196+CompraVenta!AI199</f>
        <v>0</v>
      </c>
      <c r="AH197" s="6">
        <f>+'7'!J196+CompraVenta!AJ199</f>
        <v>0</v>
      </c>
      <c r="AI197" s="6">
        <f>+'7'!K196+CompraVenta!AK199</f>
        <v>42622.6</v>
      </c>
      <c r="AJ197" s="6">
        <f>+'7'!L196+CompraVenta!AL199</f>
        <v>43233.759999999958</v>
      </c>
      <c r="AK197" s="6">
        <f>+'7'!M196+CompraVenta!AM199</f>
        <v>46519.940000000039</v>
      </c>
      <c r="AL197" s="6"/>
      <c r="AM197" s="33">
        <f t="shared" si="29"/>
        <v>130952.44999999995</v>
      </c>
      <c r="AN197" s="33">
        <f t="shared" si="30"/>
        <v>136569.15999999989</v>
      </c>
      <c r="AO197" s="33">
        <f t="shared" si="31"/>
        <v>132376.29999999999</v>
      </c>
      <c r="AP197" s="33">
        <f t="shared" si="32"/>
        <v>130952.44999999995</v>
      </c>
      <c r="AQ197" s="33">
        <f t="shared" si="33"/>
        <v>1</v>
      </c>
      <c r="AR197" s="6">
        <f t="shared" ref="AR197:AR260" si="37">1+AR196</f>
        <v>195</v>
      </c>
      <c r="AS197" s="34">
        <f t="shared" si="34"/>
        <v>42641.310000000012</v>
      </c>
      <c r="AT197" s="34">
        <f t="shared" si="34"/>
        <v>42550.699999999946</v>
      </c>
      <c r="AU197" s="34">
        <f t="shared" si="34"/>
        <v>45760.44000000001</v>
      </c>
      <c r="AV197" s="34">
        <f t="shared" si="35"/>
        <v>130952.44999999995</v>
      </c>
      <c r="AW197" s="19"/>
      <c r="BB197" s="33"/>
      <c r="BC197" s="33"/>
      <c r="BD197" s="33"/>
      <c r="BF197" s="33"/>
      <c r="BG197" s="33"/>
      <c r="BH197" s="33"/>
      <c r="BJ197" s="35">
        <f t="shared" si="36"/>
        <v>130952.44999999995</v>
      </c>
    </row>
    <row r="198" spans="1:62" x14ac:dyDescent="0.35">
      <c r="A198" s="3" t="str">
        <f>+'7'!A197</f>
        <v>GR_PILO</v>
      </c>
      <c r="B198" s="6">
        <f>+'2'!B197+CompraVenta!D200</f>
        <v>0</v>
      </c>
      <c r="C198" s="6">
        <f>+'2'!C197+CompraVenta!E200</f>
        <v>0</v>
      </c>
      <c r="D198" s="6">
        <f>+'2'!D197+CompraVenta!F200</f>
        <v>0</v>
      </c>
      <c r="E198" s="6">
        <f>+'2'!E197+CompraVenta!G200</f>
        <v>0</v>
      </c>
      <c r="F198" s="6">
        <f>+'2'!F197+CompraVenta!H200</f>
        <v>0</v>
      </c>
      <c r="G198" s="6">
        <f>+'2'!G197+CompraVenta!I200</f>
        <v>0</v>
      </c>
      <c r="H198" s="6">
        <f>+'2'!H197+CompraVenta!J200</f>
        <v>0</v>
      </c>
      <c r="I198" s="6">
        <f>+'2'!I197+CompraVenta!K200</f>
        <v>0</v>
      </c>
      <c r="J198" s="6">
        <f>+'2'!J197+CompraVenta!L200</f>
        <v>0</v>
      </c>
      <c r="K198" s="6">
        <f>+'2'!K197+CompraVenta!M200</f>
        <v>100674.12999999977</v>
      </c>
      <c r="L198" s="6">
        <f>+'2'!L197+CompraVenta!N200</f>
        <v>91227.280000000057</v>
      </c>
      <c r="M198" s="6">
        <f>+'2'!M197+CompraVenta!O200</f>
        <v>98664.549999999945</v>
      </c>
      <c r="N198" s="6">
        <f>+'4'!B197+CompraVenta!P200</f>
        <v>0</v>
      </c>
      <c r="O198" s="6">
        <f>+'4'!C197+CompraVenta!Q200</f>
        <v>0</v>
      </c>
      <c r="P198" s="6">
        <f>+'4'!D197+CompraVenta!R200</f>
        <v>0</v>
      </c>
      <c r="Q198" s="6">
        <f>+'4'!E197+CompraVenta!S200</f>
        <v>0</v>
      </c>
      <c r="R198" s="6">
        <f>+'4'!F197+CompraVenta!T200</f>
        <v>0</v>
      </c>
      <c r="S198" s="6">
        <f>+'4'!G197+CompraVenta!U200</f>
        <v>0</v>
      </c>
      <c r="T198" s="6">
        <f>+'4'!H197+CompraVenta!V200</f>
        <v>0</v>
      </c>
      <c r="U198" s="6">
        <f>+'4'!I197+CompraVenta!W200</f>
        <v>0</v>
      </c>
      <c r="V198" s="6">
        <f>+'4'!J197+CompraVenta!X200</f>
        <v>0</v>
      </c>
      <c r="W198" s="6">
        <f>+'4'!K197+CompraVenta!Y200</f>
        <v>100649.95999999982</v>
      </c>
      <c r="X198" s="6">
        <f>+'4'!L197+CompraVenta!Z200</f>
        <v>91924.470000000074</v>
      </c>
      <c r="Y198" s="6">
        <f>+'4'!M197+CompraVenta!AA200</f>
        <v>106907.59</v>
      </c>
      <c r="Z198" s="6">
        <f>+'7'!B197+CompraVenta!AB200</f>
        <v>0</v>
      </c>
      <c r="AA198" s="6">
        <f>+'7'!C197+CompraVenta!AC200</f>
        <v>0</v>
      </c>
      <c r="AB198" s="6">
        <f>+'7'!D197+CompraVenta!AD200</f>
        <v>0</v>
      </c>
      <c r="AC198" s="6">
        <f>+'7'!E197+CompraVenta!AE200</f>
        <v>0</v>
      </c>
      <c r="AD198" s="6">
        <f>+'7'!F197+CompraVenta!AF200</f>
        <v>0</v>
      </c>
      <c r="AE198" s="6">
        <f>+'7'!G197+CompraVenta!AG200</f>
        <v>0</v>
      </c>
      <c r="AF198" s="6">
        <f>+'7'!H197+CompraVenta!AH200</f>
        <v>0</v>
      </c>
      <c r="AG198" s="6">
        <f>+'7'!I197+CompraVenta!AI200</f>
        <v>0</v>
      </c>
      <c r="AH198" s="6">
        <f>+'7'!J197+CompraVenta!AJ200</f>
        <v>0</v>
      </c>
      <c r="AI198" s="6">
        <f>+'7'!K197+CompraVenta!AK200</f>
        <v>100638.56999999983</v>
      </c>
      <c r="AJ198" s="6">
        <f>+'7'!L197+CompraVenta!AL200</f>
        <v>92405.690000000075</v>
      </c>
      <c r="AK198" s="6">
        <f>+'7'!M197+CompraVenta!AM200</f>
        <v>99947.360000000132</v>
      </c>
      <c r="AL198" s="6"/>
      <c r="AM198" s="33">
        <f t="shared" si="29"/>
        <v>290565.95999999979</v>
      </c>
      <c r="AN198" s="33">
        <f t="shared" si="30"/>
        <v>299482.0199999999</v>
      </c>
      <c r="AO198" s="33">
        <f t="shared" si="31"/>
        <v>292991.62</v>
      </c>
      <c r="AP198" s="33">
        <f t="shared" si="32"/>
        <v>290565.95999999979</v>
      </c>
      <c r="AQ198" s="33">
        <f t="shared" si="33"/>
        <v>1</v>
      </c>
      <c r="AR198" s="6">
        <f t="shared" si="37"/>
        <v>196</v>
      </c>
      <c r="AS198" s="34">
        <f t="shared" si="34"/>
        <v>100674.12999999977</v>
      </c>
      <c r="AT198" s="34">
        <f t="shared" si="34"/>
        <v>91227.280000000057</v>
      </c>
      <c r="AU198" s="34">
        <f t="shared" si="34"/>
        <v>98664.549999999945</v>
      </c>
      <c r="AV198" s="34">
        <f t="shared" si="35"/>
        <v>290565.95999999979</v>
      </c>
      <c r="AW198" s="19"/>
      <c r="BB198" s="33"/>
      <c r="BC198" s="33"/>
      <c r="BD198" s="33"/>
      <c r="BF198" s="33"/>
      <c r="BG198" s="33"/>
      <c r="BH198" s="33"/>
      <c r="BJ198" s="35">
        <f t="shared" si="36"/>
        <v>290565.95999999979</v>
      </c>
    </row>
    <row r="199" spans="1:62" x14ac:dyDescent="0.35">
      <c r="A199" s="3" t="str">
        <f>+'7'!A198</f>
        <v>GR_PITAO</v>
      </c>
      <c r="B199" s="6">
        <f>+'2'!B198+CompraVenta!D201</f>
        <v>0</v>
      </c>
      <c r="C199" s="6">
        <f>+'2'!C198+CompraVenta!E201</f>
        <v>0</v>
      </c>
      <c r="D199" s="6">
        <f>+'2'!D198+CompraVenta!F201</f>
        <v>0</v>
      </c>
      <c r="E199" s="6">
        <f>+'2'!E198+CompraVenta!G201</f>
        <v>0</v>
      </c>
      <c r="F199" s="6">
        <f>+'2'!F198+CompraVenta!H201</f>
        <v>0</v>
      </c>
      <c r="G199" s="6">
        <f>+'2'!G198+CompraVenta!I201</f>
        <v>0</v>
      </c>
      <c r="H199" s="6">
        <f>+'2'!H198+CompraVenta!J201</f>
        <v>0</v>
      </c>
      <c r="I199" s="6">
        <f>+'2'!I198+CompraVenta!K201</f>
        <v>0</v>
      </c>
      <c r="J199" s="6">
        <f>+'2'!J198+CompraVenta!L201</f>
        <v>0</v>
      </c>
      <c r="K199" s="6">
        <f>+'2'!K198+CompraVenta!M201</f>
        <v>103066.49000000011</v>
      </c>
      <c r="L199" s="6">
        <f>+'2'!L198+CompraVenta!N201</f>
        <v>112235.7099999999</v>
      </c>
      <c r="M199" s="6">
        <f>+'2'!M198+CompraVenta!O201</f>
        <v>113610.64999999986</v>
      </c>
      <c r="N199" s="6">
        <f>+'4'!B198+CompraVenta!P201</f>
        <v>0</v>
      </c>
      <c r="O199" s="6">
        <f>+'4'!C198+CompraVenta!Q201</f>
        <v>0</v>
      </c>
      <c r="P199" s="6">
        <f>+'4'!D198+CompraVenta!R201</f>
        <v>0</v>
      </c>
      <c r="Q199" s="6">
        <f>+'4'!E198+CompraVenta!S201</f>
        <v>0</v>
      </c>
      <c r="R199" s="6">
        <f>+'4'!F198+CompraVenta!T201</f>
        <v>0</v>
      </c>
      <c r="S199" s="6">
        <f>+'4'!G198+CompraVenta!U201</f>
        <v>0</v>
      </c>
      <c r="T199" s="6">
        <f>+'4'!H198+CompraVenta!V201</f>
        <v>0</v>
      </c>
      <c r="U199" s="6">
        <f>+'4'!I198+CompraVenta!W201</f>
        <v>0</v>
      </c>
      <c r="V199" s="6">
        <f>+'4'!J198+CompraVenta!X201</f>
        <v>0</v>
      </c>
      <c r="W199" s="6">
        <f>+'4'!K198+CompraVenta!Y201</f>
        <v>103041.95000000019</v>
      </c>
      <c r="X199" s="6">
        <f>+'4'!L198+CompraVenta!Z201</f>
        <v>113112.48999999999</v>
      </c>
      <c r="Y199" s="6">
        <f>+'4'!M198+CompraVenta!AA201</f>
        <v>124775.29000000001</v>
      </c>
      <c r="Z199" s="6">
        <f>+'7'!B198+CompraVenta!AB201</f>
        <v>0</v>
      </c>
      <c r="AA199" s="6">
        <f>+'7'!C198+CompraVenta!AC201</f>
        <v>0</v>
      </c>
      <c r="AB199" s="6">
        <f>+'7'!D198+CompraVenta!AD201</f>
        <v>0</v>
      </c>
      <c r="AC199" s="6">
        <f>+'7'!E198+CompraVenta!AE201</f>
        <v>0</v>
      </c>
      <c r="AD199" s="6">
        <f>+'7'!F198+CompraVenta!AF201</f>
        <v>0</v>
      </c>
      <c r="AE199" s="6">
        <f>+'7'!G198+CompraVenta!AG201</f>
        <v>0</v>
      </c>
      <c r="AF199" s="6">
        <f>+'7'!H198+CompraVenta!AH201</f>
        <v>0</v>
      </c>
      <c r="AG199" s="6">
        <f>+'7'!I198+CompraVenta!AI201</f>
        <v>0</v>
      </c>
      <c r="AH199" s="6">
        <f>+'7'!J198+CompraVenta!AJ201</f>
        <v>0</v>
      </c>
      <c r="AI199" s="6">
        <f>+'7'!K198+CompraVenta!AK201</f>
        <v>103041.20000000013</v>
      </c>
      <c r="AJ199" s="6">
        <f>+'7'!L198+CompraVenta!AL201</f>
        <v>113937.21999999986</v>
      </c>
      <c r="AK199" s="6">
        <f>+'7'!M198+CompraVenta!AM201</f>
        <v>115195.22999999997</v>
      </c>
      <c r="AL199" s="6"/>
      <c r="AM199" s="33">
        <f t="shared" si="29"/>
        <v>328912.84999999986</v>
      </c>
      <c r="AN199" s="33">
        <f t="shared" si="30"/>
        <v>340929.73000000021</v>
      </c>
      <c r="AO199" s="33">
        <f t="shared" si="31"/>
        <v>332173.64999999997</v>
      </c>
      <c r="AP199" s="33">
        <f t="shared" si="32"/>
        <v>328912.84999999986</v>
      </c>
      <c r="AQ199" s="33">
        <f t="shared" si="33"/>
        <v>1</v>
      </c>
      <c r="AR199" s="6">
        <f t="shared" si="37"/>
        <v>197</v>
      </c>
      <c r="AS199" s="34">
        <f t="shared" si="34"/>
        <v>103066.49000000011</v>
      </c>
      <c r="AT199" s="34">
        <f t="shared" si="34"/>
        <v>112235.7099999999</v>
      </c>
      <c r="AU199" s="34">
        <f t="shared" si="34"/>
        <v>113610.64999999986</v>
      </c>
      <c r="AV199" s="34">
        <f t="shared" si="35"/>
        <v>328912.84999999986</v>
      </c>
      <c r="AW199" s="19"/>
      <c r="BB199" s="33"/>
      <c r="BC199" s="33"/>
      <c r="BD199" s="33"/>
      <c r="BF199" s="33"/>
      <c r="BG199" s="33"/>
      <c r="BH199" s="33"/>
      <c r="BJ199" s="35">
        <f t="shared" si="36"/>
        <v>328912.84999999986</v>
      </c>
    </row>
    <row r="200" spans="1:62" x14ac:dyDescent="0.35">
      <c r="A200" s="3" t="str">
        <f>+'7'!A199</f>
        <v>GR_TAMARUGO_SPA</v>
      </c>
      <c r="B200" s="6">
        <f>+'2'!B199+CompraVenta!D202</f>
        <v>0</v>
      </c>
      <c r="C200" s="6">
        <f>+'2'!C199+CompraVenta!E202</f>
        <v>0</v>
      </c>
      <c r="D200" s="6">
        <f>+'2'!D199+CompraVenta!F202</f>
        <v>0</v>
      </c>
      <c r="E200" s="6">
        <f>+'2'!E199+CompraVenta!G202</f>
        <v>0</v>
      </c>
      <c r="F200" s="6">
        <f>+'2'!F199+CompraVenta!H202</f>
        <v>0</v>
      </c>
      <c r="G200" s="6">
        <f>+'2'!G199+CompraVenta!I202</f>
        <v>0</v>
      </c>
      <c r="H200" s="6">
        <f>+'2'!H199+CompraVenta!J202</f>
        <v>0</v>
      </c>
      <c r="I200" s="6">
        <f>+'2'!I199+CompraVenta!K202</f>
        <v>0</v>
      </c>
      <c r="J200" s="6">
        <f>+'2'!J199+CompraVenta!L202</f>
        <v>0</v>
      </c>
      <c r="K200" s="6">
        <f>+'2'!K199+CompraVenta!M202</f>
        <v>0</v>
      </c>
      <c r="L200" s="6">
        <f>+'2'!L199+CompraVenta!N202</f>
        <v>0</v>
      </c>
      <c r="M200" s="6">
        <f>+'2'!M199+CompraVenta!O202</f>
        <v>0</v>
      </c>
      <c r="N200" s="6">
        <f>+'4'!B199+CompraVenta!P202</f>
        <v>0</v>
      </c>
      <c r="O200" s="6">
        <f>+'4'!C199+CompraVenta!Q202</f>
        <v>0</v>
      </c>
      <c r="P200" s="6">
        <f>+'4'!D199+CompraVenta!R202</f>
        <v>0</v>
      </c>
      <c r="Q200" s="6">
        <f>+'4'!E199+CompraVenta!S202</f>
        <v>0</v>
      </c>
      <c r="R200" s="6">
        <f>+'4'!F199+CompraVenta!T202</f>
        <v>0</v>
      </c>
      <c r="S200" s="6">
        <f>+'4'!G199+CompraVenta!U202</f>
        <v>0</v>
      </c>
      <c r="T200" s="6">
        <f>+'4'!H199+CompraVenta!V202</f>
        <v>0</v>
      </c>
      <c r="U200" s="6">
        <f>+'4'!I199+CompraVenta!W202</f>
        <v>0</v>
      </c>
      <c r="V200" s="6">
        <f>+'4'!J199+CompraVenta!X202</f>
        <v>0</v>
      </c>
      <c r="W200" s="6">
        <f>+'4'!K199+CompraVenta!Y202</f>
        <v>0</v>
      </c>
      <c r="X200" s="6">
        <f>+'4'!L199+CompraVenta!Z202</f>
        <v>0</v>
      </c>
      <c r="Y200" s="6">
        <f>+'4'!M199+CompraVenta!AA202</f>
        <v>0</v>
      </c>
      <c r="Z200" s="6">
        <f>+'7'!B199+CompraVenta!AB202</f>
        <v>0</v>
      </c>
      <c r="AA200" s="6">
        <f>+'7'!C199+CompraVenta!AC202</f>
        <v>0</v>
      </c>
      <c r="AB200" s="6">
        <f>+'7'!D199+CompraVenta!AD202</f>
        <v>0</v>
      </c>
      <c r="AC200" s="6">
        <f>+'7'!E199+CompraVenta!AE202</f>
        <v>0</v>
      </c>
      <c r="AD200" s="6">
        <f>+'7'!F199+CompraVenta!AF202</f>
        <v>0</v>
      </c>
      <c r="AE200" s="6">
        <f>+'7'!G199+CompraVenta!AG202</f>
        <v>0</v>
      </c>
      <c r="AF200" s="6">
        <f>+'7'!H199+CompraVenta!AH202</f>
        <v>0</v>
      </c>
      <c r="AG200" s="6">
        <f>+'7'!I199+CompraVenta!AI202</f>
        <v>0</v>
      </c>
      <c r="AH200" s="6">
        <f>+'7'!J199+CompraVenta!AJ202</f>
        <v>0</v>
      </c>
      <c r="AI200" s="6">
        <f>+'7'!K199+CompraVenta!AK202</f>
        <v>0</v>
      </c>
      <c r="AJ200" s="6">
        <f>+'7'!L199+CompraVenta!AL202</f>
        <v>0</v>
      </c>
      <c r="AK200" s="6">
        <f>+'7'!M199+CompraVenta!AM202</f>
        <v>0</v>
      </c>
      <c r="AL200" s="6"/>
      <c r="AM200" s="33">
        <f t="shared" si="29"/>
        <v>0</v>
      </c>
      <c r="AN200" s="33">
        <f t="shared" si="30"/>
        <v>0</v>
      </c>
      <c r="AO200" s="33">
        <f t="shared" si="31"/>
        <v>0</v>
      </c>
      <c r="AP200" s="33">
        <f t="shared" si="32"/>
        <v>0</v>
      </c>
      <c r="AQ200" s="33">
        <f t="shared" si="33"/>
        <v>1</v>
      </c>
      <c r="AR200" s="6">
        <f t="shared" si="37"/>
        <v>198</v>
      </c>
      <c r="AS200" s="34">
        <f t="shared" si="34"/>
        <v>0</v>
      </c>
      <c r="AT200" s="34">
        <f t="shared" si="34"/>
        <v>0</v>
      </c>
      <c r="AU200" s="34">
        <f t="shared" si="34"/>
        <v>0</v>
      </c>
      <c r="AV200" s="34">
        <f t="shared" si="35"/>
        <v>0</v>
      </c>
      <c r="AW200" s="19"/>
      <c r="BB200" s="33"/>
      <c r="BC200" s="33"/>
      <c r="BD200" s="33"/>
      <c r="BF200" s="33"/>
      <c r="BG200" s="33"/>
      <c r="BH200" s="33"/>
      <c r="BJ200" s="35">
        <f t="shared" si="36"/>
        <v>0</v>
      </c>
    </row>
    <row r="201" spans="1:62" x14ac:dyDescent="0.35">
      <c r="A201" s="3" t="str">
        <f>+'7'!A200</f>
        <v>GR_TIACA</v>
      </c>
      <c r="B201" s="6">
        <f>+'2'!B200+CompraVenta!D203</f>
        <v>0</v>
      </c>
      <c r="C201" s="6">
        <f>+'2'!C200+CompraVenta!E203</f>
        <v>0</v>
      </c>
      <c r="D201" s="6">
        <f>+'2'!D200+CompraVenta!F203</f>
        <v>0</v>
      </c>
      <c r="E201" s="6">
        <f>+'2'!E200+CompraVenta!G203</f>
        <v>0</v>
      </c>
      <c r="F201" s="6">
        <f>+'2'!F200+CompraVenta!H203</f>
        <v>0</v>
      </c>
      <c r="G201" s="6">
        <f>+'2'!G200+CompraVenta!I203</f>
        <v>0</v>
      </c>
      <c r="H201" s="6">
        <f>+'2'!H200+CompraVenta!J203</f>
        <v>0</v>
      </c>
      <c r="I201" s="6">
        <f>+'2'!I200+CompraVenta!K203</f>
        <v>0</v>
      </c>
      <c r="J201" s="6">
        <f>+'2'!J200+CompraVenta!L203</f>
        <v>0</v>
      </c>
      <c r="K201" s="6">
        <f>+'2'!K200+CompraVenta!M203</f>
        <v>37859.730000000025</v>
      </c>
      <c r="L201" s="6">
        <f>+'2'!L200+CompraVenta!N203</f>
        <v>42916.520000000011</v>
      </c>
      <c r="M201" s="6">
        <f>+'2'!M200+CompraVenta!O203</f>
        <v>44179.670000000086</v>
      </c>
      <c r="N201" s="6">
        <f>+'4'!B200+CompraVenta!P203</f>
        <v>0</v>
      </c>
      <c r="O201" s="6">
        <f>+'4'!C200+CompraVenta!Q203</f>
        <v>0</v>
      </c>
      <c r="P201" s="6">
        <f>+'4'!D200+CompraVenta!R203</f>
        <v>0</v>
      </c>
      <c r="Q201" s="6">
        <f>+'4'!E200+CompraVenta!S203</f>
        <v>0</v>
      </c>
      <c r="R201" s="6">
        <f>+'4'!F200+CompraVenta!T203</f>
        <v>0</v>
      </c>
      <c r="S201" s="6">
        <f>+'4'!G200+CompraVenta!U203</f>
        <v>0</v>
      </c>
      <c r="T201" s="6">
        <f>+'4'!H200+CompraVenta!V203</f>
        <v>0</v>
      </c>
      <c r="U201" s="6">
        <f>+'4'!I200+CompraVenta!W203</f>
        <v>0</v>
      </c>
      <c r="V201" s="6">
        <f>+'4'!J200+CompraVenta!X203</f>
        <v>0</v>
      </c>
      <c r="W201" s="6">
        <f>+'4'!K200+CompraVenta!Y203</f>
        <v>37848.59999999994</v>
      </c>
      <c r="X201" s="6">
        <f>+'4'!L200+CompraVenta!Z203</f>
        <v>43223.16000000004</v>
      </c>
      <c r="Y201" s="6">
        <f>+'4'!M200+CompraVenta!AA203</f>
        <v>48033.170000000013</v>
      </c>
      <c r="Z201" s="6">
        <f>+'7'!B200+CompraVenta!AB203</f>
        <v>0</v>
      </c>
      <c r="AA201" s="6">
        <f>+'7'!C200+CompraVenta!AC203</f>
        <v>0</v>
      </c>
      <c r="AB201" s="6">
        <f>+'7'!D200+CompraVenta!AD203</f>
        <v>0</v>
      </c>
      <c r="AC201" s="6">
        <f>+'7'!E200+CompraVenta!AE203</f>
        <v>0</v>
      </c>
      <c r="AD201" s="6">
        <f>+'7'!F200+CompraVenta!AF203</f>
        <v>0</v>
      </c>
      <c r="AE201" s="6">
        <f>+'7'!G200+CompraVenta!AG203</f>
        <v>0</v>
      </c>
      <c r="AF201" s="6">
        <f>+'7'!H200+CompraVenta!AH203</f>
        <v>0</v>
      </c>
      <c r="AG201" s="6">
        <f>+'7'!I200+CompraVenta!AI203</f>
        <v>0</v>
      </c>
      <c r="AH201" s="6">
        <f>+'7'!J200+CompraVenta!AJ203</f>
        <v>0</v>
      </c>
      <c r="AI201" s="6">
        <f>+'7'!K200+CompraVenta!AK203</f>
        <v>37850.989999999976</v>
      </c>
      <c r="AJ201" s="6">
        <f>+'7'!L200+CompraVenta!AL203</f>
        <v>43490.559999999903</v>
      </c>
      <c r="AK201" s="6">
        <f>+'7'!M200+CompraVenta!AM203</f>
        <v>44724.860000000008</v>
      </c>
      <c r="AL201" s="6"/>
      <c r="AM201" s="33">
        <f t="shared" si="29"/>
        <v>124955.92000000011</v>
      </c>
      <c r="AN201" s="33">
        <f t="shared" si="30"/>
        <v>129104.93</v>
      </c>
      <c r="AO201" s="33">
        <f t="shared" si="31"/>
        <v>126066.40999999989</v>
      </c>
      <c r="AP201" s="33">
        <f t="shared" si="32"/>
        <v>124955.92000000011</v>
      </c>
      <c r="AQ201" s="33">
        <f t="shared" si="33"/>
        <v>1</v>
      </c>
      <c r="AR201" s="6">
        <f t="shared" si="37"/>
        <v>199</v>
      </c>
      <c r="AS201" s="34">
        <f t="shared" si="34"/>
        <v>37859.730000000025</v>
      </c>
      <c r="AT201" s="34">
        <f t="shared" si="34"/>
        <v>42916.520000000011</v>
      </c>
      <c r="AU201" s="34">
        <f t="shared" si="34"/>
        <v>44179.670000000086</v>
      </c>
      <c r="AV201" s="34">
        <f t="shared" si="35"/>
        <v>124955.92000000011</v>
      </c>
      <c r="AW201" s="19"/>
      <c r="BB201" s="33"/>
      <c r="BC201" s="33"/>
      <c r="BD201" s="33"/>
      <c r="BF201" s="33"/>
      <c r="BG201" s="33"/>
      <c r="BH201" s="33"/>
      <c r="BJ201" s="35">
        <f t="shared" si="36"/>
        <v>124955.92000000011</v>
      </c>
    </row>
    <row r="202" spans="1:62" x14ac:dyDescent="0.35">
      <c r="A202" s="3" t="str">
        <f>+'7'!A201</f>
        <v>GR_TINEO</v>
      </c>
      <c r="B202" s="6">
        <f>+'2'!B201+CompraVenta!D204</f>
        <v>0</v>
      </c>
      <c r="C202" s="6">
        <f>+'2'!C201+CompraVenta!E204</f>
        <v>0</v>
      </c>
      <c r="D202" s="6">
        <f>+'2'!D201+CompraVenta!F204</f>
        <v>0</v>
      </c>
      <c r="E202" s="6">
        <f>+'2'!E201+CompraVenta!G204</f>
        <v>0</v>
      </c>
      <c r="F202" s="6">
        <f>+'2'!F201+CompraVenta!H204</f>
        <v>0</v>
      </c>
      <c r="G202" s="6">
        <f>+'2'!G201+CompraVenta!I204</f>
        <v>0</v>
      </c>
      <c r="H202" s="6">
        <f>+'2'!H201+CompraVenta!J204</f>
        <v>0</v>
      </c>
      <c r="I202" s="6">
        <f>+'2'!I201+CompraVenta!K204</f>
        <v>0</v>
      </c>
      <c r="J202" s="6">
        <f>+'2'!J201+CompraVenta!L204</f>
        <v>0</v>
      </c>
      <c r="K202" s="6">
        <f>+'2'!K201+CompraVenta!M204</f>
        <v>30059.959999999992</v>
      </c>
      <c r="L202" s="6">
        <f>+'2'!L201+CompraVenta!N204</f>
        <v>36376.179999999978</v>
      </c>
      <c r="M202" s="6">
        <f>+'2'!M201+CompraVenta!O204</f>
        <v>37266.620000000054</v>
      </c>
      <c r="N202" s="6">
        <f>+'4'!B201+CompraVenta!P204</f>
        <v>0</v>
      </c>
      <c r="O202" s="6">
        <f>+'4'!C201+CompraVenta!Q204</f>
        <v>0</v>
      </c>
      <c r="P202" s="6">
        <f>+'4'!D201+CompraVenta!R204</f>
        <v>0</v>
      </c>
      <c r="Q202" s="6">
        <f>+'4'!E201+CompraVenta!S204</f>
        <v>0</v>
      </c>
      <c r="R202" s="6">
        <f>+'4'!F201+CompraVenta!T204</f>
        <v>0</v>
      </c>
      <c r="S202" s="6">
        <f>+'4'!G201+CompraVenta!U204</f>
        <v>0</v>
      </c>
      <c r="T202" s="6">
        <f>+'4'!H201+CompraVenta!V204</f>
        <v>0</v>
      </c>
      <c r="U202" s="6">
        <f>+'4'!I201+CompraVenta!W204</f>
        <v>0</v>
      </c>
      <c r="V202" s="6">
        <f>+'4'!J201+CompraVenta!X204</f>
        <v>0</v>
      </c>
      <c r="W202" s="6">
        <f>+'4'!K201+CompraVenta!Y204</f>
        <v>30049.319999999992</v>
      </c>
      <c r="X202" s="6">
        <f>+'4'!L201+CompraVenta!Z204</f>
        <v>36623.390000000029</v>
      </c>
      <c r="Y202" s="6">
        <f>+'4'!M201+CompraVenta!AA204</f>
        <v>40667.85000000002</v>
      </c>
      <c r="Z202" s="6">
        <f>+'7'!B201+CompraVenta!AB204</f>
        <v>0</v>
      </c>
      <c r="AA202" s="6">
        <f>+'7'!C201+CompraVenta!AC204</f>
        <v>0</v>
      </c>
      <c r="AB202" s="6">
        <f>+'7'!D201+CompraVenta!AD204</f>
        <v>0</v>
      </c>
      <c r="AC202" s="6">
        <f>+'7'!E201+CompraVenta!AE204</f>
        <v>0</v>
      </c>
      <c r="AD202" s="6">
        <f>+'7'!F201+CompraVenta!AF204</f>
        <v>0</v>
      </c>
      <c r="AE202" s="6">
        <f>+'7'!G201+CompraVenta!AG204</f>
        <v>0</v>
      </c>
      <c r="AF202" s="6">
        <f>+'7'!H201+CompraVenta!AH204</f>
        <v>0</v>
      </c>
      <c r="AG202" s="6">
        <f>+'7'!I201+CompraVenta!AI204</f>
        <v>0</v>
      </c>
      <c r="AH202" s="6">
        <f>+'7'!J201+CompraVenta!AJ204</f>
        <v>0</v>
      </c>
      <c r="AI202" s="6">
        <f>+'7'!K201+CompraVenta!AK204</f>
        <v>30053.049999999996</v>
      </c>
      <c r="AJ202" s="6">
        <f>+'7'!L201+CompraVenta!AL204</f>
        <v>36887.55999999999</v>
      </c>
      <c r="AK202" s="6">
        <f>+'7'!M201+CompraVenta!AM204</f>
        <v>37774.580000000016</v>
      </c>
      <c r="AL202" s="6"/>
      <c r="AM202" s="33">
        <f t="shared" si="29"/>
        <v>103702.76000000002</v>
      </c>
      <c r="AN202" s="33">
        <f t="shared" si="30"/>
        <v>107340.56000000004</v>
      </c>
      <c r="AO202" s="33">
        <f t="shared" si="31"/>
        <v>104715.19</v>
      </c>
      <c r="AP202" s="33">
        <f t="shared" si="32"/>
        <v>103702.76000000002</v>
      </c>
      <c r="AQ202" s="33">
        <f t="shared" si="33"/>
        <v>1</v>
      </c>
      <c r="AR202" s="6">
        <f t="shared" si="37"/>
        <v>200</v>
      </c>
      <c r="AS202" s="34">
        <f t="shared" si="34"/>
        <v>30059.959999999992</v>
      </c>
      <c r="AT202" s="34">
        <f t="shared" si="34"/>
        <v>36376.179999999978</v>
      </c>
      <c r="AU202" s="34">
        <f t="shared" si="34"/>
        <v>37266.620000000054</v>
      </c>
      <c r="AV202" s="34">
        <f t="shared" si="35"/>
        <v>103702.76000000002</v>
      </c>
      <c r="AW202" s="19"/>
      <c r="BB202" s="33"/>
      <c r="BC202" s="33"/>
      <c r="BD202" s="33"/>
      <c r="BF202" s="33"/>
      <c r="BG202" s="33"/>
      <c r="BH202" s="33"/>
      <c r="BJ202" s="35">
        <f t="shared" si="36"/>
        <v>103702.76000000002</v>
      </c>
    </row>
    <row r="203" spans="1:62" x14ac:dyDescent="0.35">
      <c r="A203" s="3" t="str">
        <f>+'7'!A202</f>
        <v>GRANADA</v>
      </c>
      <c r="B203" s="6">
        <f>+'2'!B202+CompraVenta!D205</f>
        <v>0</v>
      </c>
      <c r="C203" s="6">
        <f>+'2'!C202+CompraVenta!E205</f>
        <v>0</v>
      </c>
      <c r="D203" s="6">
        <f>+'2'!D202+CompraVenta!F205</f>
        <v>0</v>
      </c>
      <c r="E203" s="6">
        <f>+'2'!E202+CompraVenta!G205</f>
        <v>0</v>
      </c>
      <c r="F203" s="6">
        <f>+'2'!F202+CompraVenta!H205</f>
        <v>0</v>
      </c>
      <c r="G203" s="6">
        <f>+'2'!G202+CompraVenta!I205</f>
        <v>0</v>
      </c>
      <c r="H203" s="6">
        <f>+'2'!H202+CompraVenta!J205</f>
        <v>0</v>
      </c>
      <c r="I203" s="6">
        <f>+'2'!I202+CompraVenta!K205</f>
        <v>0</v>
      </c>
      <c r="J203" s="6">
        <f>+'2'!J202+CompraVenta!L205</f>
        <v>0</v>
      </c>
      <c r="K203" s="6">
        <f>+'2'!K202+CompraVenta!M205</f>
        <v>0</v>
      </c>
      <c r="L203" s="6">
        <f>+'2'!L202+CompraVenta!N205</f>
        <v>0</v>
      </c>
      <c r="M203" s="6">
        <f>+'2'!M202+CompraVenta!O205</f>
        <v>0</v>
      </c>
      <c r="N203" s="6">
        <f>+'4'!B202+CompraVenta!P205</f>
        <v>0</v>
      </c>
      <c r="O203" s="6">
        <f>+'4'!C202+CompraVenta!Q205</f>
        <v>0</v>
      </c>
      <c r="P203" s="6">
        <f>+'4'!D202+CompraVenta!R205</f>
        <v>0</v>
      </c>
      <c r="Q203" s="6">
        <f>+'4'!E202+CompraVenta!S205</f>
        <v>0</v>
      </c>
      <c r="R203" s="6">
        <f>+'4'!F202+CompraVenta!T205</f>
        <v>0</v>
      </c>
      <c r="S203" s="6">
        <f>+'4'!G202+CompraVenta!U205</f>
        <v>0</v>
      </c>
      <c r="T203" s="6">
        <f>+'4'!H202+CompraVenta!V205</f>
        <v>0</v>
      </c>
      <c r="U203" s="6">
        <f>+'4'!I202+CompraVenta!W205</f>
        <v>0</v>
      </c>
      <c r="V203" s="6">
        <f>+'4'!J202+CompraVenta!X205</f>
        <v>0</v>
      </c>
      <c r="W203" s="6">
        <f>+'4'!K202+CompraVenta!Y205</f>
        <v>0</v>
      </c>
      <c r="X203" s="6">
        <f>+'4'!L202+CompraVenta!Z205</f>
        <v>0</v>
      </c>
      <c r="Y203" s="6">
        <f>+'4'!M202+CompraVenta!AA205</f>
        <v>0</v>
      </c>
      <c r="Z203" s="6">
        <f>+'7'!B202+CompraVenta!AB205</f>
        <v>0</v>
      </c>
      <c r="AA203" s="6">
        <f>+'7'!C202+CompraVenta!AC205</f>
        <v>0</v>
      </c>
      <c r="AB203" s="6">
        <f>+'7'!D202+CompraVenta!AD205</f>
        <v>0</v>
      </c>
      <c r="AC203" s="6">
        <f>+'7'!E202+CompraVenta!AE205</f>
        <v>0</v>
      </c>
      <c r="AD203" s="6">
        <f>+'7'!F202+CompraVenta!AF205</f>
        <v>0</v>
      </c>
      <c r="AE203" s="6">
        <f>+'7'!G202+CompraVenta!AG205</f>
        <v>0</v>
      </c>
      <c r="AF203" s="6">
        <f>+'7'!H202+CompraVenta!AH205</f>
        <v>0</v>
      </c>
      <c r="AG203" s="6">
        <f>+'7'!I202+CompraVenta!AI205</f>
        <v>0</v>
      </c>
      <c r="AH203" s="6">
        <f>+'7'!J202+CompraVenta!AJ205</f>
        <v>0</v>
      </c>
      <c r="AI203" s="6">
        <f>+'7'!K202+CompraVenta!AK205</f>
        <v>0</v>
      </c>
      <c r="AJ203" s="6">
        <f>+'7'!L202+CompraVenta!AL205</f>
        <v>0</v>
      </c>
      <c r="AK203" s="6">
        <f>+'7'!M202+CompraVenta!AM205</f>
        <v>0</v>
      </c>
      <c r="AL203" s="6"/>
      <c r="AM203" s="33">
        <f t="shared" si="29"/>
        <v>0</v>
      </c>
      <c r="AN203" s="33">
        <f t="shared" si="30"/>
        <v>0</v>
      </c>
      <c r="AO203" s="33">
        <f t="shared" si="31"/>
        <v>0</v>
      </c>
      <c r="AP203" s="33">
        <f t="shared" si="32"/>
        <v>0</v>
      </c>
      <c r="AQ203" s="33">
        <f t="shared" si="33"/>
        <v>1</v>
      </c>
      <c r="AR203" s="6">
        <f t="shared" si="37"/>
        <v>201</v>
      </c>
      <c r="AS203" s="34">
        <f t="shared" si="34"/>
        <v>0</v>
      </c>
      <c r="AT203" s="34">
        <f t="shared" si="34"/>
        <v>0</v>
      </c>
      <c r="AU203" s="34">
        <f t="shared" si="34"/>
        <v>0</v>
      </c>
      <c r="AV203" s="34">
        <f t="shared" si="35"/>
        <v>0</v>
      </c>
      <c r="AW203" s="19"/>
      <c r="BB203" s="33"/>
      <c r="BC203" s="33"/>
      <c r="BD203" s="33"/>
      <c r="BF203" s="33"/>
      <c r="BG203" s="33"/>
      <c r="BH203" s="33"/>
      <c r="BJ203" s="35">
        <f t="shared" si="36"/>
        <v>0</v>
      </c>
    </row>
    <row r="204" spans="1:62" x14ac:dyDescent="0.35">
      <c r="A204" s="3" t="str">
        <f>+'7'!A203</f>
        <v>GUACOLDA</v>
      </c>
      <c r="B204" s="6">
        <f>+'2'!B203+CompraVenta!D206</f>
        <v>0</v>
      </c>
      <c r="C204" s="6">
        <f>+'2'!C203+CompraVenta!E206</f>
        <v>0</v>
      </c>
      <c r="D204" s="6">
        <f>+'2'!D203+CompraVenta!F206</f>
        <v>0</v>
      </c>
      <c r="E204" s="6">
        <f>+'2'!E203+CompraVenta!G206</f>
        <v>0</v>
      </c>
      <c r="F204" s="6">
        <f>+'2'!F203+CompraVenta!H206</f>
        <v>0</v>
      </c>
      <c r="G204" s="6">
        <f>+'2'!G203+CompraVenta!I206</f>
        <v>0</v>
      </c>
      <c r="H204" s="6">
        <f>+'2'!H203+CompraVenta!J206</f>
        <v>0</v>
      </c>
      <c r="I204" s="6">
        <f>+'2'!I203+CompraVenta!K206</f>
        <v>0</v>
      </c>
      <c r="J204" s="6">
        <f>+'2'!J203+CompraVenta!L206</f>
        <v>0</v>
      </c>
      <c r="K204" s="6">
        <f>+'2'!K203+CompraVenta!M206</f>
        <v>-1369780.240000003</v>
      </c>
      <c r="L204" s="6">
        <f>+'2'!L203+CompraVenta!N206</f>
        <v>3517309.5299999989</v>
      </c>
      <c r="M204" s="6">
        <f>+'2'!M203+CompraVenta!O206</f>
        <v>4972190.82</v>
      </c>
      <c r="N204" s="6">
        <f>+'4'!B203+CompraVenta!P206</f>
        <v>0</v>
      </c>
      <c r="O204" s="6">
        <f>+'4'!C203+CompraVenta!Q206</f>
        <v>0</v>
      </c>
      <c r="P204" s="6">
        <f>+'4'!D203+CompraVenta!R206</f>
        <v>0</v>
      </c>
      <c r="Q204" s="6">
        <f>+'4'!E203+CompraVenta!S206</f>
        <v>0</v>
      </c>
      <c r="R204" s="6">
        <f>+'4'!F203+CompraVenta!T206</f>
        <v>0</v>
      </c>
      <c r="S204" s="6">
        <f>+'4'!G203+CompraVenta!U206</f>
        <v>0</v>
      </c>
      <c r="T204" s="6">
        <f>+'4'!H203+CompraVenta!V206</f>
        <v>0</v>
      </c>
      <c r="U204" s="6">
        <f>+'4'!I203+CompraVenta!W206</f>
        <v>0</v>
      </c>
      <c r="V204" s="6">
        <f>+'4'!J203+CompraVenta!X206</f>
        <v>0</v>
      </c>
      <c r="W204" s="6">
        <f>+'4'!K203+CompraVenta!Y206</f>
        <v>-1372000.9800000044</v>
      </c>
      <c r="X204" s="6">
        <f>+'4'!L203+CompraVenta!Z206</f>
        <v>3555743.4500000039</v>
      </c>
      <c r="Y204" s="6">
        <f>+'4'!M203+CompraVenta!AA206</f>
        <v>5628853.3699999973</v>
      </c>
      <c r="Z204" s="6">
        <f>+'7'!B203+CompraVenta!AB206</f>
        <v>0</v>
      </c>
      <c r="AA204" s="6">
        <f>+'7'!C203+CompraVenta!AC206</f>
        <v>0</v>
      </c>
      <c r="AB204" s="6">
        <f>+'7'!D203+CompraVenta!AD206</f>
        <v>0</v>
      </c>
      <c r="AC204" s="6">
        <f>+'7'!E203+CompraVenta!AE206</f>
        <v>0</v>
      </c>
      <c r="AD204" s="6">
        <f>+'7'!F203+CompraVenta!AF206</f>
        <v>0</v>
      </c>
      <c r="AE204" s="6">
        <f>+'7'!G203+CompraVenta!AG206</f>
        <v>0</v>
      </c>
      <c r="AF204" s="6">
        <f>+'7'!H203+CompraVenta!AH206</f>
        <v>0</v>
      </c>
      <c r="AG204" s="6">
        <f>+'7'!I203+CompraVenta!AI206</f>
        <v>0</v>
      </c>
      <c r="AH204" s="6">
        <f>+'7'!J203+CompraVenta!AJ206</f>
        <v>0</v>
      </c>
      <c r="AI204" s="6">
        <f>+'7'!K203+CompraVenta!AK206</f>
        <v>-1367823.3600000024</v>
      </c>
      <c r="AJ204" s="6">
        <f>+'7'!L203+CompraVenta!AL206</f>
        <v>3557179.3700000029</v>
      </c>
      <c r="AK204" s="6">
        <f>+'7'!M203+CompraVenta!AM206</f>
        <v>5245604.7299999949</v>
      </c>
      <c r="AL204" s="6"/>
      <c r="AM204" s="33">
        <f t="shared" si="29"/>
        <v>7119720.1099999957</v>
      </c>
      <c r="AN204" s="33">
        <f t="shared" si="30"/>
        <v>7812595.8399999971</v>
      </c>
      <c r="AO204" s="33">
        <f t="shared" si="31"/>
        <v>7434960.7399999956</v>
      </c>
      <c r="AP204" s="33">
        <f t="shared" si="32"/>
        <v>7119720.1099999957</v>
      </c>
      <c r="AQ204" s="33">
        <f t="shared" si="33"/>
        <v>1</v>
      </c>
      <c r="AR204" s="6">
        <f t="shared" si="37"/>
        <v>202</v>
      </c>
      <c r="AS204" s="34">
        <f t="shared" si="34"/>
        <v>-1369780.240000003</v>
      </c>
      <c r="AT204" s="34">
        <f t="shared" si="34"/>
        <v>3517309.5299999989</v>
      </c>
      <c r="AU204" s="34">
        <f t="shared" si="34"/>
        <v>4972190.82</v>
      </c>
      <c r="AV204" s="34">
        <f t="shared" si="35"/>
        <v>7119720.1099999957</v>
      </c>
      <c r="AW204" s="19"/>
      <c r="BB204" s="33"/>
      <c r="BC204" s="33"/>
      <c r="BD204" s="33"/>
      <c r="BF204" s="33"/>
      <c r="BG204" s="33"/>
      <c r="BH204" s="33"/>
      <c r="BJ204" s="35">
        <f t="shared" si="36"/>
        <v>7119720.1099999957</v>
      </c>
    </row>
    <row r="205" spans="1:62" x14ac:dyDescent="0.35">
      <c r="A205" s="3" t="str">
        <f>+'7'!A204</f>
        <v>HBS</v>
      </c>
      <c r="B205" s="6">
        <f>+'2'!B204+CompraVenta!D207</f>
        <v>0</v>
      </c>
      <c r="C205" s="6">
        <f>+'2'!C204+CompraVenta!E207</f>
        <v>0</v>
      </c>
      <c r="D205" s="6">
        <f>+'2'!D204+CompraVenta!F207</f>
        <v>0</v>
      </c>
      <c r="E205" s="6">
        <f>+'2'!E204+CompraVenta!G207</f>
        <v>0</v>
      </c>
      <c r="F205" s="6">
        <f>+'2'!F204+CompraVenta!H207</f>
        <v>0</v>
      </c>
      <c r="G205" s="6">
        <f>+'2'!G204+CompraVenta!I207</f>
        <v>0</v>
      </c>
      <c r="H205" s="6">
        <f>+'2'!H204+CompraVenta!J207</f>
        <v>0</v>
      </c>
      <c r="I205" s="6">
        <f>+'2'!I204+CompraVenta!K207</f>
        <v>0</v>
      </c>
      <c r="J205" s="6">
        <f>+'2'!J204+CompraVenta!L207</f>
        <v>0</v>
      </c>
      <c r="K205" s="6">
        <f>+'2'!K204+CompraVenta!M207</f>
        <v>0</v>
      </c>
      <c r="L205" s="6">
        <f>+'2'!L204+CompraVenta!N207</f>
        <v>0</v>
      </c>
      <c r="M205" s="6">
        <f>+'2'!M204+CompraVenta!O207</f>
        <v>0</v>
      </c>
      <c r="N205" s="6">
        <f>+'4'!B204+CompraVenta!P207</f>
        <v>0</v>
      </c>
      <c r="O205" s="6">
        <f>+'4'!C204+CompraVenta!Q207</f>
        <v>0</v>
      </c>
      <c r="P205" s="6">
        <f>+'4'!D204+CompraVenta!R207</f>
        <v>0</v>
      </c>
      <c r="Q205" s="6">
        <f>+'4'!E204+CompraVenta!S207</f>
        <v>0</v>
      </c>
      <c r="R205" s="6">
        <f>+'4'!F204+CompraVenta!T207</f>
        <v>0</v>
      </c>
      <c r="S205" s="6">
        <f>+'4'!G204+CompraVenta!U207</f>
        <v>0</v>
      </c>
      <c r="T205" s="6">
        <f>+'4'!H204+CompraVenta!V207</f>
        <v>0</v>
      </c>
      <c r="U205" s="6">
        <f>+'4'!I204+CompraVenta!W207</f>
        <v>0</v>
      </c>
      <c r="V205" s="6">
        <f>+'4'!J204+CompraVenta!X207</f>
        <v>0</v>
      </c>
      <c r="W205" s="6">
        <f>+'4'!K204+CompraVenta!Y207</f>
        <v>0</v>
      </c>
      <c r="X205" s="6">
        <f>+'4'!L204+CompraVenta!Z207</f>
        <v>0</v>
      </c>
      <c r="Y205" s="6">
        <f>+'4'!M204+CompraVenta!AA207</f>
        <v>0</v>
      </c>
      <c r="Z205" s="6">
        <f>+'7'!B204+CompraVenta!AB207</f>
        <v>0</v>
      </c>
      <c r="AA205" s="6">
        <f>+'7'!C204+CompraVenta!AC207</f>
        <v>0</v>
      </c>
      <c r="AB205" s="6">
        <f>+'7'!D204+CompraVenta!AD207</f>
        <v>0</v>
      </c>
      <c r="AC205" s="6">
        <f>+'7'!E204+CompraVenta!AE207</f>
        <v>0</v>
      </c>
      <c r="AD205" s="6">
        <f>+'7'!F204+CompraVenta!AF207</f>
        <v>0</v>
      </c>
      <c r="AE205" s="6">
        <f>+'7'!G204+CompraVenta!AG207</f>
        <v>0</v>
      </c>
      <c r="AF205" s="6">
        <f>+'7'!H204+CompraVenta!AH207</f>
        <v>0</v>
      </c>
      <c r="AG205" s="6">
        <f>+'7'!I204+CompraVenta!AI207</f>
        <v>0</v>
      </c>
      <c r="AH205" s="6">
        <f>+'7'!J204+CompraVenta!AJ207</f>
        <v>0</v>
      </c>
      <c r="AI205" s="6">
        <f>+'7'!K204+CompraVenta!AK207</f>
        <v>0</v>
      </c>
      <c r="AJ205" s="6">
        <f>+'7'!L204+CompraVenta!AL207</f>
        <v>0</v>
      </c>
      <c r="AK205" s="6">
        <f>+'7'!M204+CompraVenta!AM207</f>
        <v>0</v>
      </c>
      <c r="AL205" s="6"/>
      <c r="AM205" s="33">
        <f t="shared" si="29"/>
        <v>0</v>
      </c>
      <c r="AN205" s="33">
        <f t="shared" si="30"/>
        <v>0</v>
      </c>
      <c r="AO205" s="33">
        <f t="shared" si="31"/>
        <v>0</v>
      </c>
      <c r="AP205" s="33">
        <f t="shared" si="32"/>
        <v>0</v>
      </c>
      <c r="AQ205" s="33">
        <f t="shared" si="33"/>
        <v>1</v>
      </c>
      <c r="AR205" s="6">
        <f t="shared" si="37"/>
        <v>203</v>
      </c>
      <c r="AS205" s="34">
        <f t="shared" si="34"/>
        <v>0</v>
      </c>
      <c r="AT205" s="34">
        <f t="shared" si="34"/>
        <v>0</v>
      </c>
      <c r="AU205" s="34">
        <f t="shared" si="34"/>
        <v>0</v>
      </c>
      <c r="AV205" s="34">
        <f t="shared" si="35"/>
        <v>0</v>
      </c>
      <c r="AW205" s="19"/>
      <c r="BB205" s="33"/>
      <c r="BC205" s="33"/>
      <c r="BD205" s="33"/>
      <c r="BF205" s="33"/>
      <c r="BG205" s="33"/>
      <c r="BH205" s="33"/>
      <c r="BJ205" s="35">
        <f t="shared" si="36"/>
        <v>0</v>
      </c>
    </row>
    <row r="206" spans="1:62" x14ac:dyDescent="0.35">
      <c r="A206" s="3" t="str">
        <f>+'7'!A205</f>
        <v>HE_EL_PASO</v>
      </c>
      <c r="B206" s="6">
        <f>+'2'!B205+CompraVenta!D208</f>
        <v>0</v>
      </c>
      <c r="C206" s="6">
        <f>+'2'!C205+CompraVenta!E208</f>
        <v>0</v>
      </c>
      <c r="D206" s="6">
        <f>+'2'!D205+CompraVenta!F208</f>
        <v>0</v>
      </c>
      <c r="E206" s="6">
        <f>+'2'!E205+CompraVenta!G208</f>
        <v>0</v>
      </c>
      <c r="F206" s="6">
        <f>+'2'!F205+CompraVenta!H208</f>
        <v>0</v>
      </c>
      <c r="G206" s="6">
        <f>+'2'!G205+CompraVenta!I208</f>
        <v>0</v>
      </c>
      <c r="H206" s="6">
        <f>+'2'!H205+CompraVenta!J208</f>
        <v>0</v>
      </c>
      <c r="I206" s="6">
        <f>+'2'!I205+CompraVenta!K208</f>
        <v>0</v>
      </c>
      <c r="J206" s="6">
        <f>+'2'!J205+CompraVenta!L208</f>
        <v>0</v>
      </c>
      <c r="K206" s="6">
        <f>+'2'!K205+CompraVenta!M208</f>
        <v>718254.30000000051</v>
      </c>
      <c r="L206" s="6">
        <f>+'2'!L205+CompraVenta!N208</f>
        <v>938173.29000000074</v>
      </c>
      <c r="M206" s="6">
        <f>+'2'!M205+CompraVenta!O208</f>
        <v>1113520.3600000017</v>
      </c>
      <c r="N206" s="6">
        <f>+'4'!B205+CompraVenta!P208</f>
        <v>0</v>
      </c>
      <c r="O206" s="6">
        <f>+'4'!C205+CompraVenta!Q208</f>
        <v>0</v>
      </c>
      <c r="P206" s="6">
        <f>+'4'!D205+CompraVenta!R208</f>
        <v>0</v>
      </c>
      <c r="Q206" s="6">
        <f>+'4'!E205+CompraVenta!S208</f>
        <v>0</v>
      </c>
      <c r="R206" s="6">
        <f>+'4'!F205+CompraVenta!T208</f>
        <v>0</v>
      </c>
      <c r="S206" s="6">
        <f>+'4'!G205+CompraVenta!U208</f>
        <v>0</v>
      </c>
      <c r="T206" s="6">
        <f>+'4'!H205+CompraVenta!V208</f>
        <v>0</v>
      </c>
      <c r="U206" s="6">
        <f>+'4'!I205+CompraVenta!W208</f>
        <v>0</v>
      </c>
      <c r="V206" s="6">
        <f>+'4'!J205+CompraVenta!X208</f>
        <v>0</v>
      </c>
      <c r="W206" s="6">
        <f>+'4'!K205+CompraVenta!Y208</f>
        <v>795814.86999999988</v>
      </c>
      <c r="X206" s="6">
        <f>+'4'!L205+CompraVenta!Z208</f>
        <v>1931374.3799999973</v>
      </c>
      <c r="Y206" s="6">
        <f>+'4'!M205+CompraVenta!AA208</f>
        <v>2331032.8200000026</v>
      </c>
      <c r="Z206" s="6">
        <f>+'7'!B205+CompraVenta!AB208</f>
        <v>0</v>
      </c>
      <c r="AA206" s="6">
        <f>+'7'!C205+CompraVenta!AC208</f>
        <v>0</v>
      </c>
      <c r="AB206" s="6">
        <f>+'7'!D205+CompraVenta!AD208</f>
        <v>0</v>
      </c>
      <c r="AC206" s="6">
        <f>+'7'!E205+CompraVenta!AE208</f>
        <v>0</v>
      </c>
      <c r="AD206" s="6">
        <f>+'7'!F205+CompraVenta!AF208</f>
        <v>0</v>
      </c>
      <c r="AE206" s="6">
        <f>+'7'!G205+CompraVenta!AG208</f>
        <v>0</v>
      </c>
      <c r="AF206" s="6">
        <f>+'7'!H205+CompraVenta!AH208</f>
        <v>0</v>
      </c>
      <c r="AG206" s="6">
        <f>+'7'!I205+CompraVenta!AI208</f>
        <v>0</v>
      </c>
      <c r="AH206" s="6">
        <f>+'7'!J205+CompraVenta!AJ208</f>
        <v>0</v>
      </c>
      <c r="AI206" s="6">
        <f>+'7'!K205+CompraVenta!AK208</f>
        <v>696245.03000000026</v>
      </c>
      <c r="AJ206" s="6">
        <f>+'7'!L205+CompraVenta!AL208</f>
        <v>756409.46999999951</v>
      </c>
      <c r="AK206" s="6">
        <f>+'7'!M205+CompraVenta!AM208</f>
        <v>770916.08999999671</v>
      </c>
      <c r="AL206" s="6"/>
      <c r="AM206" s="33">
        <f t="shared" si="29"/>
        <v>2769947.950000003</v>
      </c>
      <c r="AN206" s="33">
        <f t="shared" si="30"/>
        <v>5058222.07</v>
      </c>
      <c r="AO206" s="33">
        <f t="shared" si="31"/>
        <v>2223570.5899999966</v>
      </c>
      <c r="AP206" s="33">
        <f t="shared" si="32"/>
        <v>2223570.5899999966</v>
      </c>
      <c r="AQ206" s="33">
        <f t="shared" si="33"/>
        <v>3</v>
      </c>
      <c r="AR206" s="6">
        <f t="shared" si="37"/>
        <v>204</v>
      </c>
      <c r="AS206" s="34">
        <f t="shared" si="34"/>
        <v>696245.03000000026</v>
      </c>
      <c r="AT206" s="34">
        <f t="shared" si="34"/>
        <v>756409.46999999951</v>
      </c>
      <c r="AU206" s="34">
        <f t="shared" si="34"/>
        <v>770916.08999999671</v>
      </c>
      <c r="AV206" s="34">
        <f t="shared" si="35"/>
        <v>2223570.5899999966</v>
      </c>
      <c r="AW206" s="19"/>
      <c r="BB206" s="33"/>
      <c r="BC206" s="33"/>
      <c r="BD206" s="33"/>
      <c r="BF206" s="33"/>
      <c r="BG206" s="33"/>
      <c r="BH206" s="33"/>
      <c r="BJ206" s="35">
        <f t="shared" si="36"/>
        <v>2223570.5899999966</v>
      </c>
    </row>
    <row r="207" spans="1:62" x14ac:dyDescent="0.35">
      <c r="A207" s="3" t="str">
        <f>+'7'!A206</f>
        <v>HELIO_ATACAMA_TRES</v>
      </c>
      <c r="B207" s="6">
        <f>+'2'!B206+CompraVenta!D209</f>
        <v>0</v>
      </c>
      <c r="C207" s="6">
        <f>+'2'!C206+CompraVenta!E209</f>
        <v>0</v>
      </c>
      <c r="D207" s="6">
        <f>+'2'!D206+CompraVenta!F209</f>
        <v>0</v>
      </c>
      <c r="E207" s="6">
        <f>+'2'!E206+CompraVenta!G209</f>
        <v>0</v>
      </c>
      <c r="F207" s="6">
        <f>+'2'!F206+CompraVenta!H209</f>
        <v>0</v>
      </c>
      <c r="G207" s="6">
        <f>+'2'!G206+CompraVenta!I209</f>
        <v>0</v>
      </c>
      <c r="H207" s="6">
        <f>+'2'!H206+CompraVenta!J209</f>
        <v>0</v>
      </c>
      <c r="I207" s="6">
        <f>+'2'!I206+CompraVenta!K209</f>
        <v>0</v>
      </c>
      <c r="J207" s="6">
        <f>+'2'!J206+CompraVenta!L209</f>
        <v>0</v>
      </c>
      <c r="K207" s="6">
        <f>+'2'!K206+CompraVenta!M209</f>
        <v>1665392.7000000009</v>
      </c>
      <c r="L207" s="6">
        <f>+'2'!L206+CompraVenta!N209</f>
        <v>1816861.6699999983</v>
      </c>
      <c r="M207" s="6">
        <f>+'2'!M206+CompraVenta!O209</f>
        <v>1832425.5000000023</v>
      </c>
      <c r="N207" s="6">
        <f>+'4'!B206+CompraVenta!P209</f>
        <v>0</v>
      </c>
      <c r="O207" s="6">
        <f>+'4'!C206+CompraVenta!Q209</f>
        <v>0</v>
      </c>
      <c r="P207" s="6">
        <f>+'4'!D206+CompraVenta!R209</f>
        <v>0</v>
      </c>
      <c r="Q207" s="6">
        <f>+'4'!E206+CompraVenta!S209</f>
        <v>0</v>
      </c>
      <c r="R207" s="6">
        <f>+'4'!F206+CompraVenta!T209</f>
        <v>0</v>
      </c>
      <c r="S207" s="6">
        <f>+'4'!G206+CompraVenta!U209</f>
        <v>0</v>
      </c>
      <c r="T207" s="6">
        <f>+'4'!H206+CompraVenta!V209</f>
        <v>0</v>
      </c>
      <c r="U207" s="6">
        <f>+'4'!I206+CompraVenta!W209</f>
        <v>0</v>
      </c>
      <c r="V207" s="6">
        <f>+'4'!J206+CompraVenta!X209</f>
        <v>0</v>
      </c>
      <c r="W207" s="6">
        <f>+'4'!K206+CompraVenta!Y209</f>
        <v>1665434.830000001</v>
      </c>
      <c r="X207" s="6">
        <f>+'4'!L206+CompraVenta!Z209</f>
        <v>1818698.5299999996</v>
      </c>
      <c r="Y207" s="6">
        <f>+'4'!M206+CompraVenta!AA209</f>
        <v>1840154.1700000009</v>
      </c>
      <c r="Z207" s="6">
        <f>+'7'!B206+CompraVenta!AB209</f>
        <v>0</v>
      </c>
      <c r="AA207" s="6">
        <f>+'7'!C206+CompraVenta!AC209</f>
        <v>0</v>
      </c>
      <c r="AB207" s="6">
        <f>+'7'!D206+CompraVenta!AD209</f>
        <v>0</v>
      </c>
      <c r="AC207" s="6">
        <f>+'7'!E206+CompraVenta!AE209</f>
        <v>0</v>
      </c>
      <c r="AD207" s="6">
        <f>+'7'!F206+CompraVenta!AF209</f>
        <v>0</v>
      </c>
      <c r="AE207" s="6">
        <f>+'7'!G206+CompraVenta!AG209</f>
        <v>0</v>
      </c>
      <c r="AF207" s="6">
        <f>+'7'!H206+CompraVenta!AH209</f>
        <v>0</v>
      </c>
      <c r="AG207" s="6">
        <f>+'7'!I206+CompraVenta!AI209</f>
        <v>0</v>
      </c>
      <c r="AH207" s="6">
        <f>+'7'!J206+CompraVenta!AJ209</f>
        <v>0</v>
      </c>
      <c r="AI207" s="6">
        <f>+'7'!K206+CompraVenta!AK209</f>
        <v>1665469.3400000012</v>
      </c>
      <c r="AJ207" s="6">
        <f>+'7'!L206+CompraVenta!AL209</f>
        <v>1817223.2399999995</v>
      </c>
      <c r="AK207" s="6">
        <f>+'7'!M206+CompraVenta!AM209</f>
        <v>1834388.9400000025</v>
      </c>
      <c r="AL207" s="6"/>
      <c r="AM207" s="33">
        <f t="shared" si="29"/>
        <v>5314679.870000001</v>
      </c>
      <c r="AN207" s="33">
        <f t="shared" si="30"/>
        <v>5324287.5300000012</v>
      </c>
      <c r="AO207" s="33">
        <f t="shared" si="31"/>
        <v>5317081.5200000033</v>
      </c>
      <c r="AP207" s="33">
        <f t="shared" si="32"/>
        <v>5314679.870000001</v>
      </c>
      <c r="AQ207" s="33">
        <f t="shared" si="33"/>
        <v>1</v>
      </c>
      <c r="AR207" s="6">
        <f t="shared" si="37"/>
        <v>205</v>
      </c>
      <c r="AS207" s="34">
        <f t="shared" si="34"/>
        <v>1665392.7000000009</v>
      </c>
      <c r="AT207" s="34">
        <f t="shared" si="34"/>
        <v>1816861.6699999983</v>
      </c>
      <c r="AU207" s="34">
        <f t="shared" si="34"/>
        <v>1832425.5000000023</v>
      </c>
      <c r="AV207" s="34">
        <f t="shared" si="35"/>
        <v>5314679.870000001</v>
      </c>
      <c r="AW207" s="19"/>
      <c r="BB207" s="33"/>
      <c r="BC207" s="33"/>
      <c r="BD207" s="33"/>
      <c r="BF207" s="33"/>
      <c r="BG207" s="33"/>
      <c r="BH207" s="33"/>
      <c r="BJ207" s="35">
        <f t="shared" si="36"/>
        <v>5314679.870000001</v>
      </c>
    </row>
    <row r="208" spans="1:62" x14ac:dyDescent="0.35">
      <c r="A208" s="3" t="str">
        <f>+'7'!A207</f>
        <v>HESA</v>
      </c>
      <c r="B208" s="6">
        <f>+'2'!B207+CompraVenta!D210</f>
        <v>0</v>
      </c>
      <c r="C208" s="6">
        <f>+'2'!C207+CompraVenta!E210</f>
        <v>0</v>
      </c>
      <c r="D208" s="6">
        <f>+'2'!D207+CompraVenta!F210</f>
        <v>0</v>
      </c>
      <c r="E208" s="6">
        <f>+'2'!E207+CompraVenta!G210</f>
        <v>0</v>
      </c>
      <c r="F208" s="6">
        <f>+'2'!F207+CompraVenta!H210</f>
        <v>0</v>
      </c>
      <c r="G208" s="6">
        <f>+'2'!G207+CompraVenta!I210</f>
        <v>0</v>
      </c>
      <c r="H208" s="6">
        <f>+'2'!H207+CompraVenta!J210</f>
        <v>0</v>
      </c>
      <c r="I208" s="6">
        <f>+'2'!I207+CompraVenta!K210</f>
        <v>0</v>
      </c>
      <c r="J208" s="6">
        <f>+'2'!J207+CompraVenta!L210</f>
        <v>0</v>
      </c>
      <c r="K208" s="6">
        <f>+'2'!K207+CompraVenta!M210</f>
        <v>0</v>
      </c>
      <c r="L208" s="6">
        <f>+'2'!L207+CompraVenta!N210</f>
        <v>0</v>
      </c>
      <c r="M208" s="6">
        <f>+'2'!M207+CompraVenta!O210</f>
        <v>0</v>
      </c>
      <c r="N208" s="6">
        <f>+'4'!B207+CompraVenta!P210</f>
        <v>0</v>
      </c>
      <c r="O208" s="6">
        <f>+'4'!C207+CompraVenta!Q210</f>
        <v>0</v>
      </c>
      <c r="P208" s="6">
        <f>+'4'!D207+CompraVenta!R210</f>
        <v>0</v>
      </c>
      <c r="Q208" s="6">
        <f>+'4'!E207+CompraVenta!S210</f>
        <v>0</v>
      </c>
      <c r="R208" s="6">
        <f>+'4'!F207+CompraVenta!T210</f>
        <v>0</v>
      </c>
      <c r="S208" s="6">
        <f>+'4'!G207+CompraVenta!U210</f>
        <v>0</v>
      </c>
      <c r="T208" s="6">
        <f>+'4'!H207+CompraVenta!V210</f>
        <v>0</v>
      </c>
      <c r="U208" s="6">
        <f>+'4'!I207+CompraVenta!W210</f>
        <v>0</v>
      </c>
      <c r="V208" s="6">
        <f>+'4'!J207+CompraVenta!X210</f>
        <v>0</v>
      </c>
      <c r="W208" s="6">
        <f>+'4'!K207+CompraVenta!Y210</f>
        <v>0</v>
      </c>
      <c r="X208" s="6">
        <f>+'4'!L207+CompraVenta!Z210</f>
        <v>0</v>
      </c>
      <c r="Y208" s="6">
        <f>+'4'!M207+CompraVenta!AA210</f>
        <v>0</v>
      </c>
      <c r="Z208" s="6">
        <f>+'7'!B207+CompraVenta!AB210</f>
        <v>0</v>
      </c>
      <c r="AA208" s="6">
        <f>+'7'!C207+CompraVenta!AC210</f>
        <v>0</v>
      </c>
      <c r="AB208" s="6">
        <f>+'7'!D207+CompraVenta!AD210</f>
        <v>0</v>
      </c>
      <c r="AC208" s="6">
        <f>+'7'!E207+CompraVenta!AE210</f>
        <v>0</v>
      </c>
      <c r="AD208" s="6">
        <f>+'7'!F207+CompraVenta!AF210</f>
        <v>0</v>
      </c>
      <c r="AE208" s="6">
        <f>+'7'!G207+CompraVenta!AG210</f>
        <v>0</v>
      </c>
      <c r="AF208" s="6">
        <f>+'7'!H207+CompraVenta!AH210</f>
        <v>0</v>
      </c>
      <c r="AG208" s="6">
        <f>+'7'!I207+CompraVenta!AI210</f>
        <v>0</v>
      </c>
      <c r="AH208" s="6">
        <f>+'7'!J207+CompraVenta!AJ210</f>
        <v>0</v>
      </c>
      <c r="AI208" s="6">
        <f>+'7'!K207+CompraVenta!AK210</f>
        <v>0</v>
      </c>
      <c r="AJ208" s="6">
        <f>+'7'!L207+CompraVenta!AL210</f>
        <v>0</v>
      </c>
      <c r="AK208" s="6">
        <f>+'7'!M207+CompraVenta!AM210</f>
        <v>0</v>
      </c>
      <c r="AL208" s="6"/>
      <c r="AM208" s="33">
        <f t="shared" si="29"/>
        <v>0</v>
      </c>
      <c r="AN208" s="33">
        <f t="shared" si="30"/>
        <v>0</v>
      </c>
      <c r="AO208" s="33">
        <f t="shared" si="31"/>
        <v>0</v>
      </c>
      <c r="AP208" s="33">
        <f t="shared" si="32"/>
        <v>0</v>
      </c>
      <c r="AQ208" s="33">
        <f t="shared" si="33"/>
        <v>1</v>
      </c>
      <c r="AR208" s="6">
        <f t="shared" si="37"/>
        <v>206</v>
      </c>
      <c r="AS208" s="34">
        <f t="shared" si="34"/>
        <v>0</v>
      </c>
      <c r="AT208" s="34">
        <f t="shared" si="34"/>
        <v>0</v>
      </c>
      <c r="AU208" s="34">
        <f t="shared" si="34"/>
        <v>0</v>
      </c>
      <c r="AV208" s="34">
        <f t="shared" si="35"/>
        <v>0</v>
      </c>
      <c r="AW208" s="19"/>
      <c r="BB208" s="33"/>
      <c r="BC208" s="33"/>
      <c r="BD208" s="33"/>
      <c r="BF208" s="33"/>
      <c r="BG208" s="33"/>
      <c r="BH208" s="33"/>
      <c r="BJ208" s="35">
        <f t="shared" si="36"/>
        <v>0</v>
      </c>
    </row>
    <row r="209" spans="1:62" x14ac:dyDescent="0.35">
      <c r="A209" s="3" t="str">
        <f>+'7'!A208</f>
        <v>HIDROANGOL</v>
      </c>
      <c r="B209" s="6">
        <f>+'2'!B208+CompraVenta!D211</f>
        <v>0</v>
      </c>
      <c r="C209" s="6">
        <f>+'2'!C208+CompraVenta!E211</f>
        <v>0</v>
      </c>
      <c r="D209" s="6">
        <f>+'2'!D208+CompraVenta!F211</f>
        <v>0</v>
      </c>
      <c r="E209" s="6">
        <f>+'2'!E208+CompraVenta!G211</f>
        <v>0</v>
      </c>
      <c r="F209" s="6">
        <f>+'2'!F208+CompraVenta!H211</f>
        <v>0</v>
      </c>
      <c r="G209" s="6">
        <f>+'2'!G208+CompraVenta!I211</f>
        <v>0</v>
      </c>
      <c r="H209" s="6">
        <f>+'2'!H208+CompraVenta!J211</f>
        <v>0</v>
      </c>
      <c r="I209" s="6">
        <f>+'2'!I208+CompraVenta!K211</f>
        <v>0</v>
      </c>
      <c r="J209" s="6">
        <f>+'2'!J208+CompraVenta!L211</f>
        <v>0</v>
      </c>
      <c r="K209" s="6">
        <f>+'2'!K208+CompraVenta!M211</f>
        <v>679329.23000000021</v>
      </c>
      <c r="L209" s="6">
        <f>+'2'!L208+CompraVenta!N211</f>
        <v>478808.06000000064</v>
      </c>
      <c r="M209" s="6">
        <f>+'2'!M208+CompraVenta!O211</f>
        <v>258196.64000000033</v>
      </c>
      <c r="N209" s="6">
        <f>+'4'!B208+CompraVenta!P211</f>
        <v>0</v>
      </c>
      <c r="O209" s="6">
        <f>+'4'!C208+CompraVenta!Q211</f>
        <v>0</v>
      </c>
      <c r="P209" s="6">
        <f>+'4'!D208+CompraVenta!R211</f>
        <v>0</v>
      </c>
      <c r="Q209" s="6">
        <f>+'4'!E208+CompraVenta!S211</f>
        <v>0</v>
      </c>
      <c r="R209" s="6">
        <f>+'4'!F208+CompraVenta!T211</f>
        <v>0</v>
      </c>
      <c r="S209" s="6">
        <f>+'4'!G208+CompraVenta!U211</f>
        <v>0</v>
      </c>
      <c r="T209" s="6">
        <f>+'4'!H208+CompraVenta!V211</f>
        <v>0</v>
      </c>
      <c r="U209" s="6">
        <f>+'4'!I208+CompraVenta!W211</f>
        <v>0</v>
      </c>
      <c r="V209" s="6">
        <f>+'4'!J208+CompraVenta!X211</f>
        <v>0</v>
      </c>
      <c r="W209" s="6">
        <f>+'4'!K208+CompraVenta!Y211</f>
        <v>679783.85</v>
      </c>
      <c r="X209" s="6">
        <f>+'4'!L208+CompraVenta!Z211</f>
        <v>492784.48000000027</v>
      </c>
      <c r="Y209" s="6">
        <f>+'4'!M208+CompraVenta!AA211</f>
        <v>279775.93999999983</v>
      </c>
      <c r="Z209" s="6">
        <f>+'7'!B208+CompraVenta!AB211</f>
        <v>0</v>
      </c>
      <c r="AA209" s="6">
        <f>+'7'!C208+CompraVenta!AC211</f>
        <v>0</v>
      </c>
      <c r="AB209" s="6">
        <f>+'7'!D208+CompraVenta!AD211</f>
        <v>0</v>
      </c>
      <c r="AC209" s="6">
        <f>+'7'!E208+CompraVenta!AE211</f>
        <v>0</v>
      </c>
      <c r="AD209" s="6">
        <f>+'7'!F208+CompraVenta!AF211</f>
        <v>0</v>
      </c>
      <c r="AE209" s="6">
        <f>+'7'!G208+CompraVenta!AG211</f>
        <v>0</v>
      </c>
      <c r="AF209" s="6">
        <f>+'7'!H208+CompraVenta!AH211</f>
        <v>0</v>
      </c>
      <c r="AG209" s="6">
        <f>+'7'!I208+CompraVenta!AI211</f>
        <v>0</v>
      </c>
      <c r="AH209" s="6">
        <f>+'7'!J208+CompraVenta!AJ211</f>
        <v>0</v>
      </c>
      <c r="AI209" s="6">
        <f>+'7'!K208+CompraVenta!AK211</f>
        <v>679762.76999999851</v>
      </c>
      <c r="AJ209" s="6">
        <f>+'7'!L208+CompraVenta!AL211</f>
        <v>495937.34999999974</v>
      </c>
      <c r="AK209" s="6">
        <f>+'7'!M208+CompraVenta!AM211</f>
        <v>259081.0799999999</v>
      </c>
      <c r="AL209" s="6"/>
      <c r="AM209" s="33">
        <f t="shared" si="29"/>
        <v>1416333.9300000013</v>
      </c>
      <c r="AN209" s="33">
        <f t="shared" si="30"/>
        <v>1452344.27</v>
      </c>
      <c r="AO209" s="33">
        <f t="shared" si="31"/>
        <v>1434781.1999999981</v>
      </c>
      <c r="AP209" s="33">
        <f t="shared" si="32"/>
        <v>1416333.9300000013</v>
      </c>
      <c r="AQ209" s="33">
        <f t="shared" si="33"/>
        <v>1</v>
      </c>
      <c r="AR209" s="6">
        <f t="shared" si="37"/>
        <v>207</v>
      </c>
      <c r="AS209" s="34">
        <f t="shared" si="34"/>
        <v>679329.23000000021</v>
      </c>
      <c r="AT209" s="34">
        <f t="shared" si="34"/>
        <v>478808.06000000064</v>
      </c>
      <c r="AU209" s="34">
        <f t="shared" si="34"/>
        <v>258196.64000000033</v>
      </c>
      <c r="AV209" s="34">
        <f t="shared" si="35"/>
        <v>1416333.9300000013</v>
      </c>
      <c r="AW209" s="19"/>
      <c r="BB209" s="33"/>
      <c r="BC209" s="33"/>
      <c r="BD209" s="33"/>
      <c r="BF209" s="33"/>
      <c r="BG209" s="33"/>
      <c r="BH209" s="33"/>
      <c r="BJ209" s="35">
        <f t="shared" si="36"/>
        <v>1416333.9300000013</v>
      </c>
    </row>
    <row r="210" spans="1:62" x14ac:dyDescent="0.35">
      <c r="A210" s="3" t="str">
        <f>+'7'!A209</f>
        <v>HIDROELECTRICA SAN ANDRES</v>
      </c>
      <c r="B210" s="6">
        <f>+'2'!B209+CompraVenta!D212</f>
        <v>0</v>
      </c>
      <c r="C210" s="6">
        <f>+'2'!C209+CompraVenta!E212</f>
        <v>0</v>
      </c>
      <c r="D210" s="6">
        <f>+'2'!D209+CompraVenta!F212</f>
        <v>0</v>
      </c>
      <c r="E210" s="6">
        <f>+'2'!E209+CompraVenta!G212</f>
        <v>0</v>
      </c>
      <c r="F210" s="6">
        <f>+'2'!F209+CompraVenta!H212</f>
        <v>0</v>
      </c>
      <c r="G210" s="6">
        <f>+'2'!G209+CompraVenta!I212</f>
        <v>0</v>
      </c>
      <c r="H210" s="6">
        <f>+'2'!H209+CompraVenta!J212</f>
        <v>0</v>
      </c>
      <c r="I210" s="6">
        <f>+'2'!I209+CompraVenta!K212</f>
        <v>0</v>
      </c>
      <c r="J210" s="6">
        <f>+'2'!J209+CompraVenta!L212</f>
        <v>0</v>
      </c>
      <c r="K210" s="6">
        <f>+'2'!K209+CompraVenta!M212</f>
        <v>326493.61999999976</v>
      </c>
      <c r="L210" s="6">
        <f>+'2'!L209+CompraVenta!N212</f>
        <v>1040491.5499999991</v>
      </c>
      <c r="M210" s="6">
        <f>+'2'!M209+CompraVenta!O212</f>
        <v>1415673.4900000016</v>
      </c>
      <c r="N210" s="6">
        <f>+'4'!B209+CompraVenta!P212</f>
        <v>0</v>
      </c>
      <c r="O210" s="6">
        <f>+'4'!C209+CompraVenta!Q212</f>
        <v>0</v>
      </c>
      <c r="P210" s="6">
        <f>+'4'!D209+CompraVenta!R212</f>
        <v>0</v>
      </c>
      <c r="Q210" s="6">
        <f>+'4'!E209+CompraVenta!S212</f>
        <v>0</v>
      </c>
      <c r="R210" s="6">
        <f>+'4'!F209+CompraVenta!T212</f>
        <v>0</v>
      </c>
      <c r="S210" s="6">
        <f>+'4'!G209+CompraVenta!U212</f>
        <v>0</v>
      </c>
      <c r="T210" s="6">
        <f>+'4'!H209+CompraVenta!V212</f>
        <v>0</v>
      </c>
      <c r="U210" s="6">
        <f>+'4'!I209+CompraVenta!W212</f>
        <v>0</v>
      </c>
      <c r="V210" s="6">
        <f>+'4'!J209+CompraVenta!X212</f>
        <v>0</v>
      </c>
      <c r="W210" s="6">
        <f>+'4'!K209+CompraVenta!Y212</f>
        <v>336094.32999999943</v>
      </c>
      <c r="X210" s="6">
        <f>+'4'!L209+CompraVenta!Z212</f>
        <v>850624.96999999927</v>
      </c>
      <c r="Y210" s="6">
        <f>+'4'!M209+CompraVenta!AA212</f>
        <v>1409391.8900000004</v>
      </c>
      <c r="Z210" s="6">
        <f>+'7'!B209+CompraVenta!AB212</f>
        <v>0</v>
      </c>
      <c r="AA210" s="6">
        <f>+'7'!C209+CompraVenta!AC212</f>
        <v>0</v>
      </c>
      <c r="AB210" s="6">
        <f>+'7'!D209+CompraVenta!AD212</f>
        <v>0</v>
      </c>
      <c r="AC210" s="6">
        <f>+'7'!E209+CompraVenta!AE212</f>
        <v>0</v>
      </c>
      <c r="AD210" s="6">
        <f>+'7'!F209+CompraVenta!AF212</f>
        <v>0</v>
      </c>
      <c r="AE210" s="6">
        <f>+'7'!G209+CompraVenta!AG212</f>
        <v>0</v>
      </c>
      <c r="AF210" s="6">
        <f>+'7'!H209+CompraVenta!AH212</f>
        <v>0</v>
      </c>
      <c r="AG210" s="6">
        <f>+'7'!I209+CompraVenta!AI212</f>
        <v>0</v>
      </c>
      <c r="AH210" s="6">
        <f>+'7'!J209+CompraVenta!AJ212</f>
        <v>0</v>
      </c>
      <c r="AI210" s="6">
        <f>+'7'!K209+CompraVenta!AK212</f>
        <v>314837.81999999995</v>
      </c>
      <c r="AJ210" s="6">
        <f>+'7'!L209+CompraVenta!AL212</f>
        <v>1134546.4600000002</v>
      </c>
      <c r="AK210" s="6">
        <f>+'7'!M209+CompraVenta!AM212</f>
        <v>1508304.3499999968</v>
      </c>
      <c r="AL210" s="6"/>
      <c r="AM210" s="33">
        <f t="shared" si="29"/>
        <v>2782658.6600000006</v>
      </c>
      <c r="AN210" s="33">
        <f t="shared" si="30"/>
        <v>2596111.189999999</v>
      </c>
      <c r="AO210" s="33">
        <f t="shared" si="31"/>
        <v>2957688.6299999971</v>
      </c>
      <c r="AP210" s="33">
        <f t="shared" si="32"/>
        <v>2596111.189999999</v>
      </c>
      <c r="AQ210" s="33">
        <f t="shared" si="33"/>
        <v>2</v>
      </c>
      <c r="AR210" s="6">
        <f t="shared" si="37"/>
        <v>208</v>
      </c>
      <c r="AS210" s="34">
        <f t="shared" si="34"/>
        <v>336094.32999999943</v>
      </c>
      <c r="AT210" s="34">
        <f t="shared" si="34"/>
        <v>850624.96999999927</v>
      </c>
      <c r="AU210" s="34">
        <f t="shared" si="34"/>
        <v>1409391.8900000004</v>
      </c>
      <c r="AV210" s="34">
        <f t="shared" si="35"/>
        <v>2596111.189999999</v>
      </c>
      <c r="AW210" s="19"/>
      <c r="BB210" s="33"/>
      <c r="BC210" s="33"/>
      <c r="BD210" s="33"/>
      <c r="BF210" s="33"/>
      <c r="BG210" s="33"/>
      <c r="BH210" s="33"/>
      <c r="BJ210" s="35">
        <f t="shared" si="36"/>
        <v>2596111.189999999</v>
      </c>
    </row>
    <row r="211" spans="1:62" x14ac:dyDescent="0.35">
      <c r="A211" s="3" t="str">
        <f>+'7'!A210</f>
        <v>HIDROELECTRICA_LASJUNTAS</v>
      </c>
      <c r="B211" s="6">
        <f>+'2'!B210+CompraVenta!D213</f>
        <v>0</v>
      </c>
      <c r="C211" s="6">
        <f>+'2'!C210+CompraVenta!E213</f>
        <v>0</v>
      </c>
      <c r="D211" s="6">
        <f>+'2'!D210+CompraVenta!F213</f>
        <v>0</v>
      </c>
      <c r="E211" s="6">
        <f>+'2'!E210+CompraVenta!G213</f>
        <v>0</v>
      </c>
      <c r="F211" s="6">
        <f>+'2'!F210+CompraVenta!H213</f>
        <v>0</v>
      </c>
      <c r="G211" s="6">
        <f>+'2'!G210+CompraVenta!I213</f>
        <v>0</v>
      </c>
      <c r="H211" s="6">
        <f>+'2'!H210+CompraVenta!J213</f>
        <v>0</v>
      </c>
      <c r="I211" s="6">
        <f>+'2'!I210+CompraVenta!K213</f>
        <v>0</v>
      </c>
      <c r="J211" s="6">
        <f>+'2'!J210+CompraVenta!L213</f>
        <v>0</v>
      </c>
      <c r="K211" s="6">
        <f>+'2'!K210+CompraVenta!M213</f>
        <v>0</v>
      </c>
      <c r="L211" s="6">
        <f>+'2'!L210+CompraVenta!N213</f>
        <v>0</v>
      </c>
      <c r="M211" s="6">
        <f>+'2'!M210+CompraVenta!O213</f>
        <v>0</v>
      </c>
      <c r="N211" s="6">
        <f>+'4'!B210+CompraVenta!P213</f>
        <v>0</v>
      </c>
      <c r="O211" s="6">
        <f>+'4'!C210+CompraVenta!Q213</f>
        <v>0</v>
      </c>
      <c r="P211" s="6">
        <f>+'4'!D210+CompraVenta!R213</f>
        <v>0</v>
      </c>
      <c r="Q211" s="6">
        <f>+'4'!E210+CompraVenta!S213</f>
        <v>0</v>
      </c>
      <c r="R211" s="6">
        <f>+'4'!F210+CompraVenta!T213</f>
        <v>0</v>
      </c>
      <c r="S211" s="6">
        <f>+'4'!G210+CompraVenta!U213</f>
        <v>0</v>
      </c>
      <c r="T211" s="6">
        <f>+'4'!H210+CompraVenta!V213</f>
        <v>0</v>
      </c>
      <c r="U211" s="6">
        <f>+'4'!I210+CompraVenta!W213</f>
        <v>0</v>
      </c>
      <c r="V211" s="6">
        <f>+'4'!J210+CompraVenta!X213</f>
        <v>0</v>
      </c>
      <c r="W211" s="6">
        <f>+'4'!K210+CompraVenta!Y213</f>
        <v>0</v>
      </c>
      <c r="X211" s="6">
        <f>+'4'!L210+CompraVenta!Z213</f>
        <v>0</v>
      </c>
      <c r="Y211" s="6">
        <f>+'4'!M210+CompraVenta!AA213</f>
        <v>0</v>
      </c>
      <c r="Z211" s="6">
        <f>+'7'!B210+CompraVenta!AB213</f>
        <v>0</v>
      </c>
      <c r="AA211" s="6">
        <f>+'7'!C210+CompraVenta!AC213</f>
        <v>0</v>
      </c>
      <c r="AB211" s="6">
        <f>+'7'!D210+CompraVenta!AD213</f>
        <v>0</v>
      </c>
      <c r="AC211" s="6">
        <f>+'7'!E210+CompraVenta!AE213</f>
        <v>0</v>
      </c>
      <c r="AD211" s="6">
        <f>+'7'!F210+CompraVenta!AF213</f>
        <v>0</v>
      </c>
      <c r="AE211" s="6">
        <f>+'7'!G210+CompraVenta!AG213</f>
        <v>0</v>
      </c>
      <c r="AF211" s="6">
        <f>+'7'!H210+CompraVenta!AH213</f>
        <v>0</v>
      </c>
      <c r="AG211" s="6">
        <f>+'7'!I210+CompraVenta!AI213</f>
        <v>0</v>
      </c>
      <c r="AH211" s="6">
        <f>+'7'!J210+CompraVenta!AJ213</f>
        <v>0</v>
      </c>
      <c r="AI211" s="6">
        <f>+'7'!K210+CompraVenta!AK213</f>
        <v>0</v>
      </c>
      <c r="AJ211" s="6">
        <f>+'7'!L210+CompraVenta!AL213</f>
        <v>0</v>
      </c>
      <c r="AK211" s="6">
        <f>+'7'!M210+CompraVenta!AM213</f>
        <v>0</v>
      </c>
      <c r="AL211" s="6"/>
      <c r="AM211" s="33">
        <f t="shared" si="29"/>
        <v>0</v>
      </c>
      <c r="AN211" s="33">
        <f t="shared" si="30"/>
        <v>0</v>
      </c>
      <c r="AO211" s="33">
        <f t="shared" si="31"/>
        <v>0</v>
      </c>
      <c r="AP211" s="33">
        <f t="shared" si="32"/>
        <v>0</v>
      </c>
      <c r="AQ211" s="33">
        <f t="shared" si="33"/>
        <v>1</v>
      </c>
      <c r="AR211" s="6">
        <f t="shared" si="37"/>
        <v>209</v>
      </c>
      <c r="AS211" s="34">
        <f t="shared" si="34"/>
        <v>0</v>
      </c>
      <c r="AT211" s="34">
        <f t="shared" si="34"/>
        <v>0</v>
      </c>
      <c r="AU211" s="34">
        <f t="shared" si="34"/>
        <v>0</v>
      </c>
      <c r="AV211" s="34">
        <f t="shared" si="35"/>
        <v>0</v>
      </c>
      <c r="AW211" s="19"/>
      <c r="BB211" s="33"/>
      <c r="BC211" s="33"/>
      <c r="BD211" s="33"/>
      <c r="BF211" s="33"/>
      <c r="BG211" s="33"/>
      <c r="BH211" s="33"/>
      <c r="BJ211" s="35">
        <f t="shared" si="36"/>
        <v>0</v>
      </c>
    </row>
    <row r="212" spans="1:62" x14ac:dyDescent="0.35">
      <c r="A212" s="3" t="str">
        <f>+'7'!A211</f>
        <v>HIDROENERSUR</v>
      </c>
      <c r="B212" s="6">
        <f>+'2'!B211+CompraVenta!D214</f>
        <v>0</v>
      </c>
      <c r="C212" s="6">
        <f>+'2'!C211+CompraVenta!E214</f>
        <v>0</v>
      </c>
      <c r="D212" s="6">
        <f>+'2'!D211+CompraVenta!F214</f>
        <v>0</v>
      </c>
      <c r="E212" s="6">
        <f>+'2'!E211+CompraVenta!G214</f>
        <v>0</v>
      </c>
      <c r="F212" s="6">
        <f>+'2'!F211+CompraVenta!H214</f>
        <v>0</v>
      </c>
      <c r="G212" s="6">
        <f>+'2'!G211+CompraVenta!I214</f>
        <v>0</v>
      </c>
      <c r="H212" s="6">
        <f>+'2'!H211+CompraVenta!J214</f>
        <v>0</v>
      </c>
      <c r="I212" s="6">
        <f>+'2'!I211+CompraVenta!K214</f>
        <v>0</v>
      </c>
      <c r="J212" s="6">
        <f>+'2'!J211+CompraVenta!L214</f>
        <v>0</v>
      </c>
      <c r="K212" s="6">
        <f>+'2'!K211+CompraVenta!M214</f>
        <v>144598.15999999957</v>
      </c>
      <c r="L212" s="6">
        <f>+'2'!L211+CompraVenta!N214</f>
        <v>337152.12000000052</v>
      </c>
      <c r="M212" s="6">
        <f>+'2'!M211+CompraVenta!O214</f>
        <v>371498.19000000006</v>
      </c>
      <c r="N212" s="6">
        <f>+'4'!B211+CompraVenta!P214</f>
        <v>0</v>
      </c>
      <c r="O212" s="6">
        <f>+'4'!C211+CompraVenta!Q214</f>
        <v>0</v>
      </c>
      <c r="P212" s="6">
        <f>+'4'!D211+CompraVenta!R214</f>
        <v>0</v>
      </c>
      <c r="Q212" s="6">
        <f>+'4'!E211+CompraVenta!S214</f>
        <v>0</v>
      </c>
      <c r="R212" s="6">
        <f>+'4'!F211+CompraVenta!T214</f>
        <v>0</v>
      </c>
      <c r="S212" s="6">
        <f>+'4'!G211+CompraVenta!U214</f>
        <v>0</v>
      </c>
      <c r="T212" s="6">
        <f>+'4'!H211+CompraVenta!V214</f>
        <v>0</v>
      </c>
      <c r="U212" s="6">
        <f>+'4'!I211+CompraVenta!W214</f>
        <v>0</v>
      </c>
      <c r="V212" s="6">
        <f>+'4'!J211+CompraVenta!X214</f>
        <v>0</v>
      </c>
      <c r="W212" s="6">
        <f>+'4'!K211+CompraVenta!Y214</f>
        <v>125261.41999999923</v>
      </c>
      <c r="X212" s="6">
        <f>+'4'!L211+CompraVenta!Z214</f>
        <v>105767.26000000059</v>
      </c>
      <c r="Y212" s="6">
        <f>+'4'!M211+CompraVenta!AA214</f>
        <v>78231.069999999774</v>
      </c>
      <c r="Z212" s="6">
        <f>+'7'!B211+CompraVenta!AB214</f>
        <v>0</v>
      </c>
      <c r="AA212" s="6">
        <f>+'7'!C211+CompraVenta!AC214</f>
        <v>0</v>
      </c>
      <c r="AB212" s="6">
        <f>+'7'!D211+CompraVenta!AD214</f>
        <v>0</v>
      </c>
      <c r="AC212" s="6">
        <f>+'7'!E211+CompraVenta!AE214</f>
        <v>0</v>
      </c>
      <c r="AD212" s="6">
        <f>+'7'!F211+CompraVenta!AF214</f>
        <v>0</v>
      </c>
      <c r="AE212" s="6">
        <f>+'7'!G211+CompraVenta!AG214</f>
        <v>0</v>
      </c>
      <c r="AF212" s="6">
        <f>+'7'!H211+CompraVenta!AH214</f>
        <v>0</v>
      </c>
      <c r="AG212" s="6">
        <f>+'7'!I211+CompraVenta!AI214</f>
        <v>0</v>
      </c>
      <c r="AH212" s="6">
        <f>+'7'!J211+CompraVenta!AJ214</f>
        <v>0</v>
      </c>
      <c r="AI212" s="6">
        <f>+'7'!K211+CompraVenta!AK214</f>
        <v>133701.0299999998</v>
      </c>
      <c r="AJ212" s="6">
        <f>+'7'!L211+CompraVenta!AL214</f>
        <v>134367.92000000097</v>
      </c>
      <c r="AK212" s="6">
        <f>+'7'!M211+CompraVenta!AM214</f>
        <v>32260.879999999481</v>
      </c>
      <c r="AL212" s="6"/>
      <c r="AM212" s="33">
        <f t="shared" si="29"/>
        <v>853248.4700000002</v>
      </c>
      <c r="AN212" s="33">
        <f t="shared" si="30"/>
        <v>309259.74999999959</v>
      </c>
      <c r="AO212" s="33">
        <f t="shared" si="31"/>
        <v>300329.83000000025</v>
      </c>
      <c r="AP212" s="33">
        <f t="shared" si="32"/>
        <v>300329.83000000025</v>
      </c>
      <c r="AQ212" s="33">
        <f t="shared" si="33"/>
        <v>3</v>
      </c>
      <c r="AR212" s="6">
        <f t="shared" si="37"/>
        <v>210</v>
      </c>
      <c r="AS212" s="34">
        <f t="shared" si="34"/>
        <v>133701.0299999998</v>
      </c>
      <c r="AT212" s="34">
        <f t="shared" si="34"/>
        <v>134367.92000000097</v>
      </c>
      <c r="AU212" s="34">
        <f t="shared" si="34"/>
        <v>32260.879999999481</v>
      </c>
      <c r="AV212" s="34">
        <f t="shared" si="35"/>
        <v>300329.83000000025</v>
      </c>
      <c r="AW212" s="19"/>
      <c r="BB212" s="33"/>
      <c r="BC212" s="33"/>
      <c r="BD212" s="33"/>
      <c r="BF212" s="33"/>
      <c r="BG212" s="33"/>
      <c r="BH212" s="33"/>
      <c r="BJ212" s="35">
        <f t="shared" si="36"/>
        <v>300329.83000000025</v>
      </c>
    </row>
    <row r="213" spans="1:62" x14ac:dyDescent="0.35">
      <c r="A213" s="3" t="str">
        <f>+'7'!A212</f>
        <v>HIDROLIRCAY</v>
      </c>
      <c r="B213" s="6">
        <f>+'2'!B212+CompraVenta!D215</f>
        <v>0</v>
      </c>
      <c r="C213" s="6">
        <f>+'2'!C212+CompraVenta!E215</f>
        <v>0</v>
      </c>
      <c r="D213" s="6">
        <f>+'2'!D212+CompraVenta!F215</f>
        <v>0</v>
      </c>
      <c r="E213" s="6">
        <f>+'2'!E212+CompraVenta!G215</f>
        <v>0</v>
      </c>
      <c r="F213" s="6">
        <f>+'2'!F212+CompraVenta!H215</f>
        <v>0</v>
      </c>
      <c r="G213" s="6">
        <f>+'2'!G212+CompraVenta!I215</f>
        <v>0</v>
      </c>
      <c r="H213" s="6">
        <f>+'2'!H212+CompraVenta!J215</f>
        <v>0</v>
      </c>
      <c r="I213" s="6">
        <f>+'2'!I212+CompraVenta!K215</f>
        <v>0</v>
      </c>
      <c r="J213" s="6">
        <f>+'2'!J212+CompraVenta!L215</f>
        <v>0</v>
      </c>
      <c r="K213" s="6">
        <f>+'2'!K212+CompraVenta!M215</f>
        <v>1505837.42</v>
      </c>
      <c r="L213" s="6">
        <f>+'2'!L212+CompraVenta!N215</f>
        <v>637915.93999999925</v>
      </c>
      <c r="M213" s="6">
        <f>+'2'!M212+CompraVenta!O215</f>
        <v>583485.77000000014</v>
      </c>
      <c r="N213" s="6">
        <f>+'4'!B212+CompraVenta!P215</f>
        <v>0</v>
      </c>
      <c r="O213" s="6">
        <f>+'4'!C212+CompraVenta!Q215</f>
        <v>0</v>
      </c>
      <c r="P213" s="6">
        <f>+'4'!D212+CompraVenta!R215</f>
        <v>0</v>
      </c>
      <c r="Q213" s="6">
        <f>+'4'!E212+CompraVenta!S215</f>
        <v>0</v>
      </c>
      <c r="R213" s="6">
        <f>+'4'!F212+CompraVenta!T215</f>
        <v>0</v>
      </c>
      <c r="S213" s="6">
        <f>+'4'!G212+CompraVenta!U215</f>
        <v>0</v>
      </c>
      <c r="T213" s="6">
        <f>+'4'!H212+CompraVenta!V215</f>
        <v>0</v>
      </c>
      <c r="U213" s="6">
        <f>+'4'!I212+CompraVenta!W215</f>
        <v>0</v>
      </c>
      <c r="V213" s="6">
        <f>+'4'!J212+CompraVenta!X215</f>
        <v>0</v>
      </c>
      <c r="W213" s="6">
        <f>+'4'!K212+CompraVenta!Y215</f>
        <v>1505756.8300000003</v>
      </c>
      <c r="X213" s="6">
        <f>+'4'!L212+CompraVenta!Z215</f>
        <v>642549.34000000008</v>
      </c>
      <c r="Y213" s="6">
        <f>+'4'!M212+CompraVenta!AA215</f>
        <v>654979.13999999932</v>
      </c>
      <c r="Z213" s="6">
        <f>+'7'!B212+CompraVenta!AB215</f>
        <v>0</v>
      </c>
      <c r="AA213" s="6">
        <f>+'7'!C212+CompraVenta!AC215</f>
        <v>0</v>
      </c>
      <c r="AB213" s="6">
        <f>+'7'!D212+CompraVenta!AD215</f>
        <v>0</v>
      </c>
      <c r="AC213" s="6">
        <f>+'7'!E212+CompraVenta!AE215</f>
        <v>0</v>
      </c>
      <c r="AD213" s="6">
        <f>+'7'!F212+CompraVenta!AF215</f>
        <v>0</v>
      </c>
      <c r="AE213" s="6">
        <f>+'7'!G212+CompraVenta!AG215</f>
        <v>0</v>
      </c>
      <c r="AF213" s="6">
        <f>+'7'!H212+CompraVenta!AH215</f>
        <v>0</v>
      </c>
      <c r="AG213" s="6">
        <f>+'7'!I212+CompraVenta!AI215</f>
        <v>0</v>
      </c>
      <c r="AH213" s="6">
        <f>+'7'!J212+CompraVenta!AJ215</f>
        <v>0</v>
      </c>
      <c r="AI213" s="6">
        <f>+'7'!K212+CompraVenta!AK215</f>
        <v>1505742.3800000006</v>
      </c>
      <c r="AJ213" s="6">
        <f>+'7'!L212+CompraVenta!AL215</f>
        <v>648761.05000000028</v>
      </c>
      <c r="AK213" s="6">
        <f>+'7'!M212+CompraVenta!AM215</f>
        <v>589993.06999999972</v>
      </c>
      <c r="AL213" s="6"/>
      <c r="AM213" s="33">
        <f t="shared" si="29"/>
        <v>2727239.1299999994</v>
      </c>
      <c r="AN213" s="33">
        <f t="shared" si="30"/>
        <v>2803285.3099999996</v>
      </c>
      <c r="AO213" s="33">
        <f t="shared" si="31"/>
        <v>2744496.5000000005</v>
      </c>
      <c r="AP213" s="33">
        <f t="shared" si="32"/>
        <v>2727239.1299999994</v>
      </c>
      <c r="AQ213" s="33">
        <f t="shared" si="33"/>
        <v>1</v>
      </c>
      <c r="AR213" s="6">
        <f t="shared" si="37"/>
        <v>211</v>
      </c>
      <c r="AS213" s="34">
        <f t="shared" si="34"/>
        <v>1505837.42</v>
      </c>
      <c r="AT213" s="34">
        <f t="shared" si="34"/>
        <v>637915.93999999925</v>
      </c>
      <c r="AU213" s="34">
        <f t="shared" si="34"/>
        <v>583485.77000000014</v>
      </c>
      <c r="AV213" s="34">
        <f t="shared" si="35"/>
        <v>2727239.1299999994</v>
      </c>
      <c r="AW213" s="19"/>
      <c r="BB213" s="33"/>
      <c r="BC213" s="33"/>
      <c r="BD213" s="33"/>
      <c r="BF213" s="33"/>
      <c r="BG213" s="33"/>
      <c r="BH213" s="33"/>
      <c r="BJ213" s="35">
        <f t="shared" si="36"/>
        <v>2727239.1299999994</v>
      </c>
    </row>
    <row r="214" spans="1:62" x14ac:dyDescent="0.35">
      <c r="A214" s="3" t="str">
        <f>+'7'!A213</f>
        <v>HIDROMOCHO</v>
      </c>
      <c r="B214" s="6">
        <f>+'2'!B213+CompraVenta!D216</f>
        <v>0</v>
      </c>
      <c r="C214" s="6">
        <f>+'2'!C213+CompraVenta!E216</f>
        <v>0</v>
      </c>
      <c r="D214" s="6">
        <f>+'2'!D213+CompraVenta!F216</f>
        <v>0</v>
      </c>
      <c r="E214" s="6">
        <f>+'2'!E213+CompraVenta!G216</f>
        <v>0</v>
      </c>
      <c r="F214" s="6">
        <f>+'2'!F213+CompraVenta!H216</f>
        <v>0</v>
      </c>
      <c r="G214" s="6">
        <f>+'2'!G213+CompraVenta!I216</f>
        <v>0</v>
      </c>
      <c r="H214" s="6">
        <f>+'2'!H213+CompraVenta!J216</f>
        <v>0</v>
      </c>
      <c r="I214" s="6">
        <f>+'2'!I213+CompraVenta!K216</f>
        <v>0</v>
      </c>
      <c r="J214" s="6">
        <f>+'2'!J213+CompraVenta!L216</f>
        <v>0</v>
      </c>
      <c r="K214" s="6">
        <f>+'2'!K213+CompraVenta!M216</f>
        <v>-0.11999999999534339</v>
      </c>
      <c r="L214" s="6">
        <f>+'2'!L213+CompraVenta!N216</f>
        <v>0</v>
      </c>
      <c r="M214" s="6">
        <f>+'2'!M213+CompraVenta!O216</f>
        <v>-2.9999999911524355E-2</v>
      </c>
      <c r="N214" s="6">
        <f>+'4'!B213+CompraVenta!P216</f>
        <v>0</v>
      </c>
      <c r="O214" s="6">
        <f>+'4'!C213+CompraVenta!Q216</f>
        <v>0</v>
      </c>
      <c r="P214" s="6">
        <f>+'4'!D213+CompraVenta!R216</f>
        <v>0</v>
      </c>
      <c r="Q214" s="6">
        <f>+'4'!E213+CompraVenta!S216</f>
        <v>0</v>
      </c>
      <c r="R214" s="6">
        <f>+'4'!F213+CompraVenta!T216</f>
        <v>0</v>
      </c>
      <c r="S214" s="6">
        <f>+'4'!G213+CompraVenta!U216</f>
        <v>0</v>
      </c>
      <c r="T214" s="6">
        <f>+'4'!H213+CompraVenta!V216</f>
        <v>0</v>
      </c>
      <c r="U214" s="6">
        <f>+'4'!I213+CompraVenta!W216</f>
        <v>0</v>
      </c>
      <c r="V214" s="6">
        <f>+'4'!J213+CompraVenta!X216</f>
        <v>0</v>
      </c>
      <c r="W214" s="6">
        <f>+'4'!K213+CompraVenta!Y216</f>
        <v>-0.11999999999534339</v>
      </c>
      <c r="X214" s="6">
        <f>+'4'!L213+CompraVenta!Z216</f>
        <v>4.9999999988358468E-2</v>
      </c>
      <c r="Y214" s="6">
        <f>+'4'!M213+CompraVenta!AA216</f>
        <v>-2.0000000018626451E-2</v>
      </c>
      <c r="Z214" s="6">
        <f>+'7'!B213+CompraVenta!AB216</f>
        <v>0</v>
      </c>
      <c r="AA214" s="6">
        <f>+'7'!C213+CompraVenta!AC216</f>
        <v>0</v>
      </c>
      <c r="AB214" s="6">
        <f>+'7'!D213+CompraVenta!AD216</f>
        <v>0</v>
      </c>
      <c r="AC214" s="6">
        <f>+'7'!E213+CompraVenta!AE216</f>
        <v>0</v>
      </c>
      <c r="AD214" s="6">
        <f>+'7'!F213+CompraVenta!AF216</f>
        <v>0</v>
      </c>
      <c r="AE214" s="6">
        <f>+'7'!G213+CompraVenta!AG216</f>
        <v>0</v>
      </c>
      <c r="AF214" s="6">
        <f>+'7'!H213+CompraVenta!AH216</f>
        <v>0</v>
      </c>
      <c r="AG214" s="6">
        <f>+'7'!I213+CompraVenta!AI216</f>
        <v>0</v>
      </c>
      <c r="AH214" s="6">
        <f>+'7'!J213+CompraVenta!AJ216</f>
        <v>0</v>
      </c>
      <c r="AI214" s="6">
        <f>+'7'!K213+CompraVenta!AK216</f>
        <v>-0.11999999999534339</v>
      </c>
      <c r="AJ214" s="6">
        <f>+'7'!L213+CompraVenta!AL216</f>
        <v>0</v>
      </c>
      <c r="AK214" s="6">
        <f>+'7'!M213+CompraVenta!AM216</f>
        <v>0</v>
      </c>
      <c r="AL214" s="6"/>
      <c r="AM214" s="33">
        <f t="shared" si="29"/>
        <v>-0.14999999990686774</v>
      </c>
      <c r="AN214" s="33">
        <f t="shared" si="30"/>
        <v>-9.0000000025611371E-2</v>
      </c>
      <c r="AO214" s="33">
        <f t="shared" si="31"/>
        <v>-0.11999999999534339</v>
      </c>
      <c r="AP214" s="33">
        <f t="shared" si="32"/>
        <v>-0.14999999990686774</v>
      </c>
      <c r="AQ214" s="33">
        <f t="shared" si="33"/>
        <v>1</v>
      </c>
      <c r="AR214" s="6">
        <f t="shared" si="37"/>
        <v>212</v>
      </c>
      <c r="AS214" s="34">
        <f t="shared" si="34"/>
        <v>-0.11999999999534339</v>
      </c>
      <c r="AT214" s="34">
        <f t="shared" si="34"/>
        <v>0</v>
      </c>
      <c r="AU214" s="34">
        <f t="shared" si="34"/>
        <v>-2.9999999911524355E-2</v>
      </c>
      <c r="AV214" s="34">
        <f t="shared" si="35"/>
        <v>-0.14999999990686774</v>
      </c>
      <c r="AW214" s="19"/>
      <c r="BB214" s="33"/>
      <c r="BC214" s="33"/>
      <c r="BD214" s="33"/>
      <c r="BF214" s="33"/>
      <c r="BG214" s="33"/>
      <c r="BH214" s="33"/>
      <c r="BJ214" s="35">
        <f t="shared" si="36"/>
        <v>-0.14999999990686774</v>
      </c>
    </row>
    <row r="215" spans="1:62" x14ac:dyDescent="0.35">
      <c r="A215" s="3" t="str">
        <f>+'7'!A214</f>
        <v>HIDROMUCHI</v>
      </c>
      <c r="B215" s="6">
        <f>+'2'!B214+CompraVenta!D217</f>
        <v>0</v>
      </c>
      <c r="C215" s="6">
        <f>+'2'!C214+CompraVenta!E217</f>
        <v>0</v>
      </c>
      <c r="D215" s="6">
        <f>+'2'!D214+CompraVenta!F217</f>
        <v>0</v>
      </c>
      <c r="E215" s="6">
        <f>+'2'!E214+CompraVenta!G217</f>
        <v>0</v>
      </c>
      <c r="F215" s="6">
        <f>+'2'!F214+CompraVenta!H217</f>
        <v>0</v>
      </c>
      <c r="G215" s="6">
        <f>+'2'!G214+CompraVenta!I217</f>
        <v>0</v>
      </c>
      <c r="H215" s="6">
        <f>+'2'!H214+CompraVenta!J217</f>
        <v>0</v>
      </c>
      <c r="I215" s="6">
        <f>+'2'!I214+CompraVenta!K217</f>
        <v>0</v>
      </c>
      <c r="J215" s="6">
        <f>+'2'!J214+CompraVenta!L217</f>
        <v>0</v>
      </c>
      <c r="K215" s="6">
        <f>+'2'!K214+CompraVenta!M217</f>
        <v>10568.529999999995</v>
      </c>
      <c r="L215" s="6">
        <f>+'2'!L214+CompraVenta!N217</f>
        <v>20415.849999999995</v>
      </c>
      <c r="M215" s="6">
        <f>+'2'!M214+CompraVenta!O217</f>
        <v>9401.57</v>
      </c>
      <c r="N215" s="6">
        <f>+'4'!B214+CompraVenta!P217</f>
        <v>0</v>
      </c>
      <c r="O215" s="6">
        <f>+'4'!C214+CompraVenta!Q217</f>
        <v>0</v>
      </c>
      <c r="P215" s="6">
        <f>+'4'!D214+CompraVenta!R217</f>
        <v>0</v>
      </c>
      <c r="Q215" s="6">
        <f>+'4'!E214+CompraVenta!S217</f>
        <v>0</v>
      </c>
      <c r="R215" s="6">
        <f>+'4'!F214+CompraVenta!T217</f>
        <v>0</v>
      </c>
      <c r="S215" s="6">
        <f>+'4'!G214+CompraVenta!U217</f>
        <v>0</v>
      </c>
      <c r="T215" s="6">
        <f>+'4'!H214+CompraVenta!V217</f>
        <v>0</v>
      </c>
      <c r="U215" s="6">
        <f>+'4'!I214+CompraVenta!W217</f>
        <v>0</v>
      </c>
      <c r="V215" s="6">
        <f>+'4'!J214+CompraVenta!X217</f>
        <v>0</v>
      </c>
      <c r="W215" s="6">
        <f>+'4'!K214+CompraVenta!Y217</f>
        <v>9910.3199999999979</v>
      </c>
      <c r="X215" s="6">
        <f>+'4'!L214+CompraVenta!Z217</f>
        <v>13516.900000000001</v>
      </c>
      <c r="Y215" s="6">
        <f>+'4'!M214+CompraVenta!AA217</f>
        <v>5932.0099999999993</v>
      </c>
      <c r="Z215" s="6">
        <f>+'7'!B214+CompraVenta!AB217</f>
        <v>0</v>
      </c>
      <c r="AA215" s="6">
        <f>+'7'!C214+CompraVenta!AC217</f>
        <v>0</v>
      </c>
      <c r="AB215" s="6">
        <f>+'7'!D214+CompraVenta!AD217</f>
        <v>0</v>
      </c>
      <c r="AC215" s="6">
        <f>+'7'!E214+CompraVenta!AE217</f>
        <v>0</v>
      </c>
      <c r="AD215" s="6">
        <f>+'7'!F214+CompraVenta!AF217</f>
        <v>0</v>
      </c>
      <c r="AE215" s="6">
        <f>+'7'!G214+CompraVenta!AG217</f>
        <v>0</v>
      </c>
      <c r="AF215" s="6">
        <f>+'7'!H214+CompraVenta!AH217</f>
        <v>0</v>
      </c>
      <c r="AG215" s="6">
        <f>+'7'!I214+CompraVenta!AI217</f>
        <v>0</v>
      </c>
      <c r="AH215" s="6">
        <f>+'7'!J214+CompraVenta!AJ217</f>
        <v>0</v>
      </c>
      <c r="AI215" s="6">
        <f>+'7'!K214+CompraVenta!AK217</f>
        <v>9986.3300000000036</v>
      </c>
      <c r="AJ215" s="6">
        <f>+'7'!L214+CompraVenta!AL217</f>
        <v>12598.309999999996</v>
      </c>
      <c r="AK215" s="6">
        <f>+'7'!M214+CompraVenta!AM217</f>
        <v>4017.9900000000002</v>
      </c>
      <c r="AL215" s="6"/>
      <c r="AM215" s="33">
        <f t="shared" si="29"/>
        <v>40385.94999999999</v>
      </c>
      <c r="AN215" s="33">
        <f t="shared" si="30"/>
        <v>29359.23</v>
      </c>
      <c r="AO215" s="33">
        <f t="shared" si="31"/>
        <v>26602.63</v>
      </c>
      <c r="AP215" s="33">
        <f t="shared" si="32"/>
        <v>26602.63</v>
      </c>
      <c r="AQ215" s="33">
        <f t="shared" si="33"/>
        <v>3</v>
      </c>
      <c r="AR215" s="6">
        <f t="shared" si="37"/>
        <v>213</v>
      </c>
      <c r="AS215" s="34">
        <f t="shared" si="34"/>
        <v>9986.3300000000036</v>
      </c>
      <c r="AT215" s="34">
        <f t="shared" si="34"/>
        <v>12598.309999999996</v>
      </c>
      <c r="AU215" s="34">
        <f t="shared" si="34"/>
        <v>4017.9900000000002</v>
      </c>
      <c r="AV215" s="34">
        <f t="shared" si="35"/>
        <v>26602.63</v>
      </c>
      <c r="AW215" s="19"/>
      <c r="BB215" s="33"/>
      <c r="BC215" s="33"/>
      <c r="BD215" s="33"/>
      <c r="BF215" s="33"/>
      <c r="BG215" s="33"/>
      <c r="BH215" s="33"/>
      <c r="BJ215" s="35">
        <f t="shared" si="36"/>
        <v>26602.63</v>
      </c>
    </row>
    <row r="216" spans="1:62" x14ac:dyDescent="0.35">
      <c r="A216" s="3" t="str">
        <f>+'7'!A215</f>
        <v>HIDROMUNILQUE</v>
      </c>
      <c r="B216" s="6">
        <f>+'2'!B215+CompraVenta!D218</f>
        <v>0</v>
      </c>
      <c r="C216" s="6">
        <f>+'2'!C215+CompraVenta!E218</f>
        <v>0</v>
      </c>
      <c r="D216" s="6">
        <f>+'2'!D215+CompraVenta!F218</f>
        <v>0</v>
      </c>
      <c r="E216" s="6">
        <f>+'2'!E215+CompraVenta!G218</f>
        <v>0</v>
      </c>
      <c r="F216" s="6">
        <f>+'2'!F215+CompraVenta!H218</f>
        <v>0</v>
      </c>
      <c r="G216" s="6">
        <f>+'2'!G215+CompraVenta!I218</f>
        <v>0</v>
      </c>
      <c r="H216" s="6">
        <f>+'2'!H215+CompraVenta!J218</f>
        <v>0</v>
      </c>
      <c r="I216" s="6">
        <f>+'2'!I215+CompraVenta!K218</f>
        <v>0</v>
      </c>
      <c r="J216" s="6">
        <f>+'2'!J215+CompraVenta!L218</f>
        <v>0</v>
      </c>
      <c r="K216" s="6">
        <f>+'2'!K215+CompraVenta!M218</f>
        <v>5684.4000000000024</v>
      </c>
      <c r="L216" s="6">
        <f>+'2'!L215+CompraVenta!N218</f>
        <v>9741.5899999999874</v>
      </c>
      <c r="M216" s="6">
        <f>+'2'!M215+CompraVenta!O218</f>
        <v>8535.940000000006</v>
      </c>
      <c r="N216" s="6">
        <f>+'4'!B215+CompraVenta!P218</f>
        <v>0</v>
      </c>
      <c r="O216" s="6">
        <f>+'4'!C215+CompraVenta!Q218</f>
        <v>0</v>
      </c>
      <c r="P216" s="6">
        <f>+'4'!D215+CompraVenta!R218</f>
        <v>0</v>
      </c>
      <c r="Q216" s="6">
        <f>+'4'!E215+CompraVenta!S218</f>
        <v>0</v>
      </c>
      <c r="R216" s="6">
        <f>+'4'!F215+CompraVenta!T218</f>
        <v>0</v>
      </c>
      <c r="S216" s="6">
        <f>+'4'!G215+CompraVenta!U218</f>
        <v>0</v>
      </c>
      <c r="T216" s="6">
        <f>+'4'!H215+CompraVenta!V218</f>
        <v>0</v>
      </c>
      <c r="U216" s="6">
        <f>+'4'!I215+CompraVenta!W218</f>
        <v>0</v>
      </c>
      <c r="V216" s="6">
        <f>+'4'!J215+CompraVenta!X218</f>
        <v>0</v>
      </c>
      <c r="W216" s="6">
        <f>+'4'!K215+CompraVenta!Y218</f>
        <v>5684.7399999999971</v>
      </c>
      <c r="X216" s="6">
        <f>+'4'!L215+CompraVenta!Z218</f>
        <v>9870.8799999999992</v>
      </c>
      <c r="Y216" s="6">
        <f>+'4'!M215+CompraVenta!AA218</f>
        <v>9412.6200000000154</v>
      </c>
      <c r="Z216" s="6">
        <f>+'7'!B215+CompraVenta!AB218</f>
        <v>0</v>
      </c>
      <c r="AA216" s="6">
        <f>+'7'!C215+CompraVenta!AC218</f>
        <v>0</v>
      </c>
      <c r="AB216" s="6">
        <f>+'7'!D215+CompraVenta!AD218</f>
        <v>0</v>
      </c>
      <c r="AC216" s="6">
        <f>+'7'!E215+CompraVenta!AE218</f>
        <v>0</v>
      </c>
      <c r="AD216" s="6">
        <f>+'7'!F215+CompraVenta!AF218</f>
        <v>0</v>
      </c>
      <c r="AE216" s="6">
        <f>+'7'!G215+CompraVenta!AG218</f>
        <v>0</v>
      </c>
      <c r="AF216" s="6">
        <f>+'7'!H215+CompraVenta!AH218</f>
        <v>0</v>
      </c>
      <c r="AG216" s="6">
        <f>+'7'!I215+CompraVenta!AI218</f>
        <v>0</v>
      </c>
      <c r="AH216" s="6">
        <f>+'7'!J215+CompraVenta!AJ218</f>
        <v>0</v>
      </c>
      <c r="AI216" s="6">
        <f>+'7'!K215+CompraVenta!AK218</f>
        <v>5682.930000000003</v>
      </c>
      <c r="AJ216" s="6">
        <f>+'7'!L215+CompraVenta!AL218</f>
        <v>9922.8299999999981</v>
      </c>
      <c r="AK216" s="6">
        <f>+'7'!M215+CompraVenta!AM218</f>
        <v>8692.3399999999929</v>
      </c>
      <c r="AL216" s="6"/>
      <c r="AM216" s="33">
        <f t="shared" si="29"/>
        <v>23961.929999999997</v>
      </c>
      <c r="AN216" s="33">
        <f t="shared" si="30"/>
        <v>24968.240000000013</v>
      </c>
      <c r="AO216" s="33">
        <f t="shared" si="31"/>
        <v>24298.099999999995</v>
      </c>
      <c r="AP216" s="33">
        <f t="shared" si="32"/>
        <v>23961.929999999997</v>
      </c>
      <c r="AQ216" s="33">
        <f t="shared" si="33"/>
        <v>1</v>
      </c>
      <c r="AR216" s="6">
        <f t="shared" si="37"/>
        <v>214</v>
      </c>
      <c r="AS216" s="34">
        <f t="shared" si="34"/>
        <v>5684.4000000000024</v>
      </c>
      <c r="AT216" s="34">
        <f t="shared" si="34"/>
        <v>9741.5899999999874</v>
      </c>
      <c r="AU216" s="34">
        <f t="shared" si="34"/>
        <v>8535.940000000006</v>
      </c>
      <c r="AV216" s="34">
        <f t="shared" si="35"/>
        <v>23961.929999999997</v>
      </c>
      <c r="AW216" s="19"/>
      <c r="BB216" s="33"/>
      <c r="BC216" s="33"/>
      <c r="BD216" s="33"/>
      <c r="BF216" s="33"/>
      <c r="BG216" s="33"/>
      <c r="BH216" s="33"/>
      <c r="BJ216" s="35">
        <f t="shared" si="36"/>
        <v>23961.929999999997</v>
      </c>
    </row>
    <row r="217" spans="1:62" x14ac:dyDescent="0.35">
      <c r="A217" s="3" t="str">
        <f>+'7'!A216</f>
        <v>HIDROPALMAR</v>
      </c>
      <c r="B217" s="6">
        <f>+'2'!B216+CompraVenta!D219</f>
        <v>0</v>
      </c>
      <c r="C217" s="6">
        <f>+'2'!C216+CompraVenta!E219</f>
        <v>0</v>
      </c>
      <c r="D217" s="6">
        <f>+'2'!D216+CompraVenta!F219</f>
        <v>0</v>
      </c>
      <c r="E217" s="6">
        <f>+'2'!E216+CompraVenta!G219</f>
        <v>0</v>
      </c>
      <c r="F217" s="6">
        <f>+'2'!F216+CompraVenta!H219</f>
        <v>0</v>
      </c>
      <c r="G217" s="6">
        <f>+'2'!G216+CompraVenta!I219</f>
        <v>0</v>
      </c>
      <c r="H217" s="6">
        <f>+'2'!H216+CompraVenta!J219</f>
        <v>0</v>
      </c>
      <c r="I217" s="6">
        <f>+'2'!I216+CompraVenta!K219</f>
        <v>0</v>
      </c>
      <c r="J217" s="6">
        <f>+'2'!J216+CompraVenta!L219</f>
        <v>0</v>
      </c>
      <c r="K217" s="6">
        <f>+'2'!K216+CompraVenta!M219</f>
        <v>278359.37000000017</v>
      </c>
      <c r="L217" s="6">
        <f>+'2'!L216+CompraVenta!N219</f>
        <v>318002.81999999995</v>
      </c>
      <c r="M217" s="6">
        <f>+'2'!M216+CompraVenta!O219</f>
        <v>158996.79000000018</v>
      </c>
      <c r="N217" s="6">
        <f>+'4'!B216+CompraVenta!P219</f>
        <v>0</v>
      </c>
      <c r="O217" s="6">
        <f>+'4'!C216+CompraVenta!Q219</f>
        <v>0</v>
      </c>
      <c r="P217" s="6">
        <f>+'4'!D216+CompraVenta!R219</f>
        <v>0</v>
      </c>
      <c r="Q217" s="6">
        <f>+'4'!E216+CompraVenta!S219</f>
        <v>0</v>
      </c>
      <c r="R217" s="6">
        <f>+'4'!F216+CompraVenta!T219</f>
        <v>0</v>
      </c>
      <c r="S217" s="6">
        <f>+'4'!G216+CompraVenta!U219</f>
        <v>0</v>
      </c>
      <c r="T217" s="6">
        <f>+'4'!H216+CompraVenta!V219</f>
        <v>0</v>
      </c>
      <c r="U217" s="6">
        <f>+'4'!I216+CompraVenta!W219</f>
        <v>0</v>
      </c>
      <c r="V217" s="6">
        <f>+'4'!J216+CompraVenta!X219</f>
        <v>0</v>
      </c>
      <c r="W217" s="6">
        <f>+'4'!K216+CompraVenta!Y219</f>
        <v>269110.65999999997</v>
      </c>
      <c r="X217" s="6">
        <f>+'4'!L216+CompraVenta!Z219</f>
        <v>221210.96999999974</v>
      </c>
      <c r="Y217" s="6">
        <f>+'4'!M216+CompraVenta!AA219</f>
        <v>114838.36000000018</v>
      </c>
      <c r="Z217" s="6">
        <f>+'7'!B216+CompraVenta!AB219</f>
        <v>0</v>
      </c>
      <c r="AA217" s="6">
        <f>+'7'!C216+CompraVenta!AC219</f>
        <v>0</v>
      </c>
      <c r="AB217" s="6">
        <f>+'7'!D216+CompraVenta!AD219</f>
        <v>0</v>
      </c>
      <c r="AC217" s="6">
        <f>+'7'!E216+CompraVenta!AE219</f>
        <v>0</v>
      </c>
      <c r="AD217" s="6">
        <f>+'7'!F216+CompraVenta!AF219</f>
        <v>0</v>
      </c>
      <c r="AE217" s="6">
        <f>+'7'!G216+CompraVenta!AG219</f>
        <v>0</v>
      </c>
      <c r="AF217" s="6">
        <f>+'7'!H216+CompraVenta!AH219</f>
        <v>0</v>
      </c>
      <c r="AG217" s="6">
        <f>+'7'!I216+CompraVenta!AI219</f>
        <v>0</v>
      </c>
      <c r="AH217" s="6">
        <f>+'7'!J216+CompraVenta!AJ219</f>
        <v>0</v>
      </c>
      <c r="AI217" s="6">
        <f>+'7'!K216+CompraVenta!AK219</f>
        <v>270191.4700000002</v>
      </c>
      <c r="AJ217" s="6">
        <f>+'7'!L216+CompraVenta!AL219</f>
        <v>210222.82000000021</v>
      </c>
      <c r="AK217" s="6">
        <f>+'7'!M216+CompraVenta!AM219</f>
        <v>89204.4</v>
      </c>
      <c r="AL217" s="6"/>
      <c r="AM217" s="33">
        <f t="shared" si="29"/>
        <v>755358.98000000033</v>
      </c>
      <c r="AN217" s="33">
        <f t="shared" si="30"/>
        <v>605159.98999999987</v>
      </c>
      <c r="AO217" s="33">
        <f t="shared" si="31"/>
        <v>569618.69000000041</v>
      </c>
      <c r="AP217" s="33">
        <f t="shared" si="32"/>
        <v>569618.69000000041</v>
      </c>
      <c r="AQ217" s="33">
        <f t="shared" si="33"/>
        <v>3</v>
      </c>
      <c r="AR217" s="6">
        <f t="shared" si="37"/>
        <v>215</v>
      </c>
      <c r="AS217" s="34">
        <f t="shared" si="34"/>
        <v>270191.4700000002</v>
      </c>
      <c r="AT217" s="34">
        <f t="shared" si="34"/>
        <v>210222.82000000021</v>
      </c>
      <c r="AU217" s="34">
        <f t="shared" si="34"/>
        <v>89204.4</v>
      </c>
      <c r="AV217" s="34">
        <f t="shared" si="35"/>
        <v>569618.69000000041</v>
      </c>
      <c r="AW217" s="19"/>
      <c r="BB217" s="33"/>
      <c r="BC217" s="33"/>
      <c r="BD217" s="33"/>
      <c r="BF217" s="33"/>
      <c r="BG217" s="33"/>
      <c r="BH217" s="33"/>
      <c r="BJ217" s="35">
        <f t="shared" si="36"/>
        <v>569618.69000000041</v>
      </c>
    </row>
    <row r="218" spans="1:62" x14ac:dyDescent="0.35">
      <c r="A218" s="3" t="str">
        <f>+'7'!A217</f>
        <v>HIDROPALOMA</v>
      </c>
      <c r="B218" s="6">
        <f>+'2'!B217+CompraVenta!D220</f>
        <v>0</v>
      </c>
      <c r="C218" s="6">
        <f>+'2'!C217+CompraVenta!E220</f>
        <v>0</v>
      </c>
      <c r="D218" s="6">
        <f>+'2'!D217+CompraVenta!F220</f>
        <v>0</v>
      </c>
      <c r="E218" s="6">
        <f>+'2'!E217+CompraVenta!G220</f>
        <v>0</v>
      </c>
      <c r="F218" s="6">
        <f>+'2'!F217+CompraVenta!H220</f>
        <v>0</v>
      </c>
      <c r="G218" s="6">
        <f>+'2'!G217+CompraVenta!I220</f>
        <v>0</v>
      </c>
      <c r="H218" s="6">
        <f>+'2'!H217+CompraVenta!J220</f>
        <v>0</v>
      </c>
      <c r="I218" s="6">
        <f>+'2'!I217+CompraVenta!K220</f>
        <v>0</v>
      </c>
      <c r="J218" s="6">
        <f>+'2'!J217+CompraVenta!L220</f>
        <v>0</v>
      </c>
      <c r="K218" s="6">
        <f>+'2'!K217+CompraVenta!M220</f>
        <v>7223.649999999996</v>
      </c>
      <c r="L218" s="6">
        <f>+'2'!L217+CompraVenta!N220</f>
        <v>0</v>
      </c>
      <c r="M218" s="6">
        <f>+'2'!M217+CompraVenta!O220</f>
        <v>0</v>
      </c>
      <c r="N218" s="6">
        <f>+'4'!B217+CompraVenta!P220</f>
        <v>0</v>
      </c>
      <c r="O218" s="6">
        <f>+'4'!C217+CompraVenta!Q220</f>
        <v>0</v>
      </c>
      <c r="P218" s="6">
        <f>+'4'!D217+CompraVenta!R220</f>
        <v>0</v>
      </c>
      <c r="Q218" s="6">
        <f>+'4'!E217+CompraVenta!S220</f>
        <v>0</v>
      </c>
      <c r="R218" s="6">
        <f>+'4'!F217+CompraVenta!T220</f>
        <v>0</v>
      </c>
      <c r="S218" s="6">
        <f>+'4'!G217+CompraVenta!U220</f>
        <v>0</v>
      </c>
      <c r="T218" s="6">
        <f>+'4'!H217+CompraVenta!V220</f>
        <v>0</v>
      </c>
      <c r="U218" s="6">
        <f>+'4'!I217+CompraVenta!W220</f>
        <v>0</v>
      </c>
      <c r="V218" s="6">
        <f>+'4'!J217+CompraVenta!X220</f>
        <v>0</v>
      </c>
      <c r="W218" s="6">
        <f>+'4'!K217+CompraVenta!Y220</f>
        <v>12614.439999999997</v>
      </c>
      <c r="X218" s="6">
        <f>+'4'!L217+CompraVenta!Z220</f>
        <v>57635.40999999996</v>
      </c>
      <c r="Y218" s="6">
        <f>+'4'!M217+CompraVenta!AA220</f>
        <v>54274.329999999878</v>
      </c>
      <c r="Z218" s="6">
        <f>+'7'!B217+CompraVenta!AB220</f>
        <v>0</v>
      </c>
      <c r="AA218" s="6">
        <f>+'7'!C217+CompraVenta!AC220</f>
        <v>0</v>
      </c>
      <c r="AB218" s="6">
        <f>+'7'!D217+CompraVenta!AD220</f>
        <v>0</v>
      </c>
      <c r="AC218" s="6">
        <f>+'7'!E217+CompraVenta!AE220</f>
        <v>0</v>
      </c>
      <c r="AD218" s="6">
        <f>+'7'!F217+CompraVenta!AF220</f>
        <v>0</v>
      </c>
      <c r="AE218" s="6">
        <f>+'7'!G217+CompraVenta!AG220</f>
        <v>0</v>
      </c>
      <c r="AF218" s="6">
        <f>+'7'!H217+CompraVenta!AH220</f>
        <v>0</v>
      </c>
      <c r="AG218" s="6">
        <f>+'7'!I217+CompraVenta!AI220</f>
        <v>0</v>
      </c>
      <c r="AH218" s="6">
        <f>+'7'!J217+CompraVenta!AJ220</f>
        <v>0</v>
      </c>
      <c r="AI218" s="6">
        <f>+'7'!K217+CompraVenta!AK220</f>
        <v>7223.649999999996</v>
      </c>
      <c r="AJ218" s="6">
        <f>+'7'!L217+CompraVenta!AL220</f>
        <v>0</v>
      </c>
      <c r="AK218" s="6">
        <f>+'7'!M217+CompraVenta!AM220</f>
        <v>0</v>
      </c>
      <c r="AL218" s="6"/>
      <c r="AM218" s="33">
        <f t="shared" si="29"/>
        <v>7223.649999999996</v>
      </c>
      <c r="AN218" s="33">
        <f t="shared" si="30"/>
        <v>124524.17999999985</v>
      </c>
      <c r="AO218" s="33">
        <f t="shared" si="31"/>
        <v>7223.649999999996</v>
      </c>
      <c r="AP218" s="33">
        <f t="shared" si="32"/>
        <v>7223.649999999996</v>
      </c>
      <c r="AQ218" s="33">
        <f t="shared" si="33"/>
        <v>1</v>
      </c>
      <c r="AR218" s="6">
        <f t="shared" si="37"/>
        <v>216</v>
      </c>
      <c r="AS218" s="34">
        <f t="shared" si="34"/>
        <v>7223.649999999996</v>
      </c>
      <c r="AT218" s="34">
        <f t="shared" si="34"/>
        <v>0</v>
      </c>
      <c r="AU218" s="34">
        <f t="shared" si="34"/>
        <v>0</v>
      </c>
      <c r="AV218" s="34">
        <f t="shared" si="35"/>
        <v>7223.649999999996</v>
      </c>
      <c r="AW218" s="19"/>
      <c r="BB218" s="33"/>
      <c r="BC218" s="33"/>
      <c r="BD218" s="33"/>
      <c r="BF218" s="33"/>
      <c r="BG218" s="33"/>
      <c r="BH218" s="33"/>
      <c r="BJ218" s="35">
        <f t="shared" si="36"/>
        <v>7223.649999999996</v>
      </c>
    </row>
    <row r="219" spans="1:62" x14ac:dyDescent="0.35">
      <c r="A219" s="3" t="str">
        <f>+'7'!A218</f>
        <v>HORMIGA_SOLAR</v>
      </c>
      <c r="B219" s="6">
        <f>+'2'!B218+CompraVenta!D221</f>
        <v>0</v>
      </c>
      <c r="C219" s="6">
        <f>+'2'!C218+CompraVenta!E221</f>
        <v>0</v>
      </c>
      <c r="D219" s="6">
        <f>+'2'!D218+CompraVenta!F221</f>
        <v>0</v>
      </c>
      <c r="E219" s="6">
        <f>+'2'!E218+CompraVenta!G221</f>
        <v>0</v>
      </c>
      <c r="F219" s="6">
        <f>+'2'!F218+CompraVenta!H221</f>
        <v>0</v>
      </c>
      <c r="G219" s="6">
        <f>+'2'!G218+CompraVenta!I221</f>
        <v>0</v>
      </c>
      <c r="H219" s="6">
        <f>+'2'!H218+CompraVenta!J221</f>
        <v>0</v>
      </c>
      <c r="I219" s="6">
        <f>+'2'!I218+CompraVenta!K221</f>
        <v>0</v>
      </c>
      <c r="J219" s="6">
        <f>+'2'!J218+CompraVenta!L221</f>
        <v>0</v>
      </c>
      <c r="K219" s="6">
        <f>+'2'!K218+CompraVenta!M221</f>
        <v>25138.320000000011</v>
      </c>
      <c r="L219" s="6">
        <f>+'2'!L218+CompraVenta!N221</f>
        <v>24261.549999999992</v>
      </c>
      <c r="M219" s="6">
        <f>+'2'!M218+CompraVenta!O221</f>
        <v>26187.949999999975</v>
      </c>
      <c r="N219" s="6">
        <f>+'4'!B218+CompraVenta!P221</f>
        <v>0</v>
      </c>
      <c r="O219" s="6">
        <f>+'4'!C218+CompraVenta!Q221</f>
        <v>0</v>
      </c>
      <c r="P219" s="6">
        <f>+'4'!D218+CompraVenta!R221</f>
        <v>0</v>
      </c>
      <c r="Q219" s="6">
        <f>+'4'!E218+CompraVenta!S221</f>
        <v>0</v>
      </c>
      <c r="R219" s="6">
        <f>+'4'!F218+CompraVenta!T221</f>
        <v>0</v>
      </c>
      <c r="S219" s="6">
        <f>+'4'!G218+CompraVenta!U221</f>
        <v>0</v>
      </c>
      <c r="T219" s="6">
        <f>+'4'!H218+CompraVenta!V221</f>
        <v>0</v>
      </c>
      <c r="U219" s="6">
        <f>+'4'!I218+CompraVenta!W221</f>
        <v>0</v>
      </c>
      <c r="V219" s="6">
        <f>+'4'!J218+CompraVenta!X221</f>
        <v>0</v>
      </c>
      <c r="W219" s="6">
        <f>+'4'!K218+CompraVenta!Y221</f>
        <v>25132.52</v>
      </c>
      <c r="X219" s="6">
        <f>+'4'!L218+CompraVenta!Z221</f>
        <v>24401.010000000013</v>
      </c>
      <c r="Y219" s="6">
        <f>+'4'!M218+CompraVenta!AA221</f>
        <v>28206.07999999994</v>
      </c>
      <c r="Z219" s="6">
        <f>+'7'!B218+CompraVenta!AB221</f>
        <v>0</v>
      </c>
      <c r="AA219" s="6">
        <f>+'7'!C218+CompraVenta!AC221</f>
        <v>0</v>
      </c>
      <c r="AB219" s="6">
        <f>+'7'!D218+CompraVenta!AD221</f>
        <v>0</v>
      </c>
      <c r="AC219" s="6">
        <f>+'7'!E218+CompraVenta!AE221</f>
        <v>0</v>
      </c>
      <c r="AD219" s="6">
        <f>+'7'!F218+CompraVenta!AF221</f>
        <v>0</v>
      </c>
      <c r="AE219" s="6">
        <f>+'7'!G218+CompraVenta!AG221</f>
        <v>0</v>
      </c>
      <c r="AF219" s="6">
        <f>+'7'!H218+CompraVenta!AH221</f>
        <v>0</v>
      </c>
      <c r="AG219" s="6">
        <f>+'7'!I218+CompraVenta!AI221</f>
        <v>0</v>
      </c>
      <c r="AH219" s="6">
        <f>+'7'!J218+CompraVenta!AJ221</f>
        <v>0</v>
      </c>
      <c r="AI219" s="6">
        <f>+'7'!K218+CompraVenta!AK221</f>
        <v>25129.619999999984</v>
      </c>
      <c r="AJ219" s="6">
        <f>+'7'!L218+CompraVenta!AL221</f>
        <v>24518.17</v>
      </c>
      <c r="AK219" s="6">
        <f>+'7'!M218+CompraVenta!AM221</f>
        <v>26522.429999999997</v>
      </c>
      <c r="AL219" s="6"/>
      <c r="AM219" s="33">
        <f t="shared" si="29"/>
        <v>75587.819999999978</v>
      </c>
      <c r="AN219" s="33">
        <f t="shared" si="30"/>
        <v>77739.609999999957</v>
      </c>
      <c r="AO219" s="33">
        <f t="shared" si="31"/>
        <v>76170.219999999972</v>
      </c>
      <c r="AP219" s="33">
        <f t="shared" si="32"/>
        <v>75587.819999999978</v>
      </c>
      <c r="AQ219" s="33">
        <f t="shared" si="33"/>
        <v>1</v>
      </c>
      <c r="AR219" s="6">
        <f t="shared" si="37"/>
        <v>217</v>
      </c>
      <c r="AS219" s="34">
        <f t="shared" si="34"/>
        <v>25138.320000000011</v>
      </c>
      <c r="AT219" s="34">
        <f t="shared" si="34"/>
        <v>24261.549999999992</v>
      </c>
      <c r="AU219" s="34">
        <f t="shared" si="34"/>
        <v>26187.949999999975</v>
      </c>
      <c r="AV219" s="34">
        <f t="shared" si="35"/>
        <v>75587.819999999978</v>
      </c>
      <c r="AW219" s="19"/>
      <c r="BB219" s="33"/>
      <c r="BC219" s="33"/>
      <c r="BD219" s="33"/>
      <c r="BF219" s="33"/>
      <c r="BG219" s="33"/>
      <c r="BH219" s="33"/>
      <c r="BJ219" s="35">
        <f t="shared" si="36"/>
        <v>75587.819999999978</v>
      </c>
    </row>
    <row r="220" spans="1:62" x14ac:dyDescent="0.35">
      <c r="A220" s="3" t="str">
        <f>+'7'!A219</f>
        <v>HORNITOS</v>
      </c>
      <c r="B220" s="6">
        <f>+'2'!B219+CompraVenta!D222</f>
        <v>0</v>
      </c>
      <c r="C220" s="6">
        <f>+'2'!C219+CompraVenta!E222</f>
        <v>0</v>
      </c>
      <c r="D220" s="6">
        <f>+'2'!D219+CompraVenta!F222</f>
        <v>0</v>
      </c>
      <c r="E220" s="6">
        <f>+'2'!E219+CompraVenta!G222</f>
        <v>0</v>
      </c>
      <c r="F220" s="6">
        <f>+'2'!F219+CompraVenta!H222</f>
        <v>0</v>
      </c>
      <c r="G220" s="6">
        <f>+'2'!G219+CompraVenta!I222</f>
        <v>0</v>
      </c>
      <c r="H220" s="6">
        <f>+'2'!H219+CompraVenta!J222</f>
        <v>0</v>
      </c>
      <c r="I220" s="6">
        <f>+'2'!I219+CompraVenta!K222</f>
        <v>0</v>
      </c>
      <c r="J220" s="6">
        <f>+'2'!J219+CompraVenta!L222</f>
        <v>0</v>
      </c>
      <c r="K220" s="6">
        <f>+'2'!K219+CompraVenta!M222</f>
        <v>-3516537.6700000013</v>
      </c>
      <c r="L220" s="6">
        <f>+'2'!L219+CompraVenta!N222</f>
        <v>-4333731.1600000048</v>
      </c>
      <c r="M220" s="6">
        <f>+'2'!M219+CompraVenta!O222</f>
        <v>-3936875.5799999982</v>
      </c>
      <c r="N220" s="6">
        <f>+'4'!B219+CompraVenta!P222</f>
        <v>0</v>
      </c>
      <c r="O220" s="6">
        <f>+'4'!C219+CompraVenta!Q222</f>
        <v>0</v>
      </c>
      <c r="P220" s="6">
        <f>+'4'!D219+CompraVenta!R222</f>
        <v>0</v>
      </c>
      <c r="Q220" s="6">
        <f>+'4'!E219+CompraVenta!S222</f>
        <v>0</v>
      </c>
      <c r="R220" s="6">
        <f>+'4'!F219+CompraVenta!T222</f>
        <v>0</v>
      </c>
      <c r="S220" s="6">
        <f>+'4'!G219+CompraVenta!U222</f>
        <v>0</v>
      </c>
      <c r="T220" s="6">
        <f>+'4'!H219+CompraVenta!V222</f>
        <v>0</v>
      </c>
      <c r="U220" s="6">
        <f>+'4'!I219+CompraVenta!W222</f>
        <v>0</v>
      </c>
      <c r="V220" s="6">
        <f>+'4'!J219+CompraVenta!X222</f>
        <v>0</v>
      </c>
      <c r="W220" s="6">
        <f>+'4'!K219+CompraVenta!Y222</f>
        <v>-3514602.3600000008</v>
      </c>
      <c r="X220" s="6">
        <f>+'4'!L219+CompraVenta!Z222</f>
        <v>-4358023.5400000038</v>
      </c>
      <c r="Y220" s="6">
        <f>+'4'!M219+CompraVenta!AA222</f>
        <v>-3949994.9499999979</v>
      </c>
      <c r="Z220" s="6">
        <f>+'7'!B219+CompraVenta!AB222</f>
        <v>0</v>
      </c>
      <c r="AA220" s="6">
        <f>+'7'!C219+CompraVenta!AC222</f>
        <v>0</v>
      </c>
      <c r="AB220" s="6">
        <f>+'7'!D219+CompraVenta!AD222</f>
        <v>0</v>
      </c>
      <c r="AC220" s="6">
        <f>+'7'!E219+CompraVenta!AE222</f>
        <v>0</v>
      </c>
      <c r="AD220" s="6">
        <f>+'7'!F219+CompraVenta!AF222</f>
        <v>0</v>
      </c>
      <c r="AE220" s="6">
        <f>+'7'!G219+CompraVenta!AG222</f>
        <v>0</v>
      </c>
      <c r="AF220" s="6">
        <f>+'7'!H219+CompraVenta!AH222</f>
        <v>0</v>
      </c>
      <c r="AG220" s="6">
        <f>+'7'!I219+CompraVenta!AI222</f>
        <v>0</v>
      </c>
      <c r="AH220" s="6">
        <f>+'7'!J219+CompraVenta!AJ222</f>
        <v>0</v>
      </c>
      <c r="AI220" s="6">
        <f>+'7'!K219+CompraVenta!AK222</f>
        <v>-3516199.9800000023</v>
      </c>
      <c r="AJ220" s="6">
        <f>+'7'!L219+CompraVenta!AL222</f>
        <v>-4365562.2699999986</v>
      </c>
      <c r="AK220" s="6">
        <f>+'7'!M219+CompraVenta!AM222</f>
        <v>-3944476.8699999987</v>
      </c>
      <c r="AL220" s="6"/>
      <c r="AM220" s="33">
        <f t="shared" si="29"/>
        <v>-11787144.410000004</v>
      </c>
      <c r="AN220" s="33">
        <f t="shared" si="30"/>
        <v>-11822620.850000001</v>
      </c>
      <c r="AO220" s="33">
        <f t="shared" si="31"/>
        <v>-11826239.119999999</v>
      </c>
      <c r="AP220" s="33">
        <f t="shared" si="32"/>
        <v>-11826239.119999999</v>
      </c>
      <c r="AQ220" s="33">
        <f t="shared" si="33"/>
        <v>3</v>
      </c>
      <c r="AR220" s="6">
        <f t="shared" si="37"/>
        <v>218</v>
      </c>
      <c r="AS220" s="34">
        <f t="shared" si="34"/>
        <v>-3516199.9800000023</v>
      </c>
      <c r="AT220" s="34">
        <f t="shared" si="34"/>
        <v>-4365562.2699999986</v>
      </c>
      <c r="AU220" s="34">
        <f t="shared" si="34"/>
        <v>-3944476.8699999987</v>
      </c>
      <c r="AV220" s="34">
        <f t="shared" si="35"/>
        <v>-11826239.119999999</v>
      </c>
      <c r="AW220" s="19"/>
      <c r="BB220" s="33"/>
      <c r="BC220" s="33"/>
      <c r="BD220" s="33"/>
      <c r="BF220" s="33"/>
      <c r="BG220" s="33"/>
      <c r="BH220" s="33"/>
      <c r="BJ220" s="35">
        <f t="shared" si="36"/>
        <v>-11826239.119999999</v>
      </c>
    </row>
    <row r="221" spans="1:62" x14ac:dyDescent="0.35">
      <c r="A221" s="3" t="str">
        <f>+'7'!A220</f>
        <v>HUAJACHE</v>
      </c>
      <c r="B221" s="6">
        <f>+'2'!B220+CompraVenta!D223</f>
        <v>0</v>
      </c>
      <c r="C221" s="6">
        <f>+'2'!C220+CompraVenta!E223</f>
        <v>0</v>
      </c>
      <c r="D221" s="6">
        <f>+'2'!D220+CompraVenta!F223</f>
        <v>0</v>
      </c>
      <c r="E221" s="6">
        <f>+'2'!E220+CompraVenta!G223</f>
        <v>0</v>
      </c>
      <c r="F221" s="6">
        <f>+'2'!F220+CompraVenta!H223</f>
        <v>0</v>
      </c>
      <c r="G221" s="6">
        <f>+'2'!G220+CompraVenta!I223</f>
        <v>0</v>
      </c>
      <c r="H221" s="6">
        <f>+'2'!H220+CompraVenta!J223</f>
        <v>0</v>
      </c>
      <c r="I221" s="6">
        <f>+'2'!I220+CompraVenta!K223</f>
        <v>0</v>
      </c>
      <c r="J221" s="6">
        <f>+'2'!J220+CompraVenta!L223</f>
        <v>0</v>
      </c>
      <c r="K221" s="6">
        <f>+'2'!K220+CompraVenta!M223</f>
        <v>-99.060000000003512</v>
      </c>
      <c r="L221" s="6">
        <f>+'2'!L220+CompraVenta!N223</f>
        <v>8927.190000000006</v>
      </c>
      <c r="M221" s="6">
        <f>+'2'!M220+CompraVenta!O223</f>
        <v>19318.490000000009</v>
      </c>
      <c r="N221" s="6">
        <f>+'4'!B220+CompraVenta!P223</f>
        <v>0</v>
      </c>
      <c r="O221" s="6">
        <f>+'4'!C220+CompraVenta!Q223</f>
        <v>0</v>
      </c>
      <c r="P221" s="6">
        <f>+'4'!D220+CompraVenta!R223</f>
        <v>0</v>
      </c>
      <c r="Q221" s="6">
        <f>+'4'!E220+CompraVenta!S223</f>
        <v>0</v>
      </c>
      <c r="R221" s="6">
        <f>+'4'!F220+CompraVenta!T223</f>
        <v>0</v>
      </c>
      <c r="S221" s="6">
        <f>+'4'!G220+CompraVenta!U223</f>
        <v>0</v>
      </c>
      <c r="T221" s="6">
        <f>+'4'!H220+CompraVenta!V223</f>
        <v>0</v>
      </c>
      <c r="U221" s="6">
        <f>+'4'!I220+CompraVenta!W223</f>
        <v>0</v>
      </c>
      <c r="V221" s="6">
        <f>+'4'!J220+CompraVenta!X223</f>
        <v>0</v>
      </c>
      <c r="W221" s="6">
        <f>+'4'!K220+CompraVenta!Y223</f>
        <v>-109.08000000000172</v>
      </c>
      <c r="X221" s="6">
        <f>+'4'!L220+CompraVenta!Z223</f>
        <v>8781.2200000000012</v>
      </c>
      <c r="Y221" s="6">
        <f>+'4'!M220+CompraVenta!AA223</f>
        <v>20805.2</v>
      </c>
      <c r="Z221" s="6">
        <f>+'7'!B220+CompraVenta!AB223</f>
        <v>0</v>
      </c>
      <c r="AA221" s="6">
        <f>+'7'!C220+CompraVenta!AC223</f>
        <v>0</v>
      </c>
      <c r="AB221" s="6">
        <f>+'7'!D220+CompraVenta!AD223</f>
        <v>0</v>
      </c>
      <c r="AC221" s="6">
        <f>+'7'!E220+CompraVenta!AE223</f>
        <v>0</v>
      </c>
      <c r="AD221" s="6">
        <f>+'7'!F220+CompraVenta!AF223</f>
        <v>0</v>
      </c>
      <c r="AE221" s="6">
        <f>+'7'!G220+CompraVenta!AG223</f>
        <v>0</v>
      </c>
      <c r="AF221" s="6">
        <f>+'7'!H220+CompraVenta!AH223</f>
        <v>0</v>
      </c>
      <c r="AG221" s="6">
        <f>+'7'!I220+CompraVenta!AI223</f>
        <v>0</v>
      </c>
      <c r="AH221" s="6">
        <f>+'7'!J220+CompraVenta!AJ223</f>
        <v>0</v>
      </c>
      <c r="AI221" s="6">
        <f>+'7'!K220+CompraVenta!AK223</f>
        <v>-106.16000000000288</v>
      </c>
      <c r="AJ221" s="6">
        <f>+'7'!L220+CompraVenta!AL223</f>
        <v>8861.1600000000144</v>
      </c>
      <c r="AK221" s="6">
        <f>+'7'!M220+CompraVenta!AM223</f>
        <v>19428.790000000005</v>
      </c>
      <c r="AL221" s="6"/>
      <c r="AM221" s="33">
        <f t="shared" si="29"/>
        <v>28146.62000000001</v>
      </c>
      <c r="AN221" s="33">
        <f t="shared" si="30"/>
        <v>29477.34</v>
      </c>
      <c r="AO221" s="33">
        <f t="shared" si="31"/>
        <v>28183.790000000015</v>
      </c>
      <c r="AP221" s="33">
        <f t="shared" si="32"/>
        <v>28146.62000000001</v>
      </c>
      <c r="AQ221" s="33">
        <f t="shared" si="33"/>
        <v>1</v>
      </c>
      <c r="AR221" s="6">
        <f t="shared" si="37"/>
        <v>219</v>
      </c>
      <c r="AS221" s="34">
        <f t="shared" si="34"/>
        <v>-99.060000000003512</v>
      </c>
      <c r="AT221" s="34">
        <f t="shared" si="34"/>
        <v>8927.190000000006</v>
      </c>
      <c r="AU221" s="34">
        <f t="shared" si="34"/>
        <v>19318.490000000009</v>
      </c>
      <c r="AV221" s="34">
        <f t="shared" si="35"/>
        <v>28146.62000000001</v>
      </c>
      <c r="AW221" s="19"/>
      <c r="BB221" s="33"/>
      <c r="BC221" s="33"/>
      <c r="BD221" s="33"/>
      <c r="BF221" s="33"/>
      <c r="BG221" s="33"/>
      <c r="BH221" s="33"/>
      <c r="BJ221" s="35">
        <f t="shared" si="36"/>
        <v>28146.62000000001</v>
      </c>
    </row>
    <row r="222" spans="1:62" x14ac:dyDescent="0.35">
      <c r="A222" s="3" t="str">
        <f>+'7'!A221</f>
        <v>HUEMUL_ENERGIA</v>
      </c>
      <c r="B222" s="6">
        <f>+'2'!B221+CompraVenta!D224</f>
        <v>0</v>
      </c>
      <c r="C222" s="6">
        <f>+'2'!C221+CompraVenta!E224</f>
        <v>0</v>
      </c>
      <c r="D222" s="6">
        <f>+'2'!D221+CompraVenta!F224</f>
        <v>0</v>
      </c>
      <c r="E222" s="6">
        <f>+'2'!E221+CompraVenta!G224</f>
        <v>0</v>
      </c>
      <c r="F222" s="6">
        <f>+'2'!F221+CompraVenta!H224</f>
        <v>0</v>
      </c>
      <c r="G222" s="6">
        <f>+'2'!G221+CompraVenta!I224</f>
        <v>0</v>
      </c>
      <c r="H222" s="6">
        <f>+'2'!H221+CompraVenta!J224</f>
        <v>0</v>
      </c>
      <c r="I222" s="6">
        <f>+'2'!I221+CompraVenta!K224</f>
        <v>0</v>
      </c>
      <c r="J222" s="6">
        <f>+'2'!J221+CompraVenta!L224</f>
        <v>0</v>
      </c>
      <c r="K222" s="6">
        <f>+'2'!K221+CompraVenta!M224</f>
        <v>-4214606.129999998</v>
      </c>
      <c r="L222" s="6">
        <f>+'2'!L221+CompraVenta!N224</f>
        <v>-2319958.9000000008</v>
      </c>
      <c r="M222" s="6">
        <f>+'2'!M221+CompraVenta!O224</f>
        <v>85862.689999999973</v>
      </c>
      <c r="N222" s="6">
        <f>+'4'!B221+CompraVenta!P224</f>
        <v>0</v>
      </c>
      <c r="O222" s="6">
        <f>+'4'!C221+CompraVenta!Q224</f>
        <v>0</v>
      </c>
      <c r="P222" s="6">
        <f>+'4'!D221+CompraVenta!R224</f>
        <v>0</v>
      </c>
      <c r="Q222" s="6">
        <f>+'4'!E221+CompraVenta!S224</f>
        <v>0</v>
      </c>
      <c r="R222" s="6">
        <f>+'4'!F221+CompraVenta!T224</f>
        <v>0</v>
      </c>
      <c r="S222" s="6">
        <f>+'4'!G221+CompraVenta!U224</f>
        <v>0</v>
      </c>
      <c r="T222" s="6">
        <f>+'4'!H221+CompraVenta!V224</f>
        <v>0</v>
      </c>
      <c r="U222" s="6">
        <f>+'4'!I221+CompraVenta!W224</f>
        <v>0</v>
      </c>
      <c r="V222" s="6">
        <f>+'4'!J221+CompraVenta!X224</f>
        <v>0</v>
      </c>
      <c r="W222" s="6">
        <f>+'4'!K221+CompraVenta!Y224</f>
        <v>-4213835.58</v>
      </c>
      <c r="X222" s="6">
        <f>+'4'!L221+CompraVenta!Z224</f>
        <v>-2357684.930000002</v>
      </c>
      <c r="Y222" s="6">
        <f>+'4'!M221+CompraVenta!AA224</f>
        <v>-53804.380000000034</v>
      </c>
      <c r="Z222" s="6">
        <f>+'7'!B221+CompraVenta!AB224</f>
        <v>0</v>
      </c>
      <c r="AA222" s="6">
        <f>+'7'!C221+CompraVenta!AC224</f>
        <v>0</v>
      </c>
      <c r="AB222" s="6">
        <f>+'7'!D221+CompraVenta!AD224</f>
        <v>0</v>
      </c>
      <c r="AC222" s="6">
        <f>+'7'!E221+CompraVenta!AE224</f>
        <v>0</v>
      </c>
      <c r="AD222" s="6">
        <f>+'7'!F221+CompraVenta!AF224</f>
        <v>0</v>
      </c>
      <c r="AE222" s="6">
        <f>+'7'!G221+CompraVenta!AG224</f>
        <v>0</v>
      </c>
      <c r="AF222" s="6">
        <f>+'7'!H221+CompraVenta!AH224</f>
        <v>0</v>
      </c>
      <c r="AG222" s="6">
        <f>+'7'!I221+CompraVenta!AI224</f>
        <v>0</v>
      </c>
      <c r="AH222" s="6">
        <f>+'7'!J221+CompraVenta!AJ224</f>
        <v>0</v>
      </c>
      <c r="AI222" s="6">
        <f>+'7'!K221+CompraVenta!AK224</f>
        <v>-4189634.5799999996</v>
      </c>
      <c r="AJ222" s="6">
        <f>+'7'!L221+CompraVenta!AL224</f>
        <v>-2349892.7399999998</v>
      </c>
      <c r="AK222" s="6">
        <f>+'7'!M221+CompraVenta!AM224</f>
        <v>140365.23999999987</v>
      </c>
      <c r="AL222" s="6"/>
      <c r="AM222" s="33">
        <f t="shared" si="29"/>
        <v>-6448702.3399999989</v>
      </c>
      <c r="AN222" s="33">
        <f t="shared" si="30"/>
        <v>-6625324.8900000015</v>
      </c>
      <c r="AO222" s="33">
        <f t="shared" si="31"/>
        <v>-6399162.0799999991</v>
      </c>
      <c r="AP222" s="33">
        <f t="shared" si="32"/>
        <v>-6625324.8900000015</v>
      </c>
      <c r="AQ222" s="33">
        <f t="shared" si="33"/>
        <v>2</v>
      </c>
      <c r="AR222" s="6">
        <f t="shared" si="37"/>
        <v>220</v>
      </c>
      <c r="AS222" s="34">
        <f t="shared" si="34"/>
        <v>-4213835.58</v>
      </c>
      <c r="AT222" s="34">
        <f t="shared" si="34"/>
        <v>-2357684.930000002</v>
      </c>
      <c r="AU222" s="34">
        <f t="shared" si="34"/>
        <v>-53804.380000000034</v>
      </c>
      <c r="AV222" s="34">
        <f t="shared" si="35"/>
        <v>-6625324.8900000015</v>
      </c>
      <c r="AW222" s="19"/>
      <c r="BB222" s="33"/>
      <c r="BC222" s="33"/>
      <c r="BD222" s="33"/>
      <c r="BF222" s="33"/>
      <c r="BG222" s="33"/>
      <c r="BH222" s="33"/>
      <c r="BJ222" s="35">
        <f t="shared" si="36"/>
        <v>-6625324.8900000015</v>
      </c>
    </row>
    <row r="223" spans="1:62" x14ac:dyDescent="0.35">
      <c r="A223" s="3" t="str">
        <f>+'7'!A222</f>
        <v>ILLALOLEN</v>
      </c>
      <c r="B223" s="6">
        <f>+'2'!B222+CompraVenta!D225</f>
        <v>0</v>
      </c>
      <c r="C223" s="6">
        <f>+'2'!C222+CompraVenta!E225</f>
        <v>0</v>
      </c>
      <c r="D223" s="6">
        <f>+'2'!D222+CompraVenta!F225</f>
        <v>0</v>
      </c>
      <c r="E223" s="6">
        <f>+'2'!E222+CompraVenta!G225</f>
        <v>0</v>
      </c>
      <c r="F223" s="6">
        <f>+'2'!F222+CompraVenta!H225</f>
        <v>0</v>
      </c>
      <c r="G223" s="6">
        <f>+'2'!G222+CompraVenta!I225</f>
        <v>0</v>
      </c>
      <c r="H223" s="6">
        <f>+'2'!H222+CompraVenta!J225</f>
        <v>0</v>
      </c>
      <c r="I223" s="6">
        <f>+'2'!I222+CompraVenta!K225</f>
        <v>0</v>
      </c>
      <c r="J223" s="6">
        <f>+'2'!J222+CompraVenta!L225</f>
        <v>0</v>
      </c>
      <c r="K223" s="6">
        <f>+'2'!K222+CompraVenta!M225</f>
        <v>39132.050000000025</v>
      </c>
      <c r="L223" s="6">
        <f>+'2'!L222+CompraVenta!N225</f>
        <v>46459.779999999955</v>
      </c>
      <c r="M223" s="6">
        <f>+'2'!M222+CompraVenta!O225</f>
        <v>44402.490000000013</v>
      </c>
      <c r="N223" s="6">
        <f>+'4'!B222+CompraVenta!P225</f>
        <v>0</v>
      </c>
      <c r="O223" s="6">
        <f>+'4'!C222+CompraVenta!Q225</f>
        <v>0</v>
      </c>
      <c r="P223" s="6">
        <f>+'4'!D222+CompraVenta!R225</f>
        <v>0</v>
      </c>
      <c r="Q223" s="6">
        <f>+'4'!E222+CompraVenta!S225</f>
        <v>0</v>
      </c>
      <c r="R223" s="6">
        <f>+'4'!F222+CompraVenta!T225</f>
        <v>0</v>
      </c>
      <c r="S223" s="6">
        <f>+'4'!G222+CompraVenta!U225</f>
        <v>0</v>
      </c>
      <c r="T223" s="6">
        <f>+'4'!H222+CompraVenta!V225</f>
        <v>0</v>
      </c>
      <c r="U223" s="6">
        <f>+'4'!I222+CompraVenta!W225</f>
        <v>0</v>
      </c>
      <c r="V223" s="6">
        <f>+'4'!J222+CompraVenta!X225</f>
        <v>0</v>
      </c>
      <c r="W223" s="6">
        <f>+'4'!K222+CompraVenta!Y225</f>
        <v>39125.320000000036</v>
      </c>
      <c r="X223" s="6">
        <f>+'4'!L222+CompraVenta!Z225</f>
        <v>46648.700000000041</v>
      </c>
      <c r="Y223" s="6">
        <f>+'4'!M222+CompraVenta!AA225</f>
        <v>47495.559999999932</v>
      </c>
      <c r="Z223" s="6">
        <f>+'7'!B222+CompraVenta!AB225</f>
        <v>0</v>
      </c>
      <c r="AA223" s="6">
        <f>+'7'!C222+CompraVenta!AC225</f>
        <v>0</v>
      </c>
      <c r="AB223" s="6">
        <f>+'7'!D222+CompraVenta!AD225</f>
        <v>0</v>
      </c>
      <c r="AC223" s="6">
        <f>+'7'!E222+CompraVenta!AE225</f>
        <v>0</v>
      </c>
      <c r="AD223" s="6">
        <f>+'7'!F222+CompraVenta!AF225</f>
        <v>0</v>
      </c>
      <c r="AE223" s="6">
        <f>+'7'!G222+CompraVenta!AG225</f>
        <v>0</v>
      </c>
      <c r="AF223" s="6">
        <f>+'7'!H222+CompraVenta!AH225</f>
        <v>0</v>
      </c>
      <c r="AG223" s="6">
        <f>+'7'!I222+CompraVenta!AI225</f>
        <v>0</v>
      </c>
      <c r="AH223" s="6">
        <f>+'7'!J222+CompraVenta!AJ225</f>
        <v>0</v>
      </c>
      <c r="AI223" s="6">
        <f>+'7'!K222+CompraVenta!AK225</f>
        <v>39120.359999999993</v>
      </c>
      <c r="AJ223" s="6">
        <f>+'7'!L222+CompraVenta!AL225</f>
        <v>46840.570000000123</v>
      </c>
      <c r="AK223" s="6">
        <f>+'7'!M222+CompraVenta!AM225</f>
        <v>44940.180000000073</v>
      </c>
      <c r="AL223" s="6"/>
      <c r="AM223" s="33">
        <f t="shared" si="29"/>
        <v>129994.32</v>
      </c>
      <c r="AN223" s="33">
        <f t="shared" si="30"/>
        <v>133269.58000000002</v>
      </c>
      <c r="AO223" s="33">
        <f t="shared" si="31"/>
        <v>130901.11000000019</v>
      </c>
      <c r="AP223" s="33">
        <f t="shared" si="32"/>
        <v>129994.32</v>
      </c>
      <c r="AQ223" s="33">
        <f t="shared" si="33"/>
        <v>1</v>
      </c>
      <c r="AR223" s="6">
        <f t="shared" si="37"/>
        <v>221</v>
      </c>
      <c r="AS223" s="34">
        <f t="shared" si="34"/>
        <v>39132.050000000025</v>
      </c>
      <c r="AT223" s="34">
        <f t="shared" si="34"/>
        <v>46459.779999999955</v>
      </c>
      <c r="AU223" s="34">
        <f t="shared" si="34"/>
        <v>44402.490000000013</v>
      </c>
      <c r="AV223" s="34">
        <f t="shared" si="35"/>
        <v>129994.32</v>
      </c>
      <c r="AW223" s="19"/>
      <c r="BB223" s="33"/>
      <c r="BC223" s="33"/>
      <c r="BD223" s="33"/>
      <c r="BF223" s="33"/>
      <c r="BG223" s="33"/>
      <c r="BH223" s="33"/>
      <c r="BJ223" s="35">
        <f t="shared" si="36"/>
        <v>129994.32</v>
      </c>
    </row>
    <row r="224" spans="1:62" x14ac:dyDescent="0.35">
      <c r="A224" s="3" t="str">
        <f>+'7'!A223</f>
        <v>IMELSA_ENERGIA</v>
      </c>
      <c r="B224" s="6">
        <f>+'2'!B223+CompraVenta!D226</f>
        <v>0</v>
      </c>
      <c r="C224" s="6">
        <f>+'2'!C223+CompraVenta!E226</f>
        <v>0</v>
      </c>
      <c r="D224" s="6">
        <f>+'2'!D223+CompraVenta!F226</f>
        <v>0</v>
      </c>
      <c r="E224" s="6">
        <f>+'2'!E223+CompraVenta!G226</f>
        <v>0</v>
      </c>
      <c r="F224" s="6">
        <f>+'2'!F223+CompraVenta!H226</f>
        <v>0</v>
      </c>
      <c r="G224" s="6">
        <f>+'2'!G223+CompraVenta!I226</f>
        <v>0</v>
      </c>
      <c r="H224" s="6">
        <f>+'2'!H223+CompraVenta!J226</f>
        <v>0</v>
      </c>
      <c r="I224" s="6">
        <f>+'2'!I223+CompraVenta!K226</f>
        <v>0</v>
      </c>
      <c r="J224" s="6">
        <f>+'2'!J223+CompraVenta!L226</f>
        <v>0</v>
      </c>
      <c r="K224" s="6">
        <f>+'2'!K223+CompraVenta!M226</f>
        <v>-617242.40000000061</v>
      </c>
      <c r="L224" s="6">
        <f>+'2'!L223+CompraVenta!N226</f>
        <v>-662982.19999999623</v>
      </c>
      <c r="M224" s="6">
        <f>+'2'!M223+CompraVenta!O226</f>
        <v>-737849.78999999771</v>
      </c>
      <c r="N224" s="6">
        <f>+'4'!B223+CompraVenta!P226</f>
        <v>0</v>
      </c>
      <c r="O224" s="6">
        <f>+'4'!C223+CompraVenta!Q226</f>
        <v>0</v>
      </c>
      <c r="P224" s="6">
        <f>+'4'!D223+CompraVenta!R226</f>
        <v>0</v>
      </c>
      <c r="Q224" s="6">
        <f>+'4'!E223+CompraVenta!S226</f>
        <v>0</v>
      </c>
      <c r="R224" s="6">
        <f>+'4'!F223+CompraVenta!T226</f>
        <v>0</v>
      </c>
      <c r="S224" s="6">
        <f>+'4'!G223+CompraVenta!U226</f>
        <v>0</v>
      </c>
      <c r="T224" s="6">
        <f>+'4'!H223+CompraVenta!V226</f>
        <v>0</v>
      </c>
      <c r="U224" s="6">
        <f>+'4'!I223+CompraVenta!W226</f>
        <v>0</v>
      </c>
      <c r="V224" s="6">
        <f>+'4'!J223+CompraVenta!X226</f>
        <v>0</v>
      </c>
      <c r="W224" s="6">
        <f>+'4'!K223+CompraVenta!Y226</f>
        <v>-617211.25999999931</v>
      </c>
      <c r="X224" s="6">
        <f>+'4'!L223+CompraVenta!Z226</f>
        <v>-667057.46000000183</v>
      </c>
      <c r="Y224" s="6">
        <f>+'4'!M223+CompraVenta!AA226</f>
        <v>-777745.73999999976</v>
      </c>
      <c r="Z224" s="6">
        <f>+'7'!B223+CompraVenta!AB226</f>
        <v>0</v>
      </c>
      <c r="AA224" s="6">
        <f>+'7'!C223+CompraVenta!AC226</f>
        <v>0</v>
      </c>
      <c r="AB224" s="6">
        <f>+'7'!D223+CompraVenta!AD226</f>
        <v>0</v>
      </c>
      <c r="AC224" s="6">
        <f>+'7'!E223+CompraVenta!AE226</f>
        <v>0</v>
      </c>
      <c r="AD224" s="6">
        <f>+'7'!F223+CompraVenta!AF226</f>
        <v>0</v>
      </c>
      <c r="AE224" s="6">
        <f>+'7'!G223+CompraVenta!AG226</f>
        <v>0</v>
      </c>
      <c r="AF224" s="6">
        <f>+'7'!H223+CompraVenta!AH226</f>
        <v>0</v>
      </c>
      <c r="AG224" s="6">
        <f>+'7'!I223+CompraVenta!AI226</f>
        <v>0</v>
      </c>
      <c r="AH224" s="6">
        <f>+'7'!J223+CompraVenta!AJ226</f>
        <v>0</v>
      </c>
      <c r="AI224" s="6">
        <f>+'7'!K223+CompraVenta!AK226</f>
        <v>-615212.59000000125</v>
      </c>
      <c r="AJ224" s="6">
        <f>+'7'!L223+CompraVenta!AL226</f>
        <v>-667873.21999999392</v>
      </c>
      <c r="AK224" s="6">
        <f>+'7'!M223+CompraVenta!AM226</f>
        <v>-747421.53999999771</v>
      </c>
      <c r="AL224" s="6"/>
      <c r="AM224" s="33">
        <f t="shared" si="29"/>
        <v>-2018074.3899999945</v>
      </c>
      <c r="AN224" s="33">
        <f t="shared" si="30"/>
        <v>-2062014.4600000009</v>
      </c>
      <c r="AO224" s="33">
        <f t="shared" si="31"/>
        <v>-2030507.3499999929</v>
      </c>
      <c r="AP224" s="33">
        <f t="shared" si="32"/>
        <v>-2062014.4600000009</v>
      </c>
      <c r="AQ224" s="33">
        <f t="shared" si="33"/>
        <v>2</v>
      </c>
      <c r="AR224" s="6">
        <f t="shared" si="37"/>
        <v>222</v>
      </c>
      <c r="AS224" s="34">
        <f t="shared" si="34"/>
        <v>-617211.25999999931</v>
      </c>
      <c r="AT224" s="34">
        <f t="shared" si="34"/>
        <v>-667057.46000000183</v>
      </c>
      <c r="AU224" s="34">
        <f t="shared" si="34"/>
        <v>-777745.73999999976</v>
      </c>
      <c r="AV224" s="34">
        <f t="shared" si="35"/>
        <v>-2062014.4600000009</v>
      </c>
      <c r="AW224" s="19"/>
      <c r="BB224" s="33"/>
      <c r="BC224" s="33"/>
      <c r="BD224" s="33"/>
      <c r="BF224" s="33"/>
      <c r="BG224" s="33"/>
      <c r="BH224" s="33"/>
      <c r="BJ224" s="35">
        <f t="shared" si="36"/>
        <v>-2062014.4600000009</v>
      </c>
    </row>
    <row r="225" spans="1:62" x14ac:dyDescent="0.35">
      <c r="A225" s="3" t="str">
        <f>+'7'!A224</f>
        <v>IMELSA_ENERGIA (CINTAC)</v>
      </c>
      <c r="B225" s="6">
        <f>+'2'!B224+CompraVenta!D227</f>
        <v>0</v>
      </c>
      <c r="C225" s="6">
        <f>+'2'!C224+CompraVenta!E227</f>
        <v>0</v>
      </c>
      <c r="D225" s="6">
        <f>+'2'!D224+CompraVenta!F227</f>
        <v>0</v>
      </c>
      <c r="E225" s="6">
        <f>+'2'!E224+CompraVenta!G227</f>
        <v>0</v>
      </c>
      <c r="F225" s="6">
        <f>+'2'!F224+CompraVenta!H227</f>
        <v>0</v>
      </c>
      <c r="G225" s="6">
        <f>+'2'!G224+CompraVenta!I227</f>
        <v>0</v>
      </c>
      <c r="H225" s="6">
        <f>+'2'!H224+CompraVenta!J227</f>
        <v>0</v>
      </c>
      <c r="I225" s="6">
        <f>+'2'!I224+CompraVenta!K227</f>
        <v>0</v>
      </c>
      <c r="J225" s="6">
        <f>+'2'!J224+CompraVenta!L227</f>
        <v>0</v>
      </c>
      <c r="K225" s="6">
        <f>+'2'!K224+CompraVenta!M227</f>
        <v>0</v>
      </c>
      <c r="L225" s="6">
        <f>+'2'!L224+CompraVenta!N227</f>
        <v>0</v>
      </c>
      <c r="M225" s="6">
        <f>+'2'!M224+CompraVenta!O227</f>
        <v>0</v>
      </c>
      <c r="N225" s="6">
        <f>+'4'!B224+CompraVenta!P227</f>
        <v>0</v>
      </c>
      <c r="O225" s="6">
        <f>+'4'!C224+CompraVenta!Q227</f>
        <v>0</v>
      </c>
      <c r="P225" s="6">
        <f>+'4'!D224+CompraVenta!R227</f>
        <v>0</v>
      </c>
      <c r="Q225" s="6">
        <f>+'4'!E224+CompraVenta!S227</f>
        <v>0</v>
      </c>
      <c r="R225" s="6">
        <f>+'4'!F224+CompraVenta!T227</f>
        <v>0</v>
      </c>
      <c r="S225" s="6">
        <f>+'4'!G224+CompraVenta!U227</f>
        <v>0</v>
      </c>
      <c r="T225" s="6">
        <f>+'4'!H224+CompraVenta!V227</f>
        <v>0</v>
      </c>
      <c r="U225" s="6">
        <f>+'4'!I224+CompraVenta!W227</f>
        <v>0</v>
      </c>
      <c r="V225" s="6">
        <f>+'4'!J224+CompraVenta!X227</f>
        <v>0</v>
      </c>
      <c r="W225" s="6">
        <f>+'4'!K224+CompraVenta!Y227</f>
        <v>0</v>
      </c>
      <c r="X225" s="6">
        <f>+'4'!L224+CompraVenta!Z227</f>
        <v>0</v>
      </c>
      <c r="Y225" s="6">
        <f>+'4'!M224+CompraVenta!AA227</f>
        <v>0</v>
      </c>
      <c r="Z225" s="6">
        <f>+'7'!B224+CompraVenta!AB227</f>
        <v>0</v>
      </c>
      <c r="AA225" s="6">
        <f>+'7'!C224+CompraVenta!AC227</f>
        <v>0</v>
      </c>
      <c r="AB225" s="6">
        <f>+'7'!D224+CompraVenta!AD227</f>
        <v>0</v>
      </c>
      <c r="AC225" s="6">
        <f>+'7'!E224+CompraVenta!AE227</f>
        <v>0</v>
      </c>
      <c r="AD225" s="6">
        <f>+'7'!F224+CompraVenta!AF227</f>
        <v>0</v>
      </c>
      <c r="AE225" s="6">
        <f>+'7'!G224+CompraVenta!AG227</f>
        <v>0</v>
      </c>
      <c r="AF225" s="6">
        <f>+'7'!H224+CompraVenta!AH227</f>
        <v>0</v>
      </c>
      <c r="AG225" s="6">
        <f>+'7'!I224+CompraVenta!AI227</f>
        <v>0</v>
      </c>
      <c r="AH225" s="6">
        <f>+'7'!J224+CompraVenta!AJ227</f>
        <v>0</v>
      </c>
      <c r="AI225" s="6">
        <f>+'7'!K224+CompraVenta!AK227</f>
        <v>0</v>
      </c>
      <c r="AJ225" s="6">
        <f>+'7'!L224+CompraVenta!AL227</f>
        <v>0</v>
      </c>
      <c r="AK225" s="6">
        <f>+'7'!M224+CompraVenta!AM227</f>
        <v>0</v>
      </c>
      <c r="AL225" s="6"/>
      <c r="AM225" s="33">
        <f t="shared" si="29"/>
        <v>0</v>
      </c>
      <c r="AN225" s="33">
        <f t="shared" si="30"/>
        <v>0</v>
      </c>
      <c r="AO225" s="33">
        <f t="shared" si="31"/>
        <v>0</v>
      </c>
      <c r="AP225" s="33">
        <f t="shared" si="32"/>
        <v>0</v>
      </c>
      <c r="AQ225" s="33">
        <f t="shared" si="33"/>
        <v>1</v>
      </c>
      <c r="AR225" s="6">
        <f t="shared" si="37"/>
        <v>223</v>
      </c>
      <c r="AS225" s="34">
        <f t="shared" si="34"/>
        <v>0</v>
      </c>
      <c r="AT225" s="34">
        <f t="shared" si="34"/>
        <v>0</v>
      </c>
      <c r="AU225" s="34">
        <f t="shared" si="34"/>
        <v>0</v>
      </c>
      <c r="AV225" s="34">
        <f t="shared" si="35"/>
        <v>0</v>
      </c>
      <c r="AW225" s="19"/>
      <c r="BB225" s="33"/>
      <c r="BC225" s="33"/>
      <c r="BD225" s="33"/>
      <c r="BF225" s="33"/>
      <c r="BG225" s="33"/>
      <c r="BH225" s="33"/>
      <c r="BJ225" s="35">
        <f t="shared" si="36"/>
        <v>0</v>
      </c>
    </row>
    <row r="226" spans="1:62" x14ac:dyDescent="0.35">
      <c r="A226" s="3" t="str">
        <f>+'7'!A225</f>
        <v>INACAL</v>
      </c>
      <c r="B226" s="6">
        <f>+'2'!B225+CompraVenta!D228</f>
        <v>0</v>
      </c>
      <c r="C226" s="6">
        <f>+'2'!C225+CompraVenta!E228</f>
        <v>0</v>
      </c>
      <c r="D226" s="6">
        <f>+'2'!D225+CompraVenta!F228</f>
        <v>0</v>
      </c>
      <c r="E226" s="6">
        <f>+'2'!E225+CompraVenta!G228</f>
        <v>0</v>
      </c>
      <c r="F226" s="6">
        <f>+'2'!F225+CompraVenta!H228</f>
        <v>0</v>
      </c>
      <c r="G226" s="6">
        <f>+'2'!G225+CompraVenta!I228</f>
        <v>0</v>
      </c>
      <c r="H226" s="6">
        <f>+'2'!H225+CompraVenta!J228</f>
        <v>0</v>
      </c>
      <c r="I226" s="6">
        <f>+'2'!I225+CompraVenta!K228</f>
        <v>0</v>
      </c>
      <c r="J226" s="6">
        <f>+'2'!J225+CompraVenta!L228</f>
        <v>0</v>
      </c>
      <c r="K226" s="6">
        <f>+'2'!K225+CompraVenta!M228</f>
        <v>0</v>
      </c>
      <c r="L226" s="6">
        <f>+'2'!L225+CompraVenta!N228</f>
        <v>0</v>
      </c>
      <c r="M226" s="6">
        <f>+'2'!M225+CompraVenta!O228</f>
        <v>0</v>
      </c>
      <c r="N226" s="6">
        <f>+'4'!B225+CompraVenta!P228</f>
        <v>0</v>
      </c>
      <c r="O226" s="6">
        <f>+'4'!C225+CompraVenta!Q228</f>
        <v>0</v>
      </c>
      <c r="P226" s="6">
        <f>+'4'!D225+CompraVenta!R228</f>
        <v>0</v>
      </c>
      <c r="Q226" s="6">
        <f>+'4'!E225+CompraVenta!S228</f>
        <v>0</v>
      </c>
      <c r="R226" s="6">
        <f>+'4'!F225+CompraVenta!T228</f>
        <v>0</v>
      </c>
      <c r="S226" s="6">
        <f>+'4'!G225+CompraVenta!U228</f>
        <v>0</v>
      </c>
      <c r="T226" s="6">
        <f>+'4'!H225+CompraVenta!V228</f>
        <v>0</v>
      </c>
      <c r="U226" s="6">
        <f>+'4'!I225+CompraVenta!W228</f>
        <v>0</v>
      </c>
      <c r="V226" s="6">
        <f>+'4'!J225+CompraVenta!X228</f>
        <v>0</v>
      </c>
      <c r="W226" s="6">
        <f>+'4'!K225+CompraVenta!Y228</f>
        <v>0</v>
      </c>
      <c r="X226" s="6">
        <f>+'4'!L225+CompraVenta!Z228</f>
        <v>0</v>
      </c>
      <c r="Y226" s="6">
        <f>+'4'!M225+CompraVenta!AA228</f>
        <v>0</v>
      </c>
      <c r="Z226" s="6">
        <f>+'7'!B225+CompraVenta!AB228</f>
        <v>0</v>
      </c>
      <c r="AA226" s="6">
        <f>+'7'!C225+CompraVenta!AC228</f>
        <v>0</v>
      </c>
      <c r="AB226" s="6">
        <f>+'7'!D225+CompraVenta!AD228</f>
        <v>0</v>
      </c>
      <c r="AC226" s="6">
        <f>+'7'!E225+CompraVenta!AE228</f>
        <v>0</v>
      </c>
      <c r="AD226" s="6">
        <f>+'7'!F225+CompraVenta!AF228</f>
        <v>0</v>
      </c>
      <c r="AE226" s="6">
        <f>+'7'!G225+CompraVenta!AG228</f>
        <v>0</v>
      </c>
      <c r="AF226" s="6">
        <f>+'7'!H225+CompraVenta!AH228</f>
        <v>0</v>
      </c>
      <c r="AG226" s="6">
        <f>+'7'!I225+CompraVenta!AI228</f>
        <v>0</v>
      </c>
      <c r="AH226" s="6">
        <f>+'7'!J225+CompraVenta!AJ228</f>
        <v>0</v>
      </c>
      <c r="AI226" s="6">
        <f>+'7'!K225+CompraVenta!AK228</f>
        <v>0</v>
      </c>
      <c r="AJ226" s="6">
        <f>+'7'!L225+CompraVenta!AL228</f>
        <v>0</v>
      </c>
      <c r="AK226" s="6">
        <f>+'7'!M225+CompraVenta!AM228</f>
        <v>0</v>
      </c>
      <c r="AL226" s="6"/>
      <c r="AM226" s="33">
        <f t="shared" si="29"/>
        <v>0</v>
      </c>
      <c r="AN226" s="33">
        <f t="shared" si="30"/>
        <v>0</v>
      </c>
      <c r="AO226" s="33">
        <f t="shared" si="31"/>
        <v>0</v>
      </c>
      <c r="AP226" s="33">
        <f t="shared" si="32"/>
        <v>0</v>
      </c>
      <c r="AQ226" s="33">
        <f t="shared" si="33"/>
        <v>1</v>
      </c>
      <c r="AR226" s="6">
        <f t="shared" si="37"/>
        <v>224</v>
      </c>
      <c r="AS226" s="34">
        <f t="shared" si="34"/>
        <v>0</v>
      </c>
      <c r="AT226" s="34">
        <f t="shared" si="34"/>
        <v>0</v>
      </c>
      <c r="AU226" s="34">
        <f t="shared" si="34"/>
        <v>0</v>
      </c>
      <c r="AV226" s="34">
        <f t="shared" si="35"/>
        <v>0</v>
      </c>
      <c r="AW226" s="19"/>
      <c r="BB226" s="33"/>
      <c r="BC226" s="33"/>
      <c r="BD226" s="33"/>
      <c r="BF226" s="33"/>
      <c r="BG226" s="33"/>
      <c r="BH226" s="33"/>
      <c r="BJ226" s="35">
        <f t="shared" si="36"/>
        <v>0</v>
      </c>
    </row>
    <row r="227" spans="1:62" x14ac:dyDescent="0.35">
      <c r="A227" s="3" t="str">
        <f>+'7'!A226</f>
        <v>INCAHUASI_ENERGY</v>
      </c>
      <c r="B227" s="6">
        <f>+'2'!B226+CompraVenta!D229</f>
        <v>0</v>
      </c>
      <c r="C227" s="6">
        <f>+'2'!C226+CompraVenta!E229</f>
        <v>0</v>
      </c>
      <c r="D227" s="6">
        <f>+'2'!D226+CompraVenta!F229</f>
        <v>0</v>
      </c>
      <c r="E227" s="6">
        <f>+'2'!E226+CompraVenta!G229</f>
        <v>0</v>
      </c>
      <c r="F227" s="6">
        <f>+'2'!F226+CompraVenta!H229</f>
        <v>0</v>
      </c>
      <c r="G227" s="6">
        <f>+'2'!G226+CompraVenta!I229</f>
        <v>0</v>
      </c>
      <c r="H227" s="6">
        <f>+'2'!H226+CompraVenta!J229</f>
        <v>0</v>
      </c>
      <c r="I227" s="6">
        <f>+'2'!I226+CompraVenta!K229</f>
        <v>0</v>
      </c>
      <c r="J227" s="6">
        <f>+'2'!J226+CompraVenta!L229</f>
        <v>0</v>
      </c>
      <c r="K227" s="6">
        <f>+'2'!K226+CompraVenta!M229</f>
        <v>44353.340000000047</v>
      </c>
      <c r="L227" s="6">
        <f>+'2'!L226+CompraVenta!N229</f>
        <v>51290.829999999951</v>
      </c>
      <c r="M227" s="6">
        <f>+'2'!M226+CompraVenta!O229</f>
        <v>49456.069999999927</v>
      </c>
      <c r="N227" s="6">
        <f>+'4'!B226+CompraVenta!P229</f>
        <v>0</v>
      </c>
      <c r="O227" s="6">
        <f>+'4'!C226+CompraVenta!Q229</f>
        <v>0</v>
      </c>
      <c r="P227" s="6">
        <f>+'4'!D226+CompraVenta!R229</f>
        <v>0</v>
      </c>
      <c r="Q227" s="6">
        <f>+'4'!E226+CompraVenta!S229</f>
        <v>0</v>
      </c>
      <c r="R227" s="6">
        <f>+'4'!F226+CompraVenta!T229</f>
        <v>0</v>
      </c>
      <c r="S227" s="6">
        <f>+'4'!G226+CompraVenta!U229</f>
        <v>0</v>
      </c>
      <c r="T227" s="6">
        <f>+'4'!H226+CompraVenta!V229</f>
        <v>0</v>
      </c>
      <c r="U227" s="6">
        <f>+'4'!I226+CompraVenta!W229</f>
        <v>0</v>
      </c>
      <c r="V227" s="6">
        <f>+'4'!J226+CompraVenta!X229</f>
        <v>0</v>
      </c>
      <c r="W227" s="6">
        <f>+'4'!K226+CompraVenta!Y229</f>
        <v>44340.960000000043</v>
      </c>
      <c r="X227" s="6">
        <f>+'4'!L226+CompraVenta!Z229</f>
        <v>51700.189999999981</v>
      </c>
      <c r="Y227" s="6">
        <f>+'4'!M226+CompraVenta!AA229</f>
        <v>53705.870000000039</v>
      </c>
      <c r="Z227" s="6">
        <f>+'7'!B226+CompraVenta!AB229</f>
        <v>0</v>
      </c>
      <c r="AA227" s="6">
        <f>+'7'!C226+CompraVenta!AC229</f>
        <v>0</v>
      </c>
      <c r="AB227" s="6">
        <f>+'7'!D226+CompraVenta!AD229</f>
        <v>0</v>
      </c>
      <c r="AC227" s="6">
        <f>+'7'!E226+CompraVenta!AE229</f>
        <v>0</v>
      </c>
      <c r="AD227" s="6">
        <f>+'7'!F226+CompraVenta!AF229</f>
        <v>0</v>
      </c>
      <c r="AE227" s="6">
        <f>+'7'!G226+CompraVenta!AG229</f>
        <v>0</v>
      </c>
      <c r="AF227" s="6">
        <f>+'7'!H226+CompraVenta!AH229</f>
        <v>0</v>
      </c>
      <c r="AG227" s="6">
        <f>+'7'!I226+CompraVenta!AI229</f>
        <v>0</v>
      </c>
      <c r="AH227" s="6">
        <f>+'7'!J226+CompraVenta!AJ229</f>
        <v>0</v>
      </c>
      <c r="AI227" s="6">
        <f>+'7'!K226+CompraVenta!AK229</f>
        <v>44336.060000000027</v>
      </c>
      <c r="AJ227" s="6">
        <f>+'7'!L226+CompraVenta!AL229</f>
        <v>51976.139999999948</v>
      </c>
      <c r="AK227" s="6">
        <f>+'7'!M226+CompraVenta!AM229</f>
        <v>50088.290000000045</v>
      </c>
      <c r="AL227" s="6"/>
      <c r="AM227" s="33">
        <f t="shared" si="29"/>
        <v>145100.23999999993</v>
      </c>
      <c r="AN227" s="33">
        <f t="shared" si="30"/>
        <v>149747.02000000008</v>
      </c>
      <c r="AO227" s="33">
        <f t="shared" si="31"/>
        <v>146400.49000000002</v>
      </c>
      <c r="AP227" s="33">
        <f t="shared" si="32"/>
        <v>145100.23999999993</v>
      </c>
      <c r="AQ227" s="33">
        <f t="shared" si="33"/>
        <v>1</v>
      </c>
      <c r="AR227" s="6">
        <f t="shared" si="37"/>
        <v>225</v>
      </c>
      <c r="AS227" s="34">
        <f t="shared" si="34"/>
        <v>44353.340000000047</v>
      </c>
      <c r="AT227" s="34">
        <f t="shared" si="34"/>
        <v>51290.829999999951</v>
      </c>
      <c r="AU227" s="34">
        <f t="shared" si="34"/>
        <v>49456.069999999927</v>
      </c>
      <c r="AV227" s="34">
        <f t="shared" si="35"/>
        <v>145100.23999999993</v>
      </c>
      <c r="AW227" s="19"/>
      <c r="BB227" s="33"/>
      <c r="BC227" s="33"/>
      <c r="BD227" s="33"/>
      <c r="BF227" s="33"/>
      <c r="BG227" s="33"/>
      <c r="BH227" s="33"/>
      <c r="BJ227" s="35">
        <f t="shared" si="36"/>
        <v>145100.23999999993</v>
      </c>
    </row>
    <row r="228" spans="1:62" x14ac:dyDescent="0.35">
      <c r="A228" s="3" t="str">
        <f>+'7'!A227</f>
        <v>INERSA</v>
      </c>
      <c r="B228" s="6">
        <f>+'2'!B227+CompraVenta!D230</f>
        <v>0</v>
      </c>
      <c r="C228" s="6">
        <f>+'2'!C227+CompraVenta!E230</f>
        <v>0</v>
      </c>
      <c r="D228" s="6">
        <f>+'2'!D227+CompraVenta!F230</f>
        <v>0</v>
      </c>
      <c r="E228" s="6">
        <f>+'2'!E227+CompraVenta!G230</f>
        <v>0</v>
      </c>
      <c r="F228" s="6">
        <f>+'2'!F227+CompraVenta!H230</f>
        <v>0</v>
      </c>
      <c r="G228" s="6">
        <f>+'2'!G227+CompraVenta!I230</f>
        <v>0</v>
      </c>
      <c r="H228" s="6">
        <f>+'2'!H227+CompraVenta!J230</f>
        <v>0</v>
      </c>
      <c r="I228" s="6">
        <f>+'2'!I227+CompraVenta!K230</f>
        <v>0</v>
      </c>
      <c r="J228" s="6">
        <f>+'2'!J227+CompraVenta!L230</f>
        <v>0</v>
      </c>
      <c r="K228" s="6">
        <f>+'2'!K227+CompraVenta!M230</f>
        <v>0</v>
      </c>
      <c r="L228" s="6">
        <f>+'2'!L227+CompraVenta!N230</f>
        <v>0</v>
      </c>
      <c r="M228" s="6">
        <f>+'2'!M227+CompraVenta!O230</f>
        <v>0</v>
      </c>
      <c r="N228" s="6">
        <f>+'4'!B227+CompraVenta!P230</f>
        <v>0</v>
      </c>
      <c r="O228" s="6">
        <f>+'4'!C227+CompraVenta!Q230</f>
        <v>0</v>
      </c>
      <c r="P228" s="6">
        <f>+'4'!D227+CompraVenta!R230</f>
        <v>0</v>
      </c>
      <c r="Q228" s="6">
        <f>+'4'!E227+CompraVenta!S230</f>
        <v>0</v>
      </c>
      <c r="R228" s="6">
        <f>+'4'!F227+CompraVenta!T230</f>
        <v>0</v>
      </c>
      <c r="S228" s="6">
        <f>+'4'!G227+CompraVenta!U230</f>
        <v>0</v>
      </c>
      <c r="T228" s="6">
        <f>+'4'!H227+CompraVenta!V230</f>
        <v>0</v>
      </c>
      <c r="U228" s="6">
        <f>+'4'!I227+CompraVenta!W230</f>
        <v>0</v>
      </c>
      <c r="V228" s="6">
        <f>+'4'!J227+CompraVenta!X230</f>
        <v>0</v>
      </c>
      <c r="W228" s="6">
        <f>+'4'!K227+CompraVenta!Y230</f>
        <v>0</v>
      </c>
      <c r="X228" s="6">
        <f>+'4'!L227+CompraVenta!Z230</f>
        <v>0</v>
      </c>
      <c r="Y228" s="6">
        <f>+'4'!M227+CompraVenta!AA230</f>
        <v>0</v>
      </c>
      <c r="Z228" s="6">
        <f>+'7'!B227+CompraVenta!AB230</f>
        <v>0</v>
      </c>
      <c r="AA228" s="6">
        <f>+'7'!C227+CompraVenta!AC230</f>
        <v>0</v>
      </c>
      <c r="AB228" s="6">
        <f>+'7'!D227+CompraVenta!AD230</f>
        <v>0</v>
      </c>
      <c r="AC228" s="6">
        <f>+'7'!E227+CompraVenta!AE230</f>
        <v>0</v>
      </c>
      <c r="AD228" s="6">
        <f>+'7'!F227+CompraVenta!AF230</f>
        <v>0</v>
      </c>
      <c r="AE228" s="6">
        <f>+'7'!G227+CompraVenta!AG230</f>
        <v>0</v>
      </c>
      <c r="AF228" s="6">
        <f>+'7'!H227+CompraVenta!AH230</f>
        <v>0</v>
      </c>
      <c r="AG228" s="6">
        <f>+'7'!I227+CompraVenta!AI230</f>
        <v>0</v>
      </c>
      <c r="AH228" s="6">
        <f>+'7'!J227+CompraVenta!AJ230</f>
        <v>0</v>
      </c>
      <c r="AI228" s="6">
        <f>+'7'!K227+CompraVenta!AK230</f>
        <v>0</v>
      </c>
      <c r="AJ228" s="6">
        <f>+'7'!L227+CompraVenta!AL230</f>
        <v>0</v>
      </c>
      <c r="AK228" s="6">
        <f>+'7'!M227+CompraVenta!AM230</f>
        <v>0</v>
      </c>
      <c r="AL228" s="6"/>
      <c r="AM228" s="33">
        <f t="shared" si="29"/>
        <v>0</v>
      </c>
      <c r="AN228" s="33">
        <f t="shared" si="30"/>
        <v>0</v>
      </c>
      <c r="AO228" s="33">
        <f t="shared" si="31"/>
        <v>0</v>
      </c>
      <c r="AP228" s="33">
        <f t="shared" si="32"/>
        <v>0</v>
      </c>
      <c r="AQ228" s="33">
        <f t="shared" si="33"/>
        <v>1</v>
      </c>
      <c r="AR228" s="6">
        <f t="shared" si="37"/>
        <v>226</v>
      </c>
      <c r="AS228" s="34">
        <f t="shared" si="34"/>
        <v>0</v>
      </c>
      <c r="AT228" s="34">
        <f t="shared" si="34"/>
        <v>0</v>
      </c>
      <c r="AU228" s="34">
        <f t="shared" si="34"/>
        <v>0</v>
      </c>
      <c r="AV228" s="34">
        <f t="shared" si="35"/>
        <v>0</v>
      </c>
      <c r="AW228" s="19"/>
      <c r="BB228" s="33"/>
      <c r="BC228" s="33"/>
      <c r="BD228" s="33"/>
      <c r="BF228" s="33"/>
      <c r="BG228" s="33"/>
      <c r="BH228" s="33"/>
      <c r="BJ228" s="35">
        <f t="shared" si="36"/>
        <v>0</v>
      </c>
    </row>
    <row r="229" spans="1:62" x14ac:dyDescent="0.35">
      <c r="A229" s="3" t="str">
        <f>+'7'!A228</f>
        <v>INNERGEX_RENEWABLE</v>
      </c>
      <c r="B229" s="6">
        <f>+'2'!B228+CompraVenta!D231</f>
        <v>0</v>
      </c>
      <c r="C229" s="6">
        <f>+'2'!C228+CompraVenta!E231</f>
        <v>0</v>
      </c>
      <c r="D229" s="6">
        <f>+'2'!D228+CompraVenta!F231</f>
        <v>0</v>
      </c>
      <c r="E229" s="6">
        <f>+'2'!E228+CompraVenta!G231</f>
        <v>0</v>
      </c>
      <c r="F229" s="6">
        <f>+'2'!F228+CompraVenta!H231</f>
        <v>0</v>
      </c>
      <c r="G229" s="6">
        <f>+'2'!G228+CompraVenta!I231</f>
        <v>0</v>
      </c>
      <c r="H229" s="6">
        <f>+'2'!H228+CompraVenta!J231</f>
        <v>0</v>
      </c>
      <c r="I229" s="6">
        <f>+'2'!I228+CompraVenta!K231</f>
        <v>0</v>
      </c>
      <c r="J229" s="6">
        <f>+'2'!J228+CompraVenta!L231</f>
        <v>0</v>
      </c>
      <c r="K229" s="6">
        <f>+'2'!K228+CompraVenta!M231</f>
        <v>669119.87000000081</v>
      </c>
      <c r="L229" s="6">
        <f>+'2'!L228+CompraVenta!N231</f>
        <v>744278.05999999947</v>
      </c>
      <c r="M229" s="6">
        <f>+'2'!M228+CompraVenta!O231</f>
        <v>705342.89999999967</v>
      </c>
      <c r="N229" s="6">
        <f>+'4'!B228+CompraVenta!P231</f>
        <v>0</v>
      </c>
      <c r="O229" s="6">
        <f>+'4'!C228+CompraVenta!Q231</f>
        <v>0</v>
      </c>
      <c r="P229" s="6">
        <f>+'4'!D228+CompraVenta!R231</f>
        <v>0</v>
      </c>
      <c r="Q229" s="6">
        <f>+'4'!E228+CompraVenta!S231</f>
        <v>0</v>
      </c>
      <c r="R229" s="6">
        <f>+'4'!F228+CompraVenta!T231</f>
        <v>0</v>
      </c>
      <c r="S229" s="6">
        <f>+'4'!G228+CompraVenta!U231</f>
        <v>0</v>
      </c>
      <c r="T229" s="6">
        <f>+'4'!H228+CompraVenta!V231</f>
        <v>0</v>
      </c>
      <c r="U229" s="6">
        <f>+'4'!I228+CompraVenta!W231</f>
        <v>0</v>
      </c>
      <c r="V229" s="6">
        <f>+'4'!J228+CompraVenta!X231</f>
        <v>0</v>
      </c>
      <c r="W229" s="6">
        <f>+'4'!K228+CompraVenta!Y231</f>
        <v>669152.1800000011</v>
      </c>
      <c r="X229" s="6">
        <f>+'4'!L228+CompraVenta!Z231</f>
        <v>745064.83000000136</v>
      </c>
      <c r="Y229" s="6">
        <f>+'4'!M228+CompraVenta!AA231</f>
        <v>704187.03000000026</v>
      </c>
      <c r="Z229" s="6">
        <f>+'7'!B228+CompraVenta!AB231</f>
        <v>0</v>
      </c>
      <c r="AA229" s="6">
        <f>+'7'!C228+CompraVenta!AC231</f>
        <v>0</v>
      </c>
      <c r="AB229" s="6">
        <f>+'7'!D228+CompraVenta!AD231</f>
        <v>0</v>
      </c>
      <c r="AC229" s="6">
        <f>+'7'!E228+CompraVenta!AE231</f>
        <v>0</v>
      </c>
      <c r="AD229" s="6">
        <f>+'7'!F228+CompraVenta!AF231</f>
        <v>0</v>
      </c>
      <c r="AE229" s="6">
        <f>+'7'!G228+CompraVenta!AG231</f>
        <v>0</v>
      </c>
      <c r="AF229" s="6">
        <f>+'7'!H228+CompraVenta!AH231</f>
        <v>0</v>
      </c>
      <c r="AG229" s="6">
        <f>+'7'!I228+CompraVenta!AI231</f>
        <v>0</v>
      </c>
      <c r="AH229" s="6">
        <f>+'7'!J228+CompraVenta!AJ231</f>
        <v>0</v>
      </c>
      <c r="AI229" s="6">
        <f>+'7'!K228+CompraVenta!AK231</f>
        <v>669156.09000000125</v>
      </c>
      <c r="AJ229" s="6">
        <f>+'7'!L228+CompraVenta!AL231</f>
        <v>743937.60000000044</v>
      </c>
      <c r="AK229" s="6">
        <f>+'7'!M228+CompraVenta!AM231</f>
        <v>706286.12999999872</v>
      </c>
      <c r="AL229" s="6"/>
      <c r="AM229" s="33">
        <f t="shared" si="29"/>
        <v>2118740.83</v>
      </c>
      <c r="AN229" s="33">
        <f t="shared" si="30"/>
        <v>2118404.0400000028</v>
      </c>
      <c r="AO229" s="33">
        <f t="shared" si="31"/>
        <v>2119379.8200000003</v>
      </c>
      <c r="AP229" s="33">
        <f t="shared" si="32"/>
        <v>2118404.0400000028</v>
      </c>
      <c r="AQ229" s="33">
        <f t="shared" si="33"/>
        <v>2</v>
      </c>
      <c r="AR229" s="6">
        <f t="shared" si="37"/>
        <v>227</v>
      </c>
      <c r="AS229" s="34">
        <f t="shared" si="34"/>
        <v>669152.1800000011</v>
      </c>
      <c r="AT229" s="34">
        <f t="shared" si="34"/>
        <v>745064.83000000136</v>
      </c>
      <c r="AU229" s="34">
        <f t="shared" si="34"/>
        <v>704187.03000000026</v>
      </c>
      <c r="AV229" s="34">
        <f t="shared" si="35"/>
        <v>2118404.0400000028</v>
      </c>
      <c r="AW229" s="19"/>
      <c r="BB229" s="33"/>
      <c r="BC229" s="33"/>
      <c r="BD229" s="33"/>
      <c r="BF229" s="33"/>
      <c r="BG229" s="33"/>
      <c r="BH229" s="33"/>
      <c r="BJ229" s="35">
        <f t="shared" si="36"/>
        <v>2118404.0400000028</v>
      </c>
    </row>
    <row r="230" spans="1:62" x14ac:dyDescent="0.35">
      <c r="A230" s="3" t="str">
        <f>+'7'!A229</f>
        <v>INV_CHACABUCO</v>
      </c>
      <c r="B230" s="6">
        <f>+'2'!B229+CompraVenta!D232</f>
        <v>0</v>
      </c>
      <c r="C230" s="6">
        <f>+'2'!C229+CompraVenta!E232</f>
        <v>0</v>
      </c>
      <c r="D230" s="6">
        <f>+'2'!D229+CompraVenta!F232</f>
        <v>0</v>
      </c>
      <c r="E230" s="6">
        <f>+'2'!E229+CompraVenta!G232</f>
        <v>0</v>
      </c>
      <c r="F230" s="6">
        <f>+'2'!F229+CompraVenta!H232</f>
        <v>0</v>
      </c>
      <c r="G230" s="6">
        <f>+'2'!G229+CompraVenta!I232</f>
        <v>0</v>
      </c>
      <c r="H230" s="6">
        <f>+'2'!H229+CompraVenta!J232</f>
        <v>0</v>
      </c>
      <c r="I230" s="6">
        <f>+'2'!I229+CompraVenta!K232</f>
        <v>0</v>
      </c>
      <c r="J230" s="6">
        <f>+'2'!J229+CompraVenta!L232</f>
        <v>0</v>
      </c>
      <c r="K230" s="6">
        <f>+'2'!K229+CompraVenta!M232</f>
        <v>142502.82000000007</v>
      </c>
      <c r="L230" s="6">
        <f>+'2'!L229+CompraVenta!N232</f>
        <v>148456.13000000006</v>
      </c>
      <c r="M230" s="6">
        <f>+'2'!M229+CompraVenta!O232</f>
        <v>137496.64000000028</v>
      </c>
      <c r="N230" s="6">
        <f>+'4'!B229+CompraVenta!P232</f>
        <v>0</v>
      </c>
      <c r="O230" s="6">
        <f>+'4'!C229+CompraVenta!Q232</f>
        <v>0</v>
      </c>
      <c r="P230" s="6">
        <f>+'4'!D229+CompraVenta!R232</f>
        <v>0</v>
      </c>
      <c r="Q230" s="6">
        <f>+'4'!E229+CompraVenta!S232</f>
        <v>0</v>
      </c>
      <c r="R230" s="6">
        <f>+'4'!F229+CompraVenta!T232</f>
        <v>0</v>
      </c>
      <c r="S230" s="6">
        <f>+'4'!G229+CompraVenta!U232</f>
        <v>0</v>
      </c>
      <c r="T230" s="6">
        <f>+'4'!H229+CompraVenta!V232</f>
        <v>0</v>
      </c>
      <c r="U230" s="6">
        <f>+'4'!I229+CompraVenta!W232</f>
        <v>0</v>
      </c>
      <c r="V230" s="6">
        <f>+'4'!J229+CompraVenta!X232</f>
        <v>0</v>
      </c>
      <c r="W230" s="6">
        <f>+'4'!K229+CompraVenta!Y232</f>
        <v>142469.7300000001</v>
      </c>
      <c r="X230" s="6">
        <f>+'4'!L229+CompraVenta!Z232</f>
        <v>149299.73000000007</v>
      </c>
      <c r="Y230" s="6">
        <f>+'4'!M229+CompraVenta!AA232</f>
        <v>148076.52999999982</v>
      </c>
      <c r="Z230" s="6">
        <f>+'7'!B229+CompraVenta!AB232</f>
        <v>0</v>
      </c>
      <c r="AA230" s="6">
        <f>+'7'!C229+CompraVenta!AC232</f>
        <v>0</v>
      </c>
      <c r="AB230" s="6">
        <f>+'7'!D229+CompraVenta!AD232</f>
        <v>0</v>
      </c>
      <c r="AC230" s="6">
        <f>+'7'!E229+CompraVenta!AE232</f>
        <v>0</v>
      </c>
      <c r="AD230" s="6">
        <f>+'7'!F229+CompraVenta!AF232</f>
        <v>0</v>
      </c>
      <c r="AE230" s="6">
        <f>+'7'!G229+CompraVenta!AG232</f>
        <v>0</v>
      </c>
      <c r="AF230" s="6">
        <f>+'7'!H229+CompraVenta!AH232</f>
        <v>0</v>
      </c>
      <c r="AG230" s="6">
        <f>+'7'!I229+CompraVenta!AI232</f>
        <v>0</v>
      </c>
      <c r="AH230" s="6">
        <f>+'7'!J229+CompraVenta!AJ232</f>
        <v>0</v>
      </c>
      <c r="AI230" s="6">
        <f>+'7'!K229+CompraVenta!AK232</f>
        <v>142453.81999999983</v>
      </c>
      <c r="AJ230" s="6">
        <f>+'7'!L229+CompraVenta!AL232</f>
        <v>150024.42000000007</v>
      </c>
      <c r="AK230" s="6">
        <f>+'7'!M229+CompraVenta!AM232</f>
        <v>139243.16999999993</v>
      </c>
      <c r="AL230" s="6"/>
      <c r="AM230" s="33">
        <f t="shared" si="29"/>
        <v>428455.59000000043</v>
      </c>
      <c r="AN230" s="33">
        <f t="shared" si="30"/>
        <v>439845.99</v>
      </c>
      <c r="AO230" s="33">
        <f t="shared" si="31"/>
        <v>431721.4099999998</v>
      </c>
      <c r="AP230" s="33">
        <f t="shared" si="32"/>
        <v>428455.59000000043</v>
      </c>
      <c r="AQ230" s="33">
        <f t="shared" si="33"/>
        <v>1</v>
      </c>
      <c r="AR230" s="6">
        <f t="shared" si="37"/>
        <v>228</v>
      </c>
      <c r="AS230" s="34">
        <f t="shared" si="34"/>
        <v>142502.82000000007</v>
      </c>
      <c r="AT230" s="34">
        <f t="shared" si="34"/>
        <v>148456.13000000006</v>
      </c>
      <c r="AU230" s="34">
        <f t="shared" si="34"/>
        <v>137496.64000000028</v>
      </c>
      <c r="AV230" s="34">
        <f t="shared" si="35"/>
        <v>428455.59000000043</v>
      </c>
      <c r="AW230" s="19"/>
      <c r="BB230" s="33"/>
      <c r="BC230" s="33"/>
      <c r="BD230" s="33"/>
      <c r="BF230" s="33"/>
      <c r="BG230" s="33"/>
      <c r="BH230" s="33"/>
      <c r="BJ230" s="35">
        <f t="shared" si="36"/>
        <v>428455.59000000043</v>
      </c>
    </row>
    <row r="231" spans="1:62" x14ac:dyDescent="0.35">
      <c r="A231" s="3" t="str">
        <f>+'7'!A230</f>
        <v>ISABEL_SOLAR_SPA</v>
      </c>
      <c r="B231" s="6">
        <f>+'2'!B230+CompraVenta!D233</f>
        <v>0</v>
      </c>
      <c r="C231" s="6">
        <f>+'2'!C230+CompraVenta!E233</f>
        <v>0</v>
      </c>
      <c r="D231" s="6">
        <f>+'2'!D230+CompraVenta!F233</f>
        <v>0</v>
      </c>
      <c r="E231" s="6">
        <f>+'2'!E230+CompraVenta!G233</f>
        <v>0</v>
      </c>
      <c r="F231" s="6">
        <f>+'2'!F230+CompraVenta!H233</f>
        <v>0</v>
      </c>
      <c r="G231" s="6">
        <f>+'2'!G230+CompraVenta!I233</f>
        <v>0</v>
      </c>
      <c r="H231" s="6">
        <f>+'2'!H230+CompraVenta!J233</f>
        <v>0</v>
      </c>
      <c r="I231" s="6">
        <f>+'2'!I230+CompraVenta!K233</f>
        <v>0</v>
      </c>
      <c r="J231" s="6">
        <f>+'2'!J230+CompraVenta!L233</f>
        <v>0</v>
      </c>
      <c r="K231" s="6">
        <f>+'2'!K230+CompraVenta!M233</f>
        <v>40831.599999999962</v>
      </c>
      <c r="L231" s="6">
        <f>+'2'!L230+CompraVenta!N233</f>
        <v>46920.699999999939</v>
      </c>
      <c r="M231" s="6">
        <f>+'2'!M230+CompraVenta!O233</f>
        <v>45469.929999999964</v>
      </c>
      <c r="N231" s="6">
        <f>+'4'!B230+CompraVenta!P233</f>
        <v>0</v>
      </c>
      <c r="O231" s="6">
        <f>+'4'!C230+CompraVenta!Q233</f>
        <v>0</v>
      </c>
      <c r="P231" s="6">
        <f>+'4'!D230+CompraVenta!R233</f>
        <v>0</v>
      </c>
      <c r="Q231" s="6">
        <f>+'4'!E230+CompraVenta!S233</f>
        <v>0</v>
      </c>
      <c r="R231" s="6">
        <f>+'4'!F230+CompraVenta!T233</f>
        <v>0</v>
      </c>
      <c r="S231" s="6">
        <f>+'4'!G230+CompraVenta!U233</f>
        <v>0</v>
      </c>
      <c r="T231" s="6">
        <f>+'4'!H230+CompraVenta!V233</f>
        <v>0</v>
      </c>
      <c r="U231" s="6">
        <f>+'4'!I230+CompraVenta!W233</f>
        <v>0</v>
      </c>
      <c r="V231" s="6">
        <f>+'4'!J230+CompraVenta!X233</f>
        <v>0</v>
      </c>
      <c r="W231" s="6">
        <f>+'4'!K230+CompraVenta!Y233</f>
        <v>40823.439999999915</v>
      </c>
      <c r="X231" s="6">
        <f>+'4'!L230+CompraVenta!Z233</f>
        <v>47060.839999999946</v>
      </c>
      <c r="Y231" s="6">
        <f>+'4'!M230+CompraVenta!AA233</f>
        <v>48517.52000000004</v>
      </c>
      <c r="Z231" s="6">
        <f>+'7'!B230+CompraVenta!AB233</f>
        <v>0</v>
      </c>
      <c r="AA231" s="6">
        <f>+'7'!C230+CompraVenta!AC233</f>
        <v>0</v>
      </c>
      <c r="AB231" s="6">
        <f>+'7'!D230+CompraVenta!AD233</f>
        <v>0</v>
      </c>
      <c r="AC231" s="6">
        <f>+'7'!E230+CompraVenta!AE233</f>
        <v>0</v>
      </c>
      <c r="AD231" s="6">
        <f>+'7'!F230+CompraVenta!AF233</f>
        <v>0</v>
      </c>
      <c r="AE231" s="6">
        <f>+'7'!G230+CompraVenta!AG233</f>
        <v>0</v>
      </c>
      <c r="AF231" s="6">
        <f>+'7'!H230+CompraVenta!AH233</f>
        <v>0</v>
      </c>
      <c r="AG231" s="6">
        <f>+'7'!I230+CompraVenta!AI233</f>
        <v>0</v>
      </c>
      <c r="AH231" s="6">
        <f>+'7'!J230+CompraVenta!AJ233</f>
        <v>0</v>
      </c>
      <c r="AI231" s="6">
        <f>+'7'!K230+CompraVenta!AK233</f>
        <v>40819.699999999917</v>
      </c>
      <c r="AJ231" s="6">
        <f>+'7'!L230+CompraVenta!AL233</f>
        <v>47233.780000000021</v>
      </c>
      <c r="AK231" s="6">
        <f>+'7'!M230+CompraVenta!AM233</f>
        <v>45999.17</v>
      </c>
      <c r="AL231" s="6"/>
      <c r="AM231" s="33">
        <f t="shared" si="29"/>
        <v>133222.22999999986</v>
      </c>
      <c r="AN231" s="33">
        <f t="shared" si="30"/>
        <v>136401.7999999999</v>
      </c>
      <c r="AO231" s="33">
        <f t="shared" si="31"/>
        <v>134052.64999999994</v>
      </c>
      <c r="AP231" s="33">
        <f t="shared" si="32"/>
        <v>133222.22999999986</v>
      </c>
      <c r="AQ231" s="33">
        <f t="shared" si="33"/>
        <v>1</v>
      </c>
      <c r="AR231" s="6">
        <f t="shared" si="37"/>
        <v>229</v>
      </c>
      <c r="AS231" s="34">
        <f t="shared" si="34"/>
        <v>40831.599999999962</v>
      </c>
      <c r="AT231" s="34">
        <f t="shared" si="34"/>
        <v>46920.699999999939</v>
      </c>
      <c r="AU231" s="34">
        <f t="shared" si="34"/>
        <v>45469.929999999964</v>
      </c>
      <c r="AV231" s="34">
        <f t="shared" si="35"/>
        <v>133222.22999999986</v>
      </c>
      <c r="AW231" s="19"/>
      <c r="BB231" s="33"/>
      <c r="BC231" s="33"/>
      <c r="BD231" s="33"/>
      <c r="BF231" s="33"/>
      <c r="BG231" s="33"/>
      <c r="BH231" s="33"/>
      <c r="BJ231" s="35">
        <f t="shared" si="36"/>
        <v>133222.22999999986</v>
      </c>
    </row>
    <row r="232" spans="1:62" x14ac:dyDescent="0.35">
      <c r="A232" s="3" t="str">
        <f>+'7'!A231</f>
        <v>ISER</v>
      </c>
      <c r="B232" s="6">
        <f>+'2'!B231+CompraVenta!D234</f>
        <v>0</v>
      </c>
      <c r="C232" s="6">
        <f>+'2'!C231+CompraVenta!E234</f>
        <v>0</v>
      </c>
      <c r="D232" s="6">
        <f>+'2'!D231+CompraVenta!F234</f>
        <v>0</v>
      </c>
      <c r="E232" s="6">
        <f>+'2'!E231+CompraVenta!G234</f>
        <v>0</v>
      </c>
      <c r="F232" s="6">
        <f>+'2'!F231+CompraVenta!H234</f>
        <v>0</v>
      </c>
      <c r="G232" s="6">
        <f>+'2'!G231+CompraVenta!I234</f>
        <v>0</v>
      </c>
      <c r="H232" s="6">
        <f>+'2'!H231+CompraVenta!J234</f>
        <v>0</v>
      </c>
      <c r="I232" s="6">
        <f>+'2'!I231+CompraVenta!K234</f>
        <v>0</v>
      </c>
      <c r="J232" s="6">
        <f>+'2'!J231+CompraVenta!L234</f>
        <v>0</v>
      </c>
      <c r="K232" s="6">
        <f>+'2'!K231+CompraVenta!M234</f>
        <v>42507.85</v>
      </c>
      <c r="L232" s="6">
        <f>+'2'!L231+CompraVenta!N234</f>
        <v>44505.730000000069</v>
      </c>
      <c r="M232" s="6">
        <f>+'2'!M231+CompraVenta!O234</f>
        <v>40840.750000000015</v>
      </c>
      <c r="N232" s="6">
        <f>+'4'!B231+CompraVenta!P234</f>
        <v>0</v>
      </c>
      <c r="O232" s="6">
        <f>+'4'!C231+CompraVenta!Q234</f>
        <v>0</v>
      </c>
      <c r="P232" s="6">
        <f>+'4'!D231+CompraVenta!R234</f>
        <v>0</v>
      </c>
      <c r="Q232" s="6">
        <f>+'4'!E231+CompraVenta!S234</f>
        <v>0</v>
      </c>
      <c r="R232" s="6">
        <f>+'4'!F231+CompraVenta!T234</f>
        <v>0</v>
      </c>
      <c r="S232" s="6">
        <f>+'4'!G231+CompraVenta!U234</f>
        <v>0</v>
      </c>
      <c r="T232" s="6">
        <f>+'4'!H231+CompraVenta!V234</f>
        <v>0</v>
      </c>
      <c r="U232" s="6">
        <f>+'4'!I231+CompraVenta!W234</f>
        <v>0</v>
      </c>
      <c r="V232" s="6">
        <f>+'4'!J231+CompraVenta!X234</f>
        <v>0</v>
      </c>
      <c r="W232" s="6">
        <f>+'4'!K231+CompraVenta!Y234</f>
        <v>42495.760000000017</v>
      </c>
      <c r="X232" s="6">
        <f>+'4'!L231+CompraVenta!Z234</f>
        <v>44955.130000000056</v>
      </c>
      <c r="Y232" s="6">
        <f>+'4'!M231+CompraVenta!AA234</f>
        <v>44687.759999999958</v>
      </c>
      <c r="Z232" s="6">
        <f>+'7'!B231+CompraVenta!AB234</f>
        <v>0</v>
      </c>
      <c r="AA232" s="6">
        <f>+'7'!C231+CompraVenta!AC234</f>
        <v>0</v>
      </c>
      <c r="AB232" s="6">
        <f>+'7'!D231+CompraVenta!AD234</f>
        <v>0</v>
      </c>
      <c r="AC232" s="6">
        <f>+'7'!E231+CompraVenta!AE234</f>
        <v>0</v>
      </c>
      <c r="AD232" s="6">
        <f>+'7'!F231+CompraVenta!AF234</f>
        <v>0</v>
      </c>
      <c r="AE232" s="6">
        <f>+'7'!G231+CompraVenta!AG234</f>
        <v>0</v>
      </c>
      <c r="AF232" s="6">
        <f>+'7'!H231+CompraVenta!AH234</f>
        <v>0</v>
      </c>
      <c r="AG232" s="6">
        <f>+'7'!I231+CompraVenta!AI234</f>
        <v>0</v>
      </c>
      <c r="AH232" s="6">
        <f>+'7'!J231+CompraVenta!AJ234</f>
        <v>0</v>
      </c>
      <c r="AI232" s="6">
        <f>+'7'!K231+CompraVenta!AK234</f>
        <v>42493.789999999957</v>
      </c>
      <c r="AJ232" s="6">
        <f>+'7'!L231+CompraVenta!AL234</f>
        <v>45228.050000000054</v>
      </c>
      <c r="AK232" s="6">
        <f>+'7'!M231+CompraVenta!AM234</f>
        <v>41377.260000000031</v>
      </c>
      <c r="AL232" s="6"/>
      <c r="AM232" s="33">
        <f t="shared" si="29"/>
        <v>127854.33000000009</v>
      </c>
      <c r="AN232" s="33">
        <f t="shared" si="30"/>
        <v>132138.65000000002</v>
      </c>
      <c r="AO232" s="33">
        <f t="shared" si="31"/>
        <v>129099.10000000003</v>
      </c>
      <c r="AP232" s="33">
        <f t="shared" si="32"/>
        <v>127854.33000000009</v>
      </c>
      <c r="AQ232" s="33">
        <f t="shared" si="33"/>
        <v>1</v>
      </c>
      <c r="AR232" s="6">
        <f t="shared" si="37"/>
        <v>230</v>
      </c>
      <c r="AS232" s="34">
        <f t="shared" si="34"/>
        <v>42507.85</v>
      </c>
      <c r="AT232" s="34">
        <f t="shared" si="34"/>
        <v>44505.730000000069</v>
      </c>
      <c r="AU232" s="34">
        <f t="shared" si="34"/>
        <v>40840.750000000015</v>
      </c>
      <c r="AV232" s="34">
        <f t="shared" si="35"/>
        <v>127854.33000000009</v>
      </c>
      <c r="AW232" s="19"/>
      <c r="BB232" s="33"/>
      <c r="BC232" s="33"/>
      <c r="BD232" s="33"/>
      <c r="BF232" s="33"/>
      <c r="BG232" s="33"/>
      <c r="BH232" s="33"/>
      <c r="BJ232" s="35">
        <f t="shared" si="36"/>
        <v>127854.33000000009</v>
      </c>
    </row>
    <row r="233" spans="1:62" x14ac:dyDescent="0.35">
      <c r="A233" s="3" t="str">
        <f>+'7'!A232</f>
        <v>JAURURO_SOLAR</v>
      </c>
      <c r="B233" s="6">
        <f>+'2'!B232+CompraVenta!D235</f>
        <v>0</v>
      </c>
      <c r="C233" s="6">
        <f>+'2'!C232+CompraVenta!E235</f>
        <v>0</v>
      </c>
      <c r="D233" s="6">
        <f>+'2'!D232+CompraVenta!F235</f>
        <v>0</v>
      </c>
      <c r="E233" s="6">
        <f>+'2'!E232+CompraVenta!G235</f>
        <v>0</v>
      </c>
      <c r="F233" s="6">
        <f>+'2'!F232+CompraVenta!H235</f>
        <v>0</v>
      </c>
      <c r="G233" s="6">
        <f>+'2'!G232+CompraVenta!I235</f>
        <v>0</v>
      </c>
      <c r="H233" s="6">
        <f>+'2'!H232+CompraVenta!J235</f>
        <v>0</v>
      </c>
      <c r="I233" s="6">
        <f>+'2'!I232+CompraVenta!K235</f>
        <v>0</v>
      </c>
      <c r="J233" s="6">
        <f>+'2'!J232+CompraVenta!L235</f>
        <v>0</v>
      </c>
      <c r="K233" s="6">
        <f>+'2'!K232+CompraVenta!M235</f>
        <v>24934.779999999995</v>
      </c>
      <c r="L233" s="6">
        <f>+'2'!L232+CompraVenta!N235</f>
        <v>24930.389999999992</v>
      </c>
      <c r="M233" s="6">
        <f>+'2'!M232+CompraVenta!O235</f>
        <v>27621.690000000024</v>
      </c>
      <c r="N233" s="6">
        <f>+'4'!B232+CompraVenta!P235</f>
        <v>0</v>
      </c>
      <c r="O233" s="6">
        <f>+'4'!C232+CompraVenta!Q235</f>
        <v>0</v>
      </c>
      <c r="P233" s="6">
        <f>+'4'!D232+CompraVenta!R235</f>
        <v>0</v>
      </c>
      <c r="Q233" s="6">
        <f>+'4'!E232+CompraVenta!S235</f>
        <v>0</v>
      </c>
      <c r="R233" s="6">
        <f>+'4'!F232+CompraVenta!T235</f>
        <v>0</v>
      </c>
      <c r="S233" s="6">
        <f>+'4'!G232+CompraVenta!U235</f>
        <v>0</v>
      </c>
      <c r="T233" s="6">
        <f>+'4'!H232+CompraVenta!V235</f>
        <v>0</v>
      </c>
      <c r="U233" s="6">
        <f>+'4'!I232+CompraVenta!W235</f>
        <v>0</v>
      </c>
      <c r="V233" s="6">
        <f>+'4'!J232+CompraVenta!X235</f>
        <v>0</v>
      </c>
      <c r="W233" s="6">
        <f>+'4'!K232+CompraVenta!Y235</f>
        <v>24930.509999999977</v>
      </c>
      <c r="X233" s="6">
        <f>+'4'!L232+CompraVenta!Z235</f>
        <v>25033.569999999978</v>
      </c>
      <c r="Y233" s="6">
        <f>+'4'!M232+CompraVenta!AA235</f>
        <v>29555.580000000031</v>
      </c>
      <c r="Z233" s="6">
        <f>+'7'!B232+CompraVenta!AB235</f>
        <v>0</v>
      </c>
      <c r="AA233" s="6">
        <f>+'7'!C232+CompraVenta!AC235</f>
        <v>0</v>
      </c>
      <c r="AB233" s="6">
        <f>+'7'!D232+CompraVenta!AD235</f>
        <v>0</v>
      </c>
      <c r="AC233" s="6">
        <f>+'7'!E232+CompraVenta!AE235</f>
        <v>0</v>
      </c>
      <c r="AD233" s="6">
        <f>+'7'!F232+CompraVenta!AF235</f>
        <v>0</v>
      </c>
      <c r="AE233" s="6">
        <f>+'7'!G232+CompraVenta!AG235</f>
        <v>0</v>
      </c>
      <c r="AF233" s="6">
        <f>+'7'!H232+CompraVenta!AH235</f>
        <v>0</v>
      </c>
      <c r="AG233" s="6">
        <f>+'7'!I232+CompraVenta!AI235</f>
        <v>0</v>
      </c>
      <c r="AH233" s="6">
        <f>+'7'!J232+CompraVenta!AJ235</f>
        <v>0</v>
      </c>
      <c r="AI233" s="6">
        <f>+'7'!K232+CompraVenta!AK235</f>
        <v>24927.140000000021</v>
      </c>
      <c r="AJ233" s="6">
        <f>+'7'!L232+CompraVenta!AL235</f>
        <v>25133.489999999962</v>
      </c>
      <c r="AK233" s="6">
        <f>+'7'!M232+CompraVenta!AM235</f>
        <v>27960.639999999948</v>
      </c>
      <c r="AL233" s="6"/>
      <c r="AM233" s="33">
        <f t="shared" si="29"/>
        <v>77486.860000000015</v>
      </c>
      <c r="AN233" s="33">
        <f t="shared" si="30"/>
        <v>79519.659999999989</v>
      </c>
      <c r="AO233" s="33">
        <f t="shared" si="31"/>
        <v>78021.269999999931</v>
      </c>
      <c r="AP233" s="33">
        <f t="shared" si="32"/>
        <v>77486.860000000015</v>
      </c>
      <c r="AQ233" s="33">
        <f t="shared" si="33"/>
        <v>1</v>
      </c>
      <c r="AR233" s="6">
        <f t="shared" si="37"/>
        <v>231</v>
      </c>
      <c r="AS233" s="34">
        <f t="shared" si="34"/>
        <v>24934.779999999995</v>
      </c>
      <c r="AT233" s="34">
        <f t="shared" si="34"/>
        <v>24930.389999999992</v>
      </c>
      <c r="AU233" s="34">
        <f t="shared" si="34"/>
        <v>27621.690000000024</v>
      </c>
      <c r="AV233" s="34">
        <f t="shared" si="35"/>
        <v>77486.860000000015</v>
      </c>
      <c r="AW233" s="19"/>
      <c r="BB233" s="33"/>
      <c r="BC233" s="33"/>
      <c r="BD233" s="33"/>
      <c r="BF233" s="33"/>
      <c r="BG233" s="33"/>
      <c r="BH233" s="33"/>
      <c r="BJ233" s="35">
        <f t="shared" si="36"/>
        <v>77486.860000000015</v>
      </c>
    </row>
    <row r="234" spans="1:62" x14ac:dyDescent="0.35">
      <c r="A234" s="3" t="str">
        <f>+'7'!A233</f>
        <v>JAVIERA</v>
      </c>
      <c r="B234" s="6">
        <f>+'2'!B233+CompraVenta!D236</f>
        <v>0</v>
      </c>
      <c r="C234" s="6">
        <f>+'2'!C233+CompraVenta!E236</f>
        <v>0</v>
      </c>
      <c r="D234" s="6">
        <f>+'2'!D233+CompraVenta!F236</f>
        <v>0</v>
      </c>
      <c r="E234" s="6">
        <f>+'2'!E233+CompraVenta!G236</f>
        <v>0</v>
      </c>
      <c r="F234" s="6">
        <f>+'2'!F233+CompraVenta!H236</f>
        <v>0</v>
      </c>
      <c r="G234" s="6">
        <f>+'2'!G233+CompraVenta!I236</f>
        <v>0</v>
      </c>
      <c r="H234" s="6">
        <f>+'2'!H233+CompraVenta!J236</f>
        <v>0</v>
      </c>
      <c r="I234" s="6">
        <f>+'2'!I233+CompraVenta!K236</f>
        <v>0</v>
      </c>
      <c r="J234" s="6">
        <f>+'2'!J233+CompraVenta!L236</f>
        <v>0</v>
      </c>
      <c r="K234" s="6">
        <f>+'2'!K233+CompraVenta!M236</f>
        <v>346881.43</v>
      </c>
      <c r="L234" s="6">
        <f>+'2'!L233+CompraVenta!N236</f>
        <v>359223.66000000003</v>
      </c>
      <c r="M234" s="6">
        <f>+'2'!M233+CompraVenta!O236</f>
        <v>413942.95999999967</v>
      </c>
      <c r="N234" s="6">
        <f>+'4'!B233+CompraVenta!P236</f>
        <v>0</v>
      </c>
      <c r="O234" s="6">
        <f>+'4'!C233+CompraVenta!Q236</f>
        <v>0</v>
      </c>
      <c r="P234" s="6">
        <f>+'4'!D233+CompraVenta!R236</f>
        <v>0</v>
      </c>
      <c r="Q234" s="6">
        <f>+'4'!E233+CompraVenta!S236</f>
        <v>0</v>
      </c>
      <c r="R234" s="6">
        <f>+'4'!F233+CompraVenta!T236</f>
        <v>0</v>
      </c>
      <c r="S234" s="6">
        <f>+'4'!G233+CompraVenta!U236</f>
        <v>0</v>
      </c>
      <c r="T234" s="6">
        <f>+'4'!H233+CompraVenta!V236</f>
        <v>0</v>
      </c>
      <c r="U234" s="6">
        <f>+'4'!I233+CompraVenta!W236</f>
        <v>0</v>
      </c>
      <c r="V234" s="6">
        <f>+'4'!J233+CompraVenta!X236</f>
        <v>0</v>
      </c>
      <c r="W234" s="6">
        <f>+'4'!K233+CompraVenta!Y236</f>
        <v>346842.1999999999</v>
      </c>
      <c r="X234" s="6">
        <f>+'4'!L233+CompraVenta!Z236</f>
        <v>358619.76000000007</v>
      </c>
      <c r="Y234" s="6">
        <f>+'4'!M233+CompraVenta!AA236</f>
        <v>393254.2800000002</v>
      </c>
      <c r="Z234" s="6">
        <f>+'7'!B233+CompraVenta!AB236</f>
        <v>0</v>
      </c>
      <c r="AA234" s="6">
        <f>+'7'!C233+CompraVenta!AC236</f>
        <v>0</v>
      </c>
      <c r="AB234" s="6">
        <f>+'7'!D233+CompraVenta!AD236</f>
        <v>0</v>
      </c>
      <c r="AC234" s="6">
        <f>+'7'!E233+CompraVenta!AE236</f>
        <v>0</v>
      </c>
      <c r="AD234" s="6">
        <f>+'7'!F233+CompraVenta!AF236</f>
        <v>0</v>
      </c>
      <c r="AE234" s="6">
        <f>+'7'!G233+CompraVenta!AG236</f>
        <v>0</v>
      </c>
      <c r="AF234" s="6">
        <f>+'7'!H233+CompraVenta!AH236</f>
        <v>0</v>
      </c>
      <c r="AG234" s="6">
        <f>+'7'!I233+CompraVenta!AI236</f>
        <v>0</v>
      </c>
      <c r="AH234" s="6">
        <f>+'7'!J233+CompraVenta!AJ236</f>
        <v>0</v>
      </c>
      <c r="AI234" s="6">
        <f>+'7'!K233+CompraVenta!AK236</f>
        <v>347008.55000000016</v>
      </c>
      <c r="AJ234" s="6">
        <f>+'7'!L233+CompraVenta!AL236</f>
        <v>356263.94000000047</v>
      </c>
      <c r="AK234" s="6">
        <f>+'7'!M233+CompraVenta!AM236</f>
        <v>411842.00999999954</v>
      </c>
      <c r="AL234" s="6"/>
      <c r="AM234" s="33">
        <f t="shared" si="29"/>
        <v>1120048.0499999998</v>
      </c>
      <c r="AN234" s="33">
        <f t="shared" si="30"/>
        <v>1098716.2400000002</v>
      </c>
      <c r="AO234" s="33">
        <f t="shared" si="31"/>
        <v>1115114.5000000002</v>
      </c>
      <c r="AP234" s="33">
        <f t="shared" si="32"/>
        <v>1098716.2400000002</v>
      </c>
      <c r="AQ234" s="33">
        <f t="shared" si="33"/>
        <v>2</v>
      </c>
      <c r="AR234" s="6">
        <f t="shared" si="37"/>
        <v>232</v>
      </c>
      <c r="AS234" s="34">
        <f t="shared" si="34"/>
        <v>346842.1999999999</v>
      </c>
      <c r="AT234" s="34">
        <f t="shared" si="34"/>
        <v>358619.76000000007</v>
      </c>
      <c r="AU234" s="34">
        <f t="shared" si="34"/>
        <v>393254.2800000002</v>
      </c>
      <c r="AV234" s="34">
        <f t="shared" si="35"/>
        <v>1098716.2400000002</v>
      </c>
      <c r="AW234" s="19"/>
      <c r="BB234" s="33"/>
      <c r="BC234" s="33"/>
      <c r="BD234" s="33"/>
      <c r="BF234" s="33"/>
      <c r="BG234" s="33"/>
      <c r="BH234" s="33"/>
      <c r="BJ234" s="35">
        <f t="shared" si="36"/>
        <v>1098716.2400000002</v>
      </c>
    </row>
    <row r="235" spans="1:62" x14ac:dyDescent="0.35">
      <c r="A235" s="3" t="str">
        <f>+'7'!A234</f>
        <v>JOAQUIN_SOLAR_SPA</v>
      </c>
      <c r="B235" s="6">
        <f>+'2'!B234+CompraVenta!D237</f>
        <v>0</v>
      </c>
      <c r="C235" s="6">
        <f>+'2'!C234+CompraVenta!E237</f>
        <v>0</v>
      </c>
      <c r="D235" s="6">
        <f>+'2'!D234+CompraVenta!F237</f>
        <v>0</v>
      </c>
      <c r="E235" s="6">
        <f>+'2'!E234+CompraVenta!G237</f>
        <v>0</v>
      </c>
      <c r="F235" s="6">
        <f>+'2'!F234+CompraVenta!H237</f>
        <v>0</v>
      </c>
      <c r="G235" s="6">
        <f>+'2'!G234+CompraVenta!I237</f>
        <v>0</v>
      </c>
      <c r="H235" s="6">
        <f>+'2'!H234+CompraVenta!J237</f>
        <v>0</v>
      </c>
      <c r="I235" s="6">
        <f>+'2'!I234+CompraVenta!K237</f>
        <v>0</v>
      </c>
      <c r="J235" s="6">
        <f>+'2'!J234+CompraVenta!L237</f>
        <v>0</v>
      </c>
      <c r="K235" s="6">
        <f>+'2'!K234+CompraVenta!M237</f>
        <v>47152.469999999994</v>
      </c>
      <c r="L235" s="6">
        <f>+'2'!L234+CompraVenta!N237</f>
        <v>52936.169999999969</v>
      </c>
      <c r="M235" s="6">
        <f>+'2'!M234+CompraVenta!O237</f>
        <v>46931.229999999981</v>
      </c>
      <c r="N235" s="6">
        <f>+'4'!B234+CompraVenta!P237</f>
        <v>0</v>
      </c>
      <c r="O235" s="6">
        <f>+'4'!C234+CompraVenta!Q237</f>
        <v>0</v>
      </c>
      <c r="P235" s="6">
        <f>+'4'!D234+CompraVenta!R237</f>
        <v>0</v>
      </c>
      <c r="Q235" s="6">
        <f>+'4'!E234+CompraVenta!S237</f>
        <v>0</v>
      </c>
      <c r="R235" s="6">
        <f>+'4'!F234+CompraVenta!T237</f>
        <v>0</v>
      </c>
      <c r="S235" s="6">
        <f>+'4'!G234+CompraVenta!U237</f>
        <v>0</v>
      </c>
      <c r="T235" s="6">
        <f>+'4'!H234+CompraVenta!V237</f>
        <v>0</v>
      </c>
      <c r="U235" s="6">
        <f>+'4'!I234+CompraVenta!W237</f>
        <v>0</v>
      </c>
      <c r="V235" s="6">
        <f>+'4'!J234+CompraVenta!X237</f>
        <v>0</v>
      </c>
      <c r="W235" s="6">
        <f>+'4'!K234+CompraVenta!Y237</f>
        <v>47137.459999999977</v>
      </c>
      <c r="X235" s="6">
        <f>+'4'!L234+CompraVenta!Z237</f>
        <v>53349.31000000007</v>
      </c>
      <c r="Y235" s="6">
        <f>+'4'!M234+CompraVenta!AA237</f>
        <v>52380.569999999963</v>
      </c>
      <c r="Z235" s="6">
        <f>+'7'!B234+CompraVenta!AB237</f>
        <v>0</v>
      </c>
      <c r="AA235" s="6">
        <f>+'7'!C234+CompraVenta!AC237</f>
        <v>0</v>
      </c>
      <c r="AB235" s="6">
        <f>+'7'!D234+CompraVenta!AD237</f>
        <v>0</v>
      </c>
      <c r="AC235" s="6">
        <f>+'7'!E234+CompraVenta!AE237</f>
        <v>0</v>
      </c>
      <c r="AD235" s="6">
        <f>+'7'!F234+CompraVenta!AF237</f>
        <v>0</v>
      </c>
      <c r="AE235" s="6">
        <f>+'7'!G234+CompraVenta!AG237</f>
        <v>0</v>
      </c>
      <c r="AF235" s="6">
        <f>+'7'!H234+CompraVenta!AH237</f>
        <v>0</v>
      </c>
      <c r="AG235" s="6">
        <f>+'7'!I234+CompraVenta!AI237</f>
        <v>0</v>
      </c>
      <c r="AH235" s="6">
        <f>+'7'!J234+CompraVenta!AJ237</f>
        <v>0</v>
      </c>
      <c r="AI235" s="6">
        <f>+'7'!K234+CompraVenta!AK237</f>
        <v>47131.51000000006</v>
      </c>
      <c r="AJ235" s="6">
        <f>+'7'!L234+CompraVenta!AL237</f>
        <v>53794.430000000037</v>
      </c>
      <c r="AK235" s="6">
        <f>+'7'!M234+CompraVenta!AM237</f>
        <v>47707.179999999993</v>
      </c>
      <c r="AL235" s="6"/>
      <c r="AM235" s="33">
        <f t="shared" si="29"/>
        <v>147019.86999999994</v>
      </c>
      <c r="AN235" s="33">
        <f t="shared" si="30"/>
        <v>152867.34000000003</v>
      </c>
      <c r="AO235" s="33">
        <f t="shared" si="31"/>
        <v>148633.12000000008</v>
      </c>
      <c r="AP235" s="33">
        <f t="shared" si="32"/>
        <v>147019.86999999994</v>
      </c>
      <c r="AQ235" s="33">
        <f t="shared" si="33"/>
        <v>1</v>
      </c>
      <c r="AR235" s="6">
        <f t="shared" si="37"/>
        <v>233</v>
      </c>
      <c r="AS235" s="34">
        <f t="shared" si="34"/>
        <v>47152.469999999994</v>
      </c>
      <c r="AT235" s="34">
        <f t="shared" si="34"/>
        <v>52936.169999999969</v>
      </c>
      <c r="AU235" s="34">
        <f t="shared" si="34"/>
        <v>46931.229999999981</v>
      </c>
      <c r="AV235" s="34">
        <f t="shared" si="35"/>
        <v>147019.86999999994</v>
      </c>
      <c r="AW235" s="19"/>
      <c r="BB235" s="33"/>
      <c r="BC235" s="33"/>
      <c r="BD235" s="33"/>
      <c r="BF235" s="33"/>
      <c r="BG235" s="33"/>
      <c r="BH235" s="33"/>
      <c r="BJ235" s="35">
        <f t="shared" si="36"/>
        <v>147019.86999999994</v>
      </c>
    </row>
    <row r="236" spans="1:62" x14ac:dyDescent="0.35">
      <c r="A236" s="3" t="str">
        <f>+'7'!A235</f>
        <v>KALTEMP</v>
      </c>
      <c r="B236" s="6">
        <f>+'2'!B235+CompraVenta!D238</f>
        <v>0</v>
      </c>
      <c r="C236" s="6">
        <f>+'2'!C235+CompraVenta!E238</f>
        <v>0</v>
      </c>
      <c r="D236" s="6">
        <f>+'2'!D235+CompraVenta!F238</f>
        <v>0</v>
      </c>
      <c r="E236" s="6">
        <f>+'2'!E235+CompraVenta!G238</f>
        <v>0</v>
      </c>
      <c r="F236" s="6">
        <f>+'2'!F235+CompraVenta!H238</f>
        <v>0</v>
      </c>
      <c r="G236" s="6">
        <f>+'2'!G235+CompraVenta!I238</f>
        <v>0</v>
      </c>
      <c r="H236" s="6">
        <f>+'2'!H235+CompraVenta!J238</f>
        <v>0</v>
      </c>
      <c r="I236" s="6">
        <f>+'2'!I235+CompraVenta!K238</f>
        <v>0</v>
      </c>
      <c r="J236" s="6">
        <f>+'2'!J235+CompraVenta!L238</f>
        <v>0</v>
      </c>
      <c r="K236" s="6">
        <f>+'2'!K235+CompraVenta!M238</f>
        <v>27551.440000000028</v>
      </c>
      <c r="L236" s="6">
        <f>+'2'!L235+CompraVenta!N238</f>
        <v>33629.260000000038</v>
      </c>
      <c r="M236" s="6">
        <f>+'2'!M235+CompraVenta!O238</f>
        <v>24501.810000000016</v>
      </c>
      <c r="N236" s="6">
        <f>+'4'!B235+CompraVenta!P238</f>
        <v>0</v>
      </c>
      <c r="O236" s="6">
        <f>+'4'!C235+CompraVenta!Q238</f>
        <v>0</v>
      </c>
      <c r="P236" s="6">
        <f>+'4'!D235+CompraVenta!R238</f>
        <v>0</v>
      </c>
      <c r="Q236" s="6">
        <f>+'4'!E235+CompraVenta!S238</f>
        <v>0</v>
      </c>
      <c r="R236" s="6">
        <f>+'4'!F235+CompraVenta!T238</f>
        <v>0</v>
      </c>
      <c r="S236" s="6">
        <f>+'4'!G235+CompraVenta!U238</f>
        <v>0</v>
      </c>
      <c r="T236" s="6">
        <f>+'4'!H235+CompraVenta!V238</f>
        <v>0</v>
      </c>
      <c r="U236" s="6">
        <f>+'4'!I235+CompraVenta!W238</f>
        <v>0</v>
      </c>
      <c r="V236" s="6">
        <f>+'4'!J235+CompraVenta!X238</f>
        <v>0</v>
      </c>
      <c r="W236" s="6">
        <f>+'4'!K235+CompraVenta!Y238</f>
        <v>27542.660000000011</v>
      </c>
      <c r="X236" s="6">
        <f>+'4'!L235+CompraVenta!Z238</f>
        <v>33923.070000000043</v>
      </c>
      <c r="Y236" s="6">
        <f>+'4'!M235+CompraVenta!AA238</f>
        <v>27404.19</v>
      </c>
      <c r="Z236" s="6">
        <f>+'7'!B235+CompraVenta!AB238</f>
        <v>0</v>
      </c>
      <c r="AA236" s="6">
        <f>+'7'!C235+CompraVenta!AC238</f>
        <v>0</v>
      </c>
      <c r="AB236" s="6">
        <f>+'7'!D235+CompraVenta!AD238</f>
        <v>0</v>
      </c>
      <c r="AC236" s="6">
        <f>+'7'!E235+CompraVenta!AE238</f>
        <v>0</v>
      </c>
      <c r="AD236" s="6">
        <f>+'7'!F235+CompraVenta!AF238</f>
        <v>0</v>
      </c>
      <c r="AE236" s="6">
        <f>+'7'!G235+CompraVenta!AG238</f>
        <v>0</v>
      </c>
      <c r="AF236" s="6">
        <f>+'7'!H235+CompraVenta!AH238</f>
        <v>0</v>
      </c>
      <c r="AG236" s="6">
        <f>+'7'!I235+CompraVenta!AI238</f>
        <v>0</v>
      </c>
      <c r="AH236" s="6">
        <f>+'7'!J235+CompraVenta!AJ238</f>
        <v>0</v>
      </c>
      <c r="AI236" s="6">
        <f>+'7'!K235+CompraVenta!AK238</f>
        <v>27538.090000000018</v>
      </c>
      <c r="AJ236" s="6">
        <f>+'7'!L235+CompraVenta!AL238</f>
        <v>34178</v>
      </c>
      <c r="AK236" s="6">
        <f>+'7'!M235+CompraVenta!AM238</f>
        <v>24924.789999999994</v>
      </c>
      <c r="AL236" s="6"/>
      <c r="AM236" s="33">
        <f t="shared" si="29"/>
        <v>85682.510000000082</v>
      </c>
      <c r="AN236" s="33">
        <f t="shared" si="30"/>
        <v>88869.920000000056</v>
      </c>
      <c r="AO236" s="33">
        <f t="shared" si="31"/>
        <v>86640.88</v>
      </c>
      <c r="AP236" s="33">
        <f t="shared" si="32"/>
        <v>85682.510000000082</v>
      </c>
      <c r="AQ236" s="33">
        <f t="shared" si="33"/>
        <v>1</v>
      </c>
      <c r="AR236" s="6">
        <f t="shared" si="37"/>
        <v>234</v>
      </c>
      <c r="AS236" s="34">
        <f t="shared" si="34"/>
        <v>27551.440000000028</v>
      </c>
      <c r="AT236" s="34">
        <f t="shared" si="34"/>
        <v>33629.260000000038</v>
      </c>
      <c r="AU236" s="34">
        <f t="shared" si="34"/>
        <v>24501.810000000016</v>
      </c>
      <c r="AV236" s="34">
        <f t="shared" si="35"/>
        <v>85682.510000000082</v>
      </c>
      <c r="AW236" s="19"/>
      <c r="BB236" s="33"/>
      <c r="BC236" s="33"/>
      <c r="BD236" s="33"/>
      <c r="BF236" s="33"/>
      <c r="BG236" s="33"/>
      <c r="BH236" s="33"/>
      <c r="BJ236" s="35">
        <f t="shared" si="36"/>
        <v>85682.510000000082</v>
      </c>
    </row>
    <row r="237" spans="1:62" x14ac:dyDescent="0.35">
      <c r="A237" s="3" t="str">
        <f>+'7'!A236</f>
        <v>KDM_ENERGIA</v>
      </c>
      <c r="B237" s="6">
        <f>+'2'!B236+CompraVenta!D239</f>
        <v>0</v>
      </c>
      <c r="C237" s="6">
        <f>+'2'!C236+CompraVenta!E239</f>
        <v>0</v>
      </c>
      <c r="D237" s="6">
        <f>+'2'!D236+CompraVenta!F239</f>
        <v>0</v>
      </c>
      <c r="E237" s="6">
        <f>+'2'!E236+CompraVenta!G239</f>
        <v>0</v>
      </c>
      <c r="F237" s="6">
        <f>+'2'!F236+CompraVenta!H239</f>
        <v>0</v>
      </c>
      <c r="G237" s="6">
        <f>+'2'!G236+CompraVenta!I239</f>
        <v>0</v>
      </c>
      <c r="H237" s="6">
        <f>+'2'!H236+CompraVenta!J239</f>
        <v>0</v>
      </c>
      <c r="I237" s="6">
        <f>+'2'!I236+CompraVenta!K239</f>
        <v>0</v>
      </c>
      <c r="J237" s="6">
        <f>+'2'!J236+CompraVenta!L239</f>
        <v>0</v>
      </c>
      <c r="K237" s="6">
        <f>+'2'!K236+CompraVenta!M239</f>
        <v>-97382.439999999915</v>
      </c>
      <c r="L237" s="6">
        <f>+'2'!L236+CompraVenta!N239</f>
        <v>-14822.390000000009</v>
      </c>
      <c r="M237" s="6">
        <f>+'2'!M236+CompraVenta!O239</f>
        <v>-15291.530000000015</v>
      </c>
      <c r="N237" s="6">
        <f>+'4'!B236+CompraVenta!P239</f>
        <v>0</v>
      </c>
      <c r="O237" s="6">
        <f>+'4'!C236+CompraVenta!Q239</f>
        <v>0</v>
      </c>
      <c r="P237" s="6">
        <f>+'4'!D236+CompraVenta!R239</f>
        <v>0</v>
      </c>
      <c r="Q237" s="6">
        <f>+'4'!E236+CompraVenta!S239</f>
        <v>0</v>
      </c>
      <c r="R237" s="6">
        <f>+'4'!F236+CompraVenta!T239</f>
        <v>0</v>
      </c>
      <c r="S237" s="6">
        <f>+'4'!G236+CompraVenta!U239</f>
        <v>0</v>
      </c>
      <c r="T237" s="6">
        <f>+'4'!H236+CompraVenta!V239</f>
        <v>0</v>
      </c>
      <c r="U237" s="6">
        <f>+'4'!I236+CompraVenta!W239</f>
        <v>0</v>
      </c>
      <c r="V237" s="6">
        <f>+'4'!J236+CompraVenta!X239</f>
        <v>0</v>
      </c>
      <c r="W237" s="6">
        <f>+'4'!K236+CompraVenta!Y239</f>
        <v>-97401.29999999993</v>
      </c>
      <c r="X237" s="6">
        <f>+'4'!L236+CompraVenta!Z239</f>
        <v>-14754.14</v>
      </c>
      <c r="Y237" s="6">
        <f>+'4'!M236+CompraVenta!AA239</f>
        <v>-15665.269999999993</v>
      </c>
      <c r="Z237" s="6">
        <f>+'7'!B236+CompraVenta!AB239</f>
        <v>0</v>
      </c>
      <c r="AA237" s="6">
        <f>+'7'!C236+CompraVenta!AC239</f>
        <v>0</v>
      </c>
      <c r="AB237" s="6">
        <f>+'7'!D236+CompraVenta!AD239</f>
        <v>0</v>
      </c>
      <c r="AC237" s="6">
        <f>+'7'!E236+CompraVenta!AE239</f>
        <v>0</v>
      </c>
      <c r="AD237" s="6">
        <f>+'7'!F236+CompraVenta!AF239</f>
        <v>0</v>
      </c>
      <c r="AE237" s="6">
        <f>+'7'!G236+CompraVenta!AG239</f>
        <v>0</v>
      </c>
      <c r="AF237" s="6">
        <f>+'7'!H236+CompraVenta!AH239</f>
        <v>0</v>
      </c>
      <c r="AG237" s="6">
        <f>+'7'!I236+CompraVenta!AI239</f>
        <v>0</v>
      </c>
      <c r="AH237" s="6">
        <f>+'7'!J236+CompraVenta!AJ239</f>
        <v>0</v>
      </c>
      <c r="AI237" s="6">
        <f>+'7'!K236+CompraVenta!AK239</f>
        <v>-97352.589999999938</v>
      </c>
      <c r="AJ237" s="6">
        <f>+'7'!L236+CompraVenta!AL239</f>
        <v>-14770.079999999976</v>
      </c>
      <c r="AK237" s="6">
        <f>+'7'!M236+CompraVenta!AM239</f>
        <v>-15405.549999999996</v>
      </c>
      <c r="AL237" s="6"/>
      <c r="AM237" s="33">
        <f t="shared" si="29"/>
        <v>-127496.35999999994</v>
      </c>
      <c r="AN237" s="33">
        <f t="shared" si="30"/>
        <v>-127820.70999999992</v>
      </c>
      <c r="AO237" s="33">
        <f t="shared" si="31"/>
        <v>-127528.21999999991</v>
      </c>
      <c r="AP237" s="33">
        <f t="shared" si="32"/>
        <v>-127820.70999999992</v>
      </c>
      <c r="AQ237" s="33">
        <f t="shared" si="33"/>
        <v>2</v>
      </c>
      <c r="AR237" s="6">
        <f t="shared" si="37"/>
        <v>235</v>
      </c>
      <c r="AS237" s="34">
        <f t="shared" si="34"/>
        <v>-97401.29999999993</v>
      </c>
      <c r="AT237" s="34">
        <f t="shared" si="34"/>
        <v>-14754.14</v>
      </c>
      <c r="AU237" s="34">
        <f t="shared" si="34"/>
        <v>-15665.269999999993</v>
      </c>
      <c r="AV237" s="34">
        <f t="shared" si="35"/>
        <v>-127820.70999999992</v>
      </c>
      <c r="AW237" s="19"/>
      <c r="BB237" s="33"/>
      <c r="BC237" s="33"/>
      <c r="BD237" s="33"/>
      <c r="BF237" s="33"/>
      <c r="BG237" s="33"/>
      <c r="BH237" s="33"/>
      <c r="BJ237" s="35">
        <f t="shared" si="36"/>
        <v>-127820.70999999992</v>
      </c>
    </row>
    <row r="238" spans="1:62" x14ac:dyDescent="0.35">
      <c r="A238" s="3" t="str">
        <f>+'7'!A237</f>
        <v>LA ARENA SPA</v>
      </c>
      <c r="B238" s="6">
        <f>+'2'!B237+CompraVenta!D240</f>
        <v>0</v>
      </c>
      <c r="C238" s="6">
        <f>+'2'!C237+CompraVenta!E240</f>
        <v>0</v>
      </c>
      <c r="D238" s="6">
        <f>+'2'!D237+CompraVenta!F240</f>
        <v>0</v>
      </c>
      <c r="E238" s="6">
        <f>+'2'!E237+CompraVenta!G240</f>
        <v>0</v>
      </c>
      <c r="F238" s="6">
        <f>+'2'!F237+CompraVenta!H240</f>
        <v>0</v>
      </c>
      <c r="G238" s="6">
        <f>+'2'!G237+CompraVenta!I240</f>
        <v>0</v>
      </c>
      <c r="H238" s="6">
        <f>+'2'!H237+CompraVenta!J240</f>
        <v>0</v>
      </c>
      <c r="I238" s="6">
        <f>+'2'!I237+CompraVenta!K240</f>
        <v>0</v>
      </c>
      <c r="J238" s="6">
        <f>+'2'!J237+CompraVenta!L240</f>
        <v>0</v>
      </c>
      <c r="K238" s="6">
        <f>+'2'!K237+CompraVenta!M240</f>
        <v>2484643.0499999947</v>
      </c>
      <c r="L238" s="6">
        <f>+'2'!L237+CompraVenta!N240</f>
        <v>158023.33999999976</v>
      </c>
      <c r="M238" s="6">
        <f>+'2'!M237+CompraVenta!O240</f>
        <v>192011.63000000021</v>
      </c>
      <c r="N238" s="6">
        <f>+'4'!B237+CompraVenta!P240</f>
        <v>0</v>
      </c>
      <c r="O238" s="6">
        <f>+'4'!C237+CompraVenta!Q240</f>
        <v>0</v>
      </c>
      <c r="P238" s="6">
        <f>+'4'!D237+CompraVenta!R240</f>
        <v>0</v>
      </c>
      <c r="Q238" s="6">
        <f>+'4'!E237+CompraVenta!S240</f>
        <v>0</v>
      </c>
      <c r="R238" s="6">
        <f>+'4'!F237+CompraVenta!T240</f>
        <v>0</v>
      </c>
      <c r="S238" s="6">
        <f>+'4'!G237+CompraVenta!U240</f>
        <v>0</v>
      </c>
      <c r="T238" s="6">
        <f>+'4'!H237+CompraVenta!V240</f>
        <v>0</v>
      </c>
      <c r="U238" s="6">
        <f>+'4'!I237+CompraVenta!W240</f>
        <v>0</v>
      </c>
      <c r="V238" s="6">
        <f>+'4'!J237+CompraVenta!X240</f>
        <v>0</v>
      </c>
      <c r="W238" s="6">
        <f>+'4'!K237+CompraVenta!Y240</f>
        <v>2479554.5599999959</v>
      </c>
      <c r="X238" s="6">
        <f>+'4'!L237+CompraVenta!Z240</f>
        <v>159872.37000000008</v>
      </c>
      <c r="Y238" s="6">
        <f>+'4'!M237+CompraVenta!AA240</f>
        <v>104485.6299999999</v>
      </c>
      <c r="Z238" s="6">
        <f>+'7'!B237+CompraVenta!AB240</f>
        <v>0</v>
      </c>
      <c r="AA238" s="6">
        <f>+'7'!C237+CompraVenta!AC240</f>
        <v>0</v>
      </c>
      <c r="AB238" s="6">
        <f>+'7'!D237+CompraVenta!AD240</f>
        <v>0</v>
      </c>
      <c r="AC238" s="6">
        <f>+'7'!E237+CompraVenta!AE240</f>
        <v>0</v>
      </c>
      <c r="AD238" s="6">
        <f>+'7'!F237+CompraVenta!AF240</f>
        <v>0</v>
      </c>
      <c r="AE238" s="6">
        <f>+'7'!G237+CompraVenta!AG240</f>
        <v>0</v>
      </c>
      <c r="AF238" s="6">
        <f>+'7'!H237+CompraVenta!AH240</f>
        <v>0</v>
      </c>
      <c r="AG238" s="6">
        <f>+'7'!I237+CompraVenta!AI240</f>
        <v>0</v>
      </c>
      <c r="AH238" s="6">
        <f>+'7'!J237+CompraVenta!AJ240</f>
        <v>0</v>
      </c>
      <c r="AI238" s="6">
        <f>+'7'!K237+CompraVenta!AK240</f>
        <v>2475173.2199999942</v>
      </c>
      <c r="AJ238" s="6">
        <f>+'7'!L237+CompraVenta!AL240</f>
        <v>186465.12000000034</v>
      </c>
      <c r="AK238" s="6">
        <f>+'7'!M237+CompraVenta!AM240</f>
        <v>190685.34999999989</v>
      </c>
      <c r="AL238" s="6"/>
      <c r="AM238" s="33">
        <f t="shared" si="29"/>
        <v>2834678.0199999949</v>
      </c>
      <c r="AN238" s="33">
        <f t="shared" si="30"/>
        <v>2743912.5599999959</v>
      </c>
      <c r="AO238" s="33">
        <f t="shared" si="31"/>
        <v>2852323.6899999944</v>
      </c>
      <c r="AP238" s="33">
        <f t="shared" si="32"/>
        <v>2743912.5599999959</v>
      </c>
      <c r="AQ238" s="33">
        <f t="shared" si="33"/>
        <v>2</v>
      </c>
      <c r="AR238" s="6">
        <f t="shared" si="37"/>
        <v>236</v>
      </c>
      <c r="AS238" s="34">
        <f t="shared" si="34"/>
        <v>2479554.5599999959</v>
      </c>
      <c r="AT238" s="34">
        <f t="shared" si="34"/>
        <v>159872.37000000008</v>
      </c>
      <c r="AU238" s="34">
        <f t="shared" si="34"/>
        <v>104485.6299999999</v>
      </c>
      <c r="AV238" s="34">
        <f t="shared" si="35"/>
        <v>2743912.5599999959</v>
      </c>
      <c r="AW238" s="19"/>
      <c r="BB238" s="33"/>
      <c r="BC238" s="33"/>
      <c r="BD238" s="33"/>
      <c r="BF238" s="33"/>
      <c r="BG238" s="33"/>
      <c r="BH238" s="33"/>
      <c r="BJ238" s="35">
        <f t="shared" si="36"/>
        <v>2743912.5599999959</v>
      </c>
    </row>
    <row r="239" spans="1:62" x14ac:dyDescent="0.35">
      <c r="A239" s="3" t="str">
        <f>+'7'!A238</f>
        <v>LA CONFLUENCIA</v>
      </c>
      <c r="B239" s="6">
        <f>+'2'!B238+CompraVenta!D241</f>
        <v>0</v>
      </c>
      <c r="C239" s="6">
        <f>+'2'!C238+CompraVenta!E241</f>
        <v>0</v>
      </c>
      <c r="D239" s="6">
        <f>+'2'!D238+CompraVenta!F241</f>
        <v>0</v>
      </c>
      <c r="E239" s="6">
        <f>+'2'!E238+CompraVenta!G241</f>
        <v>0</v>
      </c>
      <c r="F239" s="6">
        <f>+'2'!F238+CompraVenta!H241</f>
        <v>0</v>
      </c>
      <c r="G239" s="6">
        <f>+'2'!G238+CompraVenta!I241</f>
        <v>0</v>
      </c>
      <c r="H239" s="6">
        <f>+'2'!H238+CompraVenta!J241</f>
        <v>0</v>
      </c>
      <c r="I239" s="6">
        <f>+'2'!I238+CompraVenta!K241</f>
        <v>0</v>
      </c>
      <c r="J239" s="6">
        <f>+'2'!J238+CompraVenta!L241</f>
        <v>0</v>
      </c>
      <c r="K239" s="6">
        <f>+'2'!K238+CompraVenta!M241</f>
        <v>5217976.9799999874</v>
      </c>
      <c r="L239" s="6">
        <f>+'2'!L238+CompraVenta!N241</f>
        <v>5217985.3099999959</v>
      </c>
      <c r="M239" s="6">
        <f>+'2'!M238+CompraVenta!O241</f>
        <v>4671281.2000000104</v>
      </c>
      <c r="N239" s="6">
        <f>+'4'!B238+CompraVenta!P241</f>
        <v>0</v>
      </c>
      <c r="O239" s="6">
        <f>+'4'!C238+CompraVenta!Q241</f>
        <v>0</v>
      </c>
      <c r="P239" s="6">
        <f>+'4'!D238+CompraVenta!R241</f>
        <v>0</v>
      </c>
      <c r="Q239" s="6">
        <f>+'4'!E238+CompraVenta!S241</f>
        <v>0</v>
      </c>
      <c r="R239" s="6">
        <f>+'4'!F238+CompraVenta!T241</f>
        <v>0</v>
      </c>
      <c r="S239" s="6">
        <f>+'4'!G238+CompraVenta!U241</f>
        <v>0</v>
      </c>
      <c r="T239" s="6">
        <f>+'4'!H238+CompraVenta!V241</f>
        <v>0</v>
      </c>
      <c r="U239" s="6">
        <f>+'4'!I238+CompraVenta!W241</f>
        <v>0</v>
      </c>
      <c r="V239" s="6">
        <f>+'4'!J238+CompraVenta!X241</f>
        <v>0</v>
      </c>
      <c r="W239" s="6">
        <f>+'4'!K238+CompraVenta!Y241</f>
        <v>5216282.8099999856</v>
      </c>
      <c r="X239" s="6">
        <f>+'4'!L238+CompraVenta!Z241</f>
        <v>5252197.3299999721</v>
      </c>
      <c r="Y239" s="6">
        <f>+'4'!M238+CompraVenta!AA241</f>
        <v>5114512.0200000005</v>
      </c>
      <c r="Z239" s="6">
        <f>+'7'!B238+CompraVenta!AB241</f>
        <v>0</v>
      </c>
      <c r="AA239" s="6">
        <f>+'7'!C238+CompraVenta!AC241</f>
        <v>0</v>
      </c>
      <c r="AB239" s="6">
        <f>+'7'!D238+CompraVenta!AD241</f>
        <v>0</v>
      </c>
      <c r="AC239" s="6">
        <f>+'7'!E238+CompraVenta!AE241</f>
        <v>0</v>
      </c>
      <c r="AD239" s="6">
        <f>+'7'!F238+CompraVenta!AF241</f>
        <v>0</v>
      </c>
      <c r="AE239" s="6">
        <f>+'7'!G238+CompraVenta!AG241</f>
        <v>0</v>
      </c>
      <c r="AF239" s="6">
        <f>+'7'!H238+CompraVenta!AH241</f>
        <v>0</v>
      </c>
      <c r="AG239" s="6">
        <f>+'7'!I238+CompraVenta!AI241</f>
        <v>0</v>
      </c>
      <c r="AH239" s="6">
        <f>+'7'!J238+CompraVenta!AJ241</f>
        <v>0</v>
      </c>
      <c r="AI239" s="6">
        <f>+'7'!K238+CompraVenta!AK241</f>
        <v>5217184.729999993</v>
      </c>
      <c r="AJ239" s="6">
        <f>+'7'!L238+CompraVenta!AL241</f>
        <v>5296061.040000001</v>
      </c>
      <c r="AK239" s="6">
        <f>+'7'!M238+CompraVenta!AM241</f>
        <v>4736835.8699999899</v>
      </c>
      <c r="AL239" s="6"/>
      <c r="AM239" s="33">
        <f t="shared" si="29"/>
        <v>15107243.489999995</v>
      </c>
      <c r="AN239" s="33">
        <f t="shared" si="30"/>
        <v>15582992.159999959</v>
      </c>
      <c r="AO239" s="33">
        <f t="shared" si="31"/>
        <v>15250081.639999984</v>
      </c>
      <c r="AP239" s="33">
        <f t="shared" si="32"/>
        <v>15107243.489999995</v>
      </c>
      <c r="AQ239" s="33">
        <f t="shared" si="33"/>
        <v>1</v>
      </c>
      <c r="AR239" s="6">
        <f t="shared" si="37"/>
        <v>237</v>
      </c>
      <c r="AS239" s="34">
        <f t="shared" si="34"/>
        <v>5217976.9799999874</v>
      </c>
      <c r="AT239" s="34">
        <f t="shared" si="34"/>
        <v>5217985.3099999959</v>
      </c>
      <c r="AU239" s="34">
        <f t="shared" si="34"/>
        <v>4671281.2000000104</v>
      </c>
      <c r="AV239" s="34">
        <f t="shared" si="35"/>
        <v>15107243.489999995</v>
      </c>
      <c r="AW239" s="19"/>
      <c r="BB239" s="33"/>
      <c r="BC239" s="33"/>
      <c r="BD239" s="33"/>
      <c r="BF239" s="33"/>
      <c r="BG239" s="33"/>
      <c r="BH239" s="33"/>
      <c r="BJ239" s="35">
        <f t="shared" si="36"/>
        <v>15107243.489999995</v>
      </c>
    </row>
    <row r="240" spans="1:62" x14ac:dyDescent="0.35">
      <c r="A240" s="3" t="str">
        <f>+'7'!A239</f>
        <v>LA HIGUERA</v>
      </c>
      <c r="B240" s="6">
        <f>+'2'!B239+CompraVenta!D242</f>
        <v>0</v>
      </c>
      <c r="C240" s="6">
        <f>+'2'!C239+CompraVenta!E242</f>
        <v>0</v>
      </c>
      <c r="D240" s="6">
        <f>+'2'!D239+CompraVenta!F242</f>
        <v>0</v>
      </c>
      <c r="E240" s="6">
        <f>+'2'!E239+CompraVenta!G242</f>
        <v>0</v>
      </c>
      <c r="F240" s="6">
        <f>+'2'!F239+CompraVenta!H242</f>
        <v>0</v>
      </c>
      <c r="G240" s="6">
        <f>+'2'!G239+CompraVenta!I242</f>
        <v>0</v>
      </c>
      <c r="H240" s="6">
        <f>+'2'!H239+CompraVenta!J242</f>
        <v>0</v>
      </c>
      <c r="I240" s="6">
        <f>+'2'!I239+CompraVenta!K242</f>
        <v>0</v>
      </c>
      <c r="J240" s="6">
        <f>+'2'!J239+CompraVenta!L242</f>
        <v>0</v>
      </c>
      <c r="K240" s="6">
        <f>+'2'!K239+CompraVenta!M242</f>
        <v>3695871.9199999892</v>
      </c>
      <c r="L240" s="6">
        <f>+'2'!L239+CompraVenta!N242</f>
        <v>4385729.7</v>
      </c>
      <c r="M240" s="6">
        <f>+'2'!M239+CompraVenta!O242</f>
        <v>3972963.2900000019</v>
      </c>
      <c r="N240" s="6">
        <f>+'4'!B239+CompraVenta!P242</f>
        <v>0</v>
      </c>
      <c r="O240" s="6">
        <f>+'4'!C239+CompraVenta!Q242</f>
        <v>0</v>
      </c>
      <c r="P240" s="6">
        <f>+'4'!D239+CompraVenta!R242</f>
        <v>0</v>
      </c>
      <c r="Q240" s="6">
        <f>+'4'!E239+CompraVenta!S242</f>
        <v>0</v>
      </c>
      <c r="R240" s="6">
        <f>+'4'!F239+CompraVenta!T242</f>
        <v>0</v>
      </c>
      <c r="S240" s="6">
        <f>+'4'!G239+CompraVenta!U242</f>
        <v>0</v>
      </c>
      <c r="T240" s="6">
        <f>+'4'!H239+CompraVenta!V242</f>
        <v>0</v>
      </c>
      <c r="U240" s="6">
        <f>+'4'!I239+CompraVenta!W242</f>
        <v>0</v>
      </c>
      <c r="V240" s="6">
        <f>+'4'!J239+CompraVenta!X242</f>
        <v>0</v>
      </c>
      <c r="W240" s="6">
        <f>+'4'!K239+CompraVenta!Y242</f>
        <v>3694293.1099999854</v>
      </c>
      <c r="X240" s="6">
        <f>+'4'!L239+CompraVenta!Z242</f>
        <v>4414036.920000012</v>
      </c>
      <c r="Y240" s="6">
        <f>+'4'!M239+CompraVenta!AA242</f>
        <v>4356043.9699999858</v>
      </c>
      <c r="Z240" s="6">
        <f>+'7'!B239+CompraVenta!AB242</f>
        <v>0</v>
      </c>
      <c r="AA240" s="6">
        <f>+'7'!C239+CompraVenta!AC242</f>
        <v>0</v>
      </c>
      <c r="AB240" s="6">
        <f>+'7'!D239+CompraVenta!AD242</f>
        <v>0</v>
      </c>
      <c r="AC240" s="6">
        <f>+'7'!E239+CompraVenta!AE242</f>
        <v>0</v>
      </c>
      <c r="AD240" s="6">
        <f>+'7'!F239+CompraVenta!AF242</f>
        <v>0</v>
      </c>
      <c r="AE240" s="6">
        <f>+'7'!G239+CompraVenta!AG242</f>
        <v>0</v>
      </c>
      <c r="AF240" s="6">
        <f>+'7'!H239+CompraVenta!AH242</f>
        <v>0</v>
      </c>
      <c r="AG240" s="6">
        <f>+'7'!I239+CompraVenta!AI242</f>
        <v>0</v>
      </c>
      <c r="AH240" s="6">
        <f>+'7'!J239+CompraVenta!AJ242</f>
        <v>0</v>
      </c>
      <c r="AI240" s="6">
        <f>+'7'!K239+CompraVenta!AK242</f>
        <v>3695291.0499999803</v>
      </c>
      <c r="AJ240" s="6">
        <f>+'7'!L239+CompraVenta!AL242</f>
        <v>4452467.83</v>
      </c>
      <c r="AK240" s="6">
        <f>+'7'!M239+CompraVenta!AM242</f>
        <v>4030032.0400000103</v>
      </c>
      <c r="AL240" s="6"/>
      <c r="AM240" s="33">
        <f t="shared" si="29"/>
        <v>12054564.909999993</v>
      </c>
      <c r="AN240" s="33">
        <f t="shared" si="30"/>
        <v>12464373.999999983</v>
      </c>
      <c r="AO240" s="33">
        <f t="shared" si="31"/>
        <v>12177790.919999991</v>
      </c>
      <c r="AP240" s="33">
        <f t="shared" si="32"/>
        <v>12054564.909999993</v>
      </c>
      <c r="AQ240" s="33">
        <f t="shared" si="33"/>
        <v>1</v>
      </c>
      <c r="AR240" s="6">
        <f t="shared" si="37"/>
        <v>238</v>
      </c>
      <c r="AS240" s="34">
        <f t="shared" si="34"/>
        <v>3695871.9199999892</v>
      </c>
      <c r="AT240" s="34">
        <f t="shared" si="34"/>
        <v>4385729.7</v>
      </c>
      <c r="AU240" s="34">
        <f t="shared" si="34"/>
        <v>3972963.2900000019</v>
      </c>
      <c r="AV240" s="34">
        <f t="shared" si="35"/>
        <v>12054564.909999993</v>
      </c>
      <c r="AW240" s="19"/>
      <c r="BB240" s="33"/>
      <c r="BC240" s="33"/>
      <c r="BD240" s="33"/>
      <c r="BF240" s="33"/>
      <c r="BG240" s="33"/>
      <c r="BH240" s="33"/>
      <c r="BJ240" s="35">
        <f t="shared" si="36"/>
        <v>12054564.909999993</v>
      </c>
    </row>
    <row r="241" spans="1:62" x14ac:dyDescent="0.35">
      <c r="A241" s="3" t="str">
        <f>+'7'!A240</f>
        <v>LA_ACACIA</v>
      </c>
      <c r="B241" s="6">
        <f>+'2'!B240+CompraVenta!D243</f>
        <v>0</v>
      </c>
      <c r="C241" s="6">
        <f>+'2'!C240+CompraVenta!E243</f>
        <v>0</v>
      </c>
      <c r="D241" s="6">
        <f>+'2'!D240+CompraVenta!F243</f>
        <v>0</v>
      </c>
      <c r="E241" s="6">
        <f>+'2'!E240+CompraVenta!G243</f>
        <v>0</v>
      </c>
      <c r="F241" s="6">
        <f>+'2'!F240+CompraVenta!H243</f>
        <v>0</v>
      </c>
      <c r="G241" s="6">
        <f>+'2'!G240+CompraVenta!I243</f>
        <v>0</v>
      </c>
      <c r="H241" s="6">
        <f>+'2'!H240+CompraVenta!J243</f>
        <v>0</v>
      </c>
      <c r="I241" s="6">
        <f>+'2'!I240+CompraVenta!K243</f>
        <v>0</v>
      </c>
      <c r="J241" s="6">
        <f>+'2'!J240+CompraVenta!L243</f>
        <v>0</v>
      </c>
      <c r="K241" s="6">
        <f>+'2'!K240+CompraVenta!M243</f>
        <v>58458.340000000062</v>
      </c>
      <c r="L241" s="6">
        <f>+'2'!L240+CompraVenta!N243</f>
        <v>122364.83000000006</v>
      </c>
      <c r="M241" s="6">
        <f>+'2'!M240+CompraVenta!O243</f>
        <v>109400.87000000004</v>
      </c>
      <c r="N241" s="6">
        <f>+'4'!B240+CompraVenta!P243</f>
        <v>0</v>
      </c>
      <c r="O241" s="6">
        <f>+'4'!C240+CompraVenta!Q243</f>
        <v>0</v>
      </c>
      <c r="P241" s="6">
        <f>+'4'!D240+CompraVenta!R243</f>
        <v>0</v>
      </c>
      <c r="Q241" s="6">
        <f>+'4'!E240+CompraVenta!S243</f>
        <v>0</v>
      </c>
      <c r="R241" s="6">
        <f>+'4'!F240+CompraVenta!T243</f>
        <v>0</v>
      </c>
      <c r="S241" s="6">
        <f>+'4'!G240+CompraVenta!U243</f>
        <v>0</v>
      </c>
      <c r="T241" s="6">
        <f>+'4'!H240+CompraVenta!V243</f>
        <v>0</v>
      </c>
      <c r="U241" s="6">
        <f>+'4'!I240+CompraVenta!W243</f>
        <v>0</v>
      </c>
      <c r="V241" s="6">
        <f>+'4'!J240+CompraVenta!X243</f>
        <v>0</v>
      </c>
      <c r="W241" s="6">
        <f>+'4'!K240+CompraVenta!Y243</f>
        <v>58438.190000000024</v>
      </c>
      <c r="X241" s="6">
        <f>+'4'!L240+CompraVenta!Z243</f>
        <v>123208.96000000001</v>
      </c>
      <c r="Y241" s="6">
        <f>+'4'!M240+CompraVenta!AA243</f>
        <v>119289.52999999998</v>
      </c>
      <c r="Z241" s="6">
        <f>+'7'!B240+CompraVenta!AB243</f>
        <v>0</v>
      </c>
      <c r="AA241" s="6">
        <f>+'7'!C240+CompraVenta!AC243</f>
        <v>0</v>
      </c>
      <c r="AB241" s="6">
        <f>+'7'!D240+CompraVenta!AD243</f>
        <v>0</v>
      </c>
      <c r="AC241" s="6">
        <f>+'7'!E240+CompraVenta!AE243</f>
        <v>0</v>
      </c>
      <c r="AD241" s="6">
        <f>+'7'!F240+CompraVenta!AF243</f>
        <v>0</v>
      </c>
      <c r="AE241" s="6">
        <f>+'7'!G240+CompraVenta!AG243</f>
        <v>0</v>
      </c>
      <c r="AF241" s="6">
        <f>+'7'!H240+CompraVenta!AH243</f>
        <v>0</v>
      </c>
      <c r="AG241" s="6">
        <f>+'7'!I240+CompraVenta!AI243</f>
        <v>0</v>
      </c>
      <c r="AH241" s="6">
        <f>+'7'!J240+CompraVenta!AJ243</f>
        <v>0</v>
      </c>
      <c r="AI241" s="6">
        <f>+'7'!K240+CompraVenta!AK243</f>
        <v>58445.070000000072</v>
      </c>
      <c r="AJ241" s="6">
        <f>+'7'!L240+CompraVenta!AL243</f>
        <v>124074.51999999997</v>
      </c>
      <c r="AK241" s="6">
        <f>+'7'!M240+CompraVenta!AM243</f>
        <v>110863.74</v>
      </c>
      <c r="AL241" s="6"/>
      <c r="AM241" s="33">
        <f t="shared" si="29"/>
        <v>290224.04000000015</v>
      </c>
      <c r="AN241" s="33">
        <f t="shared" si="30"/>
        <v>300936.68</v>
      </c>
      <c r="AO241" s="33">
        <f t="shared" si="31"/>
        <v>293383.33000000007</v>
      </c>
      <c r="AP241" s="33">
        <f t="shared" si="32"/>
        <v>290224.04000000015</v>
      </c>
      <c r="AQ241" s="33">
        <f t="shared" si="33"/>
        <v>1</v>
      </c>
      <c r="AR241" s="6">
        <f t="shared" si="37"/>
        <v>239</v>
      </c>
      <c r="AS241" s="34">
        <f t="shared" si="34"/>
        <v>58458.340000000062</v>
      </c>
      <c r="AT241" s="34">
        <f t="shared" si="34"/>
        <v>122364.83000000006</v>
      </c>
      <c r="AU241" s="34">
        <f t="shared" si="34"/>
        <v>109400.87000000004</v>
      </c>
      <c r="AV241" s="34">
        <f t="shared" si="35"/>
        <v>290224.04000000015</v>
      </c>
      <c r="AW241" s="19"/>
      <c r="BB241" s="33"/>
      <c r="BC241" s="33"/>
      <c r="BD241" s="33"/>
      <c r="BF241" s="33"/>
      <c r="BG241" s="33"/>
      <c r="BH241" s="33"/>
      <c r="BJ241" s="35">
        <f t="shared" si="36"/>
        <v>290224.04000000015</v>
      </c>
    </row>
    <row r="242" spans="1:62" x14ac:dyDescent="0.35">
      <c r="A242" s="3" t="str">
        <f>+'7'!A241</f>
        <v>LA_CALERA</v>
      </c>
      <c r="B242" s="6">
        <f>+'2'!B241+CompraVenta!D244</f>
        <v>0</v>
      </c>
      <c r="C242" s="6">
        <f>+'2'!C241+CompraVenta!E244</f>
        <v>0</v>
      </c>
      <c r="D242" s="6">
        <f>+'2'!D241+CompraVenta!F244</f>
        <v>0</v>
      </c>
      <c r="E242" s="6">
        <f>+'2'!E241+CompraVenta!G244</f>
        <v>0</v>
      </c>
      <c r="F242" s="6">
        <f>+'2'!F241+CompraVenta!H244</f>
        <v>0</v>
      </c>
      <c r="G242" s="6">
        <f>+'2'!G241+CompraVenta!I244</f>
        <v>0</v>
      </c>
      <c r="H242" s="6">
        <f>+'2'!H241+CompraVenta!J244</f>
        <v>0</v>
      </c>
      <c r="I242" s="6">
        <f>+'2'!I241+CompraVenta!K244</f>
        <v>0</v>
      </c>
      <c r="J242" s="6">
        <f>+'2'!J241+CompraVenta!L244</f>
        <v>0</v>
      </c>
      <c r="K242" s="6">
        <f>+'2'!K241+CompraVenta!M244</f>
        <v>0</v>
      </c>
      <c r="L242" s="6">
        <f>+'2'!L241+CompraVenta!N244</f>
        <v>0</v>
      </c>
      <c r="M242" s="6">
        <f>+'2'!M241+CompraVenta!O244</f>
        <v>0</v>
      </c>
      <c r="N242" s="6">
        <f>+'4'!B241+CompraVenta!P244</f>
        <v>0</v>
      </c>
      <c r="O242" s="6">
        <f>+'4'!C241+CompraVenta!Q244</f>
        <v>0</v>
      </c>
      <c r="P242" s="6">
        <f>+'4'!D241+CompraVenta!R244</f>
        <v>0</v>
      </c>
      <c r="Q242" s="6">
        <f>+'4'!E241+CompraVenta!S244</f>
        <v>0</v>
      </c>
      <c r="R242" s="6">
        <f>+'4'!F241+CompraVenta!T244</f>
        <v>0</v>
      </c>
      <c r="S242" s="6">
        <f>+'4'!G241+CompraVenta!U244</f>
        <v>0</v>
      </c>
      <c r="T242" s="6">
        <f>+'4'!H241+CompraVenta!V244</f>
        <v>0</v>
      </c>
      <c r="U242" s="6">
        <f>+'4'!I241+CompraVenta!W244</f>
        <v>0</v>
      </c>
      <c r="V242" s="6">
        <f>+'4'!J241+CompraVenta!X244</f>
        <v>0</v>
      </c>
      <c r="W242" s="6">
        <f>+'4'!K241+CompraVenta!Y244</f>
        <v>0</v>
      </c>
      <c r="X242" s="6">
        <f>+'4'!L241+CompraVenta!Z244</f>
        <v>0</v>
      </c>
      <c r="Y242" s="6">
        <f>+'4'!M241+CompraVenta!AA244</f>
        <v>0</v>
      </c>
      <c r="Z242" s="6">
        <f>+'7'!B241+CompraVenta!AB244</f>
        <v>0</v>
      </c>
      <c r="AA242" s="6">
        <f>+'7'!C241+CompraVenta!AC244</f>
        <v>0</v>
      </c>
      <c r="AB242" s="6">
        <f>+'7'!D241+CompraVenta!AD244</f>
        <v>0</v>
      </c>
      <c r="AC242" s="6">
        <f>+'7'!E241+CompraVenta!AE244</f>
        <v>0</v>
      </c>
      <c r="AD242" s="6">
        <f>+'7'!F241+CompraVenta!AF244</f>
        <v>0</v>
      </c>
      <c r="AE242" s="6">
        <f>+'7'!G241+CompraVenta!AG244</f>
        <v>0</v>
      </c>
      <c r="AF242" s="6">
        <f>+'7'!H241+CompraVenta!AH244</f>
        <v>0</v>
      </c>
      <c r="AG242" s="6">
        <f>+'7'!I241+CompraVenta!AI244</f>
        <v>0</v>
      </c>
      <c r="AH242" s="6">
        <f>+'7'!J241+CompraVenta!AJ244</f>
        <v>0</v>
      </c>
      <c r="AI242" s="6">
        <f>+'7'!K241+CompraVenta!AK244</f>
        <v>0</v>
      </c>
      <c r="AJ242" s="6">
        <f>+'7'!L241+CompraVenta!AL244</f>
        <v>0</v>
      </c>
      <c r="AK242" s="6">
        <f>+'7'!M241+CompraVenta!AM244</f>
        <v>0</v>
      </c>
      <c r="AL242" s="6"/>
      <c r="AM242" s="33">
        <f t="shared" si="29"/>
        <v>0</v>
      </c>
      <c r="AN242" s="33">
        <f t="shared" si="30"/>
        <v>0</v>
      </c>
      <c r="AO242" s="33">
        <f t="shared" si="31"/>
        <v>0</v>
      </c>
      <c r="AP242" s="33">
        <f t="shared" si="32"/>
        <v>0</v>
      </c>
      <c r="AQ242" s="33">
        <f t="shared" si="33"/>
        <v>1</v>
      </c>
      <c r="AR242" s="6">
        <f t="shared" si="37"/>
        <v>240</v>
      </c>
      <c r="AS242" s="34">
        <f t="shared" si="34"/>
        <v>0</v>
      </c>
      <c r="AT242" s="34">
        <f t="shared" si="34"/>
        <v>0</v>
      </c>
      <c r="AU242" s="34">
        <f t="shared" si="34"/>
        <v>0</v>
      </c>
      <c r="AV242" s="34">
        <f t="shared" si="35"/>
        <v>0</v>
      </c>
      <c r="AW242" s="19"/>
      <c r="BB242" s="33"/>
      <c r="BC242" s="33"/>
      <c r="BD242" s="33"/>
      <c r="BF242" s="33"/>
      <c r="BG242" s="33"/>
      <c r="BH242" s="33"/>
      <c r="BJ242" s="35">
        <f t="shared" si="36"/>
        <v>0</v>
      </c>
    </row>
    <row r="243" spans="1:62" x14ac:dyDescent="0.35">
      <c r="A243" s="3" t="str">
        <f>+'7'!A242</f>
        <v>LA_CHIMBA_BIS_SPA</v>
      </c>
      <c r="B243" s="6">
        <f>+'2'!B242+CompraVenta!D245</f>
        <v>0</v>
      </c>
      <c r="C243" s="6">
        <f>+'2'!C242+CompraVenta!E245</f>
        <v>0</v>
      </c>
      <c r="D243" s="6">
        <f>+'2'!D242+CompraVenta!F245</f>
        <v>0</v>
      </c>
      <c r="E243" s="6">
        <f>+'2'!E242+CompraVenta!G245</f>
        <v>0</v>
      </c>
      <c r="F243" s="6">
        <f>+'2'!F242+CompraVenta!H245</f>
        <v>0</v>
      </c>
      <c r="G243" s="6">
        <f>+'2'!G242+CompraVenta!I245</f>
        <v>0</v>
      </c>
      <c r="H243" s="6">
        <f>+'2'!H242+CompraVenta!J245</f>
        <v>0</v>
      </c>
      <c r="I243" s="6">
        <f>+'2'!I242+CompraVenta!K245</f>
        <v>0</v>
      </c>
      <c r="J243" s="6">
        <f>+'2'!J242+CompraVenta!L245</f>
        <v>0</v>
      </c>
      <c r="K243" s="6">
        <f>+'2'!K242+CompraVenta!M245</f>
        <v>47406.89</v>
      </c>
      <c r="L243" s="6">
        <f>+'2'!L242+CompraVenta!N245</f>
        <v>48052.610000000022</v>
      </c>
      <c r="M243" s="6">
        <f>+'2'!M242+CompraVenta!O245</f>
        <v>45019.97</v>
      </c>
      <c r="N243" s="6">
        <f>+'4'!B242+CompraVenta!P245</f>
        <v>0</v>
      </c>
      <c r="O243" s="6">
        <f>+'4'!C242+CompraVenta!Q245</f>
        <v>0</v>
      </c>
      <c r="P243" s="6">
        <f>+'4'!D242+CompraVenta!R245</f>
        <v>0</v>
      </c>
      <c r="Q243" s="6">
        <f>+'4'!E242+CompraVenta!S245</f>
        <v>0</v>
      </c>
      <c r="R243" s="6">
        <f>+'4'!F242+CompraVenta!T245</f>
        <v>0</v>
      </c>
      <c r="S243" s="6">
        <f>+'4'!G242+CompraVenta!U245</f>
        <v>0</v>
      </c>
      <c r="T243" s="6">
        <f>+'4'!H242+CompraVenta!V245</f>
        <v>0</v>
      </c>
      <c r="U243" s="6">
        <f>+'4'!I242+CompraVenta!W245</f>
        <v>0</v>
      </c>
      <c r="V243" s="6">
        <f>+'4'!J242+CompraVenta!X245</f>
        <v>0</v>
      </c>
      <c r="W243" s="6">
        <f>+'4'!K242+CompraVenta!Y245</f>
        <v>47393.390000000021</v>
      </c>
      <c r="X243" s="6">
        <f>+'4'!L242+CompraVenta!Z245</f>
        <v>48427.270000000048</v>
      </c>
      <c r="Y243" s="6">
        <f>+'4'!M242+CompraVenta!AA245</f>
        <v>50199.539999999957</v>
      </c>
      <c r="Z243" s="6">
        <f>+'7'!B242+CompraVenta!AB245</f>
        <v>0</v>
      </c>
      <c r="AA243" s="6">
        <f>+'7'!C242+CompraVenta!AC245</f>
        <v>0</v>
      </c>
      <c r="AB243" s="6">
        <f>+'7'!D242+CompraVenta!AD245</f>
        <v>0</v>
      </c>
      <c r="AC243" s="6">
        <f>+'7'!E242+CompraVenta!AE245</f>
        <v>0</v>
      </c>
      <c r="AD243" s="6">
        <f>+'7'!F242+CompraVenta!AF245</f>
        <v>0</v>
      </c>
      <c r="AE243" s="6">
        <f>+'7'!G242+CompraVenta!AG245</f>
        <v>0</v>
      </c>
      <c r="AF243" s="6">
        <f>+'7'!H242+CompraVenta!AH245</f>
        <v>0</v>
      </c>
      <c r="AG243" s="6">
        <f>+'7'!I242+CompraVenta!AI245</f>
        <v>0</v>
      </c>
      <c r="AH243" s="6">
        <f>+'7'!J242+CompraVenta!AJ245</f>
        <v>0</v>
      </c>
      <c r="AI243" s="6">
        <f>+'7'!K242+CompraVenta!AK245</f>
        <v>47387.119999999981</v>
      </c>
      <c r="AJ243" s="6">
        <f>+'7'!L242+CompraVenta!AL245</f>
        <v>48827.810000000027</v>
      </c>
      <c r="AK243" s="6">
        <f>+'7'!M242+CompraVenta!AM245</f>
        <v>45753.339999999953</v>
      </c>
      <c r="AL243" s="6"/>
      <c r="AM243" s="33">
        <f t="shared" si="29"/>
        <v>140479.47000000003</v>
      </c>
      <c r="AN243" s="33">
        <f t="shared" si="30"/>
        <v>146020.20000000001</v>
      </c>
      <c r="AO243" s="33">
        <f t="shared" si="31"/>
        <v>141968.26999999996</v>
      </c>
      <c r="AP243" s="33">
        <f t="shared" si="32"/>
        <v>140479.47000000003</v>
      </c>
      <c r="AQ243" s="33">
        <f t="shared" si="33"/>
        <v>1</v>
      </c>
      <c r="AR243" s="6">
        <f t="shared" si="37"/>
        <v>241</v>
      </c>
      <c r="AS243" s="34">
        <f t="shared" si="34"/>
        <v>47406.89</v>
      </c>
      <c r="AT243" s="34">
        <f t="shared" si="34"/>
        <v>48052.610000000022</v>
      </c>
      <c r="AU243" s="34">
        <f t="shared" si="34"/>
        <v>45019.97</v>
      </c>
      <c r="AV243" s="34">
        <f t="shared" si="35"/>
        <v>140479.47000000003</v>
      </c>
      <c r="AW243" s="19"/>
      <c r="BB243" s="33"/>
      <c r="BC243" s="33"/>
      <c r="BD243" s="33"/>
      <c r="BF243" s="33"/>
      <c r="BG243" s="33"/>
      <c r="BH243" s="33"/>
      <c r="BJ243" s="35">
        <f t="shared" si="36"/>
        <v>140479.47000000003</v>
      </c>
    </row>
    <row r="244" spans="1:62" x14ac:dyDescent="0.35">
      <c r="A244" s="3" t="str">
        <f>+'7'!A243</f>
        <v>LA_HUELLA</v>
      </c>
      <c r="B244" s="6">
        <f>+'2'!B243+CompraVenta!D246</f>
        <v>0</v>
      </c>
      <c r="C244" s="6">
        <f>+'2'!C243+CompraVenta!E246</f>
        <v>0</v>
      </c>
      <c r="D244" s="6">
        <f>+'2'!D243+CompraVenta!F246</f>
        <v>0</v>
      </c>
      <c r="E244" s="6">
        <f>+'2'!E243+CompraVenta!G246</f>
        <v>0</v>
      </c>
      <c r="F244" s="6">
        <f>+'2'!F243+CompraVenta!H246</f>
        <v>0</v>
      </c>
      <c r="G244" s="6">
        <f>+'2'!G243+CompraVenta!I246</f>
        <v>0</v>
      </c>
      <c r="H244" s="6">
        <f>+'2'!H243+CompraVenta!J246</f>
        <v>0</v>
      </c>
      <c r="I244" s="6">
        <f>+'2'!I243+CompraVenta!K246</f>
        <v>0</v>
      </c>
      <c r="J244" s="6">
        <f>+'2'!J243+CompraVenta!L246</f>
        <v>0</v>
      </c>
      <c r="K244" s="6">
        <f>+'2'!K243+CompraVenta!M246</f>
        <v>391987.72999999957</v>
      </c>
      <c r="L244" s="6">
        <f>+'2'!L243+CompraVenta!N246</f>
        <v>436743.27999999956</v>
      </c>
      <c r="M244" s="6">
        <f>+'2'!M243+CompraVenta!O246</f>
        <v>567949.7300000001</v>
      </c>
      <c r="N244" s="6">
        <f>+'4'!B243+CompraVenta!P246</f>
        <v>0</v>
      </c>
      <c r="O244" s="6">
        <f>+'4'!C243+CompraVenta!Q246</f>
        <v>0</v>
      </c>
      <c r="P244" s="6">
        <f>+'4'!D243+CompraVenta!R246</f>
        <v>0</v>
      </c>
      <c r="Q244" s="6">
        <f>+'4'!E243+CompraVenta!S246</f>
        <v>0</v>
      </c>
      <c r="R244" s="6">
        <f>+'4'!F243+CompraVenta!T246</f>
        <v>0</v>
      </c>
      <c r="S244" s="6">
        <f>+'4'!G243+CompraVenta!U246</f>
        <v>0</v>
      </c>
      <c r="T244" s="6">
        <f>+'4'!H243+CompraVenta!V246</f>
        <v>0</v>
      </c>
      <c r="U244" s="6">
        <f>+'4'!I243+CompraVenta!W246</f>
        <v>0</v>
      </c>
      <c r="V244" s="6">
        <f>+'4'!J243+CompraVenta!X246</f>
        <v>0</v>
      </c>
      <c r="W244" s="6">
        <f>+'4'!K243+CompraVenta!Y246</f>
        <v>392068.61999999941</v>
      </c>
      <c r="X244" s="6">
        <f>+'4'!L243+CompraVenta!Z246</f>
        <v>433953.01000000018</v>
      </c>
      <c r="Y244" s="6">
        <f>+'4'!M243+CompraVenta!AA246</f>
        <v>527287.27000000048</v>
      </c>
      <c r="Z244" s="6">
        <f>+'7'!B243+CompraVenta!AB246</f>
        <v>0</v>
      </c>
      <c r="AA244" s="6">
        <f>+'7'!C243+CompraVenta!AC246</f>
        <v>0</v>
      </c>
      <c r="AB244" s="6">
        <f>+'7'!D243+CompraVenta!AD246</f>
        <v>0</v>
      </c>
      <c r="AC244" s="6">
        <f>+'7'!E243+CompraVenta!AE246</f>
        <v>0</v>
      </c>
      <c r="AD244" s="6">
        <f>+'7'!F243+CompraVenta!AF246</f>
        <v>0</v>
      </c>
      <c r="AE244" s="6">
        <f>+'7'!G243+CompraVenta!AG246</f>
        <v>0</v>
      </c>
      <c r="AF244" s="6">
        <f>+'7'!H243+CompraVenta!AH246</f>
        <v>0</v>
      </c>
      <c r="AG244" s="6">
        <f>+'7'!I243+CompraVenta!AI246</f>
        <v>0</v>
      </c>
      <c r="AH244" s="6">
        <f>+'7'!J243+CompraVenta!AJ246</f>
        <v>0</v>
      </c>
      <c r="AI244" s="6">
        <f>+'7'!K243+CompraVenta!AK246</f>
        <v>392209.62999999919</v>
      </c>
      <c r="AJ244" s="6">
        <f>+'7'!L243+CompraVenta!AL246</f>
        <v>430208.86999999982</v>
      </c>
      <c r="AK244" s="6">
        <f>+'7'!M243+CompraVenta!AM246</f>
        <v>564811.36000000127</v>
      </c>
      <c r="AL244" s="6"/>
      <c r="AM244" s="33">
        <f t="shared" si="29"/>
        <v>1396680.7399999993</v>
      </c>
      <c r="AN244" s="33">
        <f t="shared" si="30"/>
        <v>1353308.9000000001</v>
      </c>
      <c r="AO244" s="33">
        <f t="shared" si="31"/>
        <v>1387229.8600000003</v>
      </c>
      <c r="AP244" s="33">
        <f t="shared" si="32"/>
        <v>1353308.9000000001</v>
      </c>
      <c r="AQ244" s="33">
        <f t="shared" si="33"/>
        <v>2</v>
      </c>
      <c r="AR244" s="6">
        <f t="shared" si="37"/>
        <v>242</v>
      </c>
      <c r="AS244" s="34">
        <f t="shared" si="34"/>
        <v>392068.61999999941</v>
      </c>
      <c r="AT244" s="34">
        <f t="shared" si="34"/>
        <v>433953.01000000018</v>
      </c>
      <c r="AU244" s="34">
        <f t="shared" si="34"/>
        <v>527287.27000000048</v>
      </c>
      <c r="AV244" s="34">
        <f t="shared" si="35"/>
        <v>1353308.9000000001</v>
      </c>
      <c r="AW244" s="19"/>
      <c r="BB244" s="33"/>
      <c r="BC244" s="33"/>
      <c r="BD244" s="33"/>
      <c r="BF244" s="33"/>
      <c r="BG244" s="33"/>
      <c r="BH244" s="33"/>
      <c r="BJ244" s="35">
        <f t="shared" si="36"/>
        <v>1353308.9000000001</v>
      </c>
    </row>
    <row r="245" spans="1:62" x14ac:dyDescent="0.35">
      <c r="A245" s="3" t="str">
        <f>+'7'!A244</f>
        <v>LA_LEONERA</v>
      </c>
      <c r="B245" s="6">
        <f>+'2'!B244+CompraVenta!D247</f>
        <v>0</v>
      </c>
      <c r="C245" s="6">
        <f>+'2'!C244+CompraVenta!E247</f>
        <v>0</v>
      </c>
      <c r="D245" s="6">
        <f>+'2'!D244+CompraVenta!F247</f>
        <v>0</v>
      </c>
      <c r="E245" s="6">
        <f>+'2'!E244+CompraVenta!G247</f>
        <v>0</v>
      </c>
      <c r="F245" s="6">
        <f>+'2'!F244+CompraVenta!H247</f>
        <v>0</v>
      </c>
      <c r="G245" s="6">
        <f>+'2'!G244+CompraVenta!I247</f>
        <v>0</v>
      </c>
      <c r="H245" s="6">
        <f>+'2'!H244+CompraVenta!J247</f>
        <v>0</v>
      </c>
      <c r="I245" s="6">
        <f>+'2'!I244+CompraVenta!K247</f>
        <v>0</v>
      </c>
      <c r="J245" s="6">
        <f>+'2'!J244+CompraVenta!L247</f>
        <v>0</v>
      </c>
      <c r="K245" s="6">
        <f>+'2'!K244+CompraVenta!M247</f>
        <v>142406.14000000028</v>
      </c>
      <c r="L245" s="6">
        <f>+'2'!L244+CompraVenta!N247</f>
        <v>93047.179999999906</v>
      </c>
      <c r="M245" s="6">
        <f>+'2'!M244+CompraVenta!O247</f>
        <v>146500.95999999982</v>
      </c>
      <c r="N245" s="6">
        <f>+'4'!B244+CompraVenta!P247</f>
        <v>0</v>
      </c>
      <c r="O245" s="6">
        <f>+'4'!C244+CompraVenta!Q247</f>
        <v>0</v>
      </c>
      <c r="P245" s="6">
        <f>+'4'!D244+CompraVenta!R247</f>
        <v>0</v>
      </c>
      <c r="Q245" s="6">
        <f>+'4'!E244+CompraVenta!S247</f>
        <v>0</v>
      </c>
      <c r="R245" s="6">
        <f>+'4'!F244+CompraVenta!T247</f>
        <v>0</v>
      </c>
      <c r="S245" s="6">
        <f>+'4'!G244+CompraVenta!U247</f>
        <v>0</v>
      </c>
      <c r="T245" s="6">
        <f>+'4'!H244+CompraVenta!V247</f>
        <v>0</v>
      </c>
      <c r="U245" s="6">
        <f>+'4'!I244+CompraVenta!W247</f>
        <v>0</v>
      </c>
      <c r="V245" s="6">
        <f>+'4'!J244+CompraVenta!X247</f>
        <v>0</v>
      </c>
      <c r="W245" s="6">
        <f>+'4'!K244+CompraVenta!Y247</f>
        <v>134109.17000000036</v>
      </c>
      <c r="X245" s="6">
        <f>+'4'!L244+CompraVenta!Z247</f>
        <v>23144.010000000417</v>
      </c>
      <c r="Y245" s="6">
        <f>+'4'!M244+CompraVenta!AA247</f>
        <v>782.59999999987485</v>
      </c>
      <c r="Z245" s="6">
        <f>+'7'!B244+CompraVenta!AB247</f>
        <v>0</v>
      </c>
      <c r="AA245" s="6">
        <f>+'7'!C244+CompraVenta!AC247</f>
        <v>0</v>
      </c>
      <c r="AB245" s="6">
        <f>+'7'!D244+CompraVenta!AD247</f>
        <v>0</v>
      </c>
      <c r="AC245" s="6">
        <f>+'7'!E244+CompraVenta!AE247</f>
        <v>0</v>
      </c>
      <c r="AD245" s="6">
        <f>+'7'!F244+CompraVenta!AF247</f>
        <v>0</v>
      </c>
      <c r="AE245" s="6">
        <f>+'7'!G244+CompraVenta!AG247</f>
        <v>0</v>
      </c>
      <c r="AF245" s="6">
        <f>+'7'!H244+CompraVenta!AH247</f>
        <v>0</v>
      </c>
      <c r="AG245" s="6">
        <f>+'7'!I244+CompraVenta!AI247</f>
        <v>0</v>
      </c>
      <c r="AH245" s="6">
        <f>+'7'!J244+CompraVenta!AJ247</f>
        <v>0</v>
      </c>
      <c r="AI245" s="6">
        <f>+'7'!K244+CompraVenta!AK247</f>
        <v>154131.37000000029</v>
      </c>
      <c r="AJ245" s="6">
        <f>+'7'!L244+CompraVenta!AL247</f>
        <v>201712.37999999977</v>
      </c>
      <c r="AK245" s="6">
        <f>+'7'!M244+CompraVenta!AM247</f>
        <v>66886.099999999788</v>
      </c>
      <c r="AL245" s="6"/>
      <c r="AM245" s="33">
        <f t="shared" si="29"/>
        <v>381954.28</v>
      </c>
      <c r="AN245" s="33">
        <f t="shared" si="30"/>
        <v>158035.78000000067</v>
      </c>
      <c r="AO245" s="33">
        <f t="shared" si="31"/>
        <v>422729.84999999986</v>
      </c>
      <c r="AP245" s="33">
        <f t="shared" si="32"/>
        <v>158035.78000000067</v>
      </c>
      <c r="AQ245" s="33">
        <f t="shared" si="33"/>
        <v>2</v>
      </c>
      <c r="AR245" s="6">
        <f t="shared" si="37"/>
        <v>243</v>
      </c>
      <c r="AS245" s="34">
        <f t="shared" si="34"/>
        <v>134109.17000000036</v>
      </c>
      <c r="AT245" s="34">
        <f t="shared" si="34"/>
        <v>23144.010000000417</v>
      </c>
      <c r="AU245" s="34">
        <f t="shared" si="34"/>
        <v>782.59999999987485</v>
      </c>
      <c r="AV245" s="34">
        <f t="shared" si="35"/>
        <v>158035.78000000067</v>
      </c>
      <c r="AW245" s="19"/>
      <c r="BB245" s="33"/>
      <c r="BC245" s="33"/>
      <c r="BD245" s="33"/>
      <c r="BF245" s="33"/>
      <c r="BG245" s="33"/>
      <c r="BH245" s="33"/>
      <c r="BJ245" s="35">
        <f t="shared" si="36"/>
        <v>158035.78000000067</v>
      </c>
    </row>
    <row r="246" spans="1:62" x14ac:dyDescent="0.35">
      <c r="A246" s="3" t="str">
        <f>+'7'!A245</f>
        <v>LA_LIGUA_SPA</v>
      </c>
      <c r="B246" s="6">
        <f>+'2'!B245+CompraVenta!D248</f>
        <v>0</v>
      </c>
      <c r="C246" s="6">
        <f>+'2'!C245+CompraVenta!E248</f>
        <v>0</v>
      </c>
      <c r="D246" s="6">
        <f>+'2'!D245+CompraVenta!F248</f>
        <v>0</v>
      </c>
      <c r="E246" s="6">
        <f>+'2'!E245+CompraVenta!G248</f>
        <v>0</v>
      </c>
      <c r="F246" s="6">
        <f>+'2'!F245+CompraVenta!H248</f>
        <v>0</v>
      </c>
      <c r="G246" s="6">
        <f>+'2'!G245+CompraVenta!I248</f>
        <v>0</v>
      </c>
      <c r="H246" s="6">
        <f>+'2'!H245+CompraVenta!J248</f>
        <v>0</v>
      </c>
      <c r="I246" s="6">
        <f>+'2'!I245+CompraVenta!K248</f>
        <v>0</v>
      </c>
      <c r="J246" s="6">
        <f>+'2'!J245+CompraVenta!L248</f>
        <v>0</v>
      </c>
      <c r="K246" s="6">
        <f>+'2'!K245+CompraVenta!M248</f>
        <v>39132.050000000025</v>
      </c>
      <c r="L246" s="6">
        <f>+'2'!L245+CompraVenta!N248</f>
        <v>46459.779999999955</v>
      </c>
      <c r="M246" s="6">
        <f>+'2'!M245+CompraVenta!O248</f>
        <v>44402.490000000013</v>
      </c>
      <c r="N246" s="6">
        <f>+'4'!B245+CompraVenta!P248</f>
        <v>0</v>
      </c>
      <c r="O246" s="6">
        <f>+'4'!C245+CompraVenta!Q248</f>
        <v>0</v>
      </c>
      <c r="P246" s="6">
        <f>+'4'!D245+CompraVenta!R248</f>
        <v>0</v>
      </c>
      <c r="Q246" s="6">
        <f>+'4'!E245+CompraVenta!S248</f>
        <v>0</v>
      </c>
      <c r="R246" s="6">
        <f>+'4'!F245+CompraVenta!T248</f>
        <v>0</v>
      </c>
      <c r="S246" s="6">
        <f>+'4'!G245+CompraVenta!U248</f>
        <v>0</v>
      </c>
      <c r="T246" s="6">
        <f>+'4'!H245+CompraVenta!V248</f>
        <v>0</v>
      </c>
      <c r="U246" s="6">
        <f>+'4'!I245+CompraVenta!W248</f>
        <v>0</v>
      </c>
      <c r="V246" s="6">
        <f>+'4'!J245+CompraVenta!X248</f>
        <v>0</v>
      </c>
      <c r="W246" s="6">
        <f>+'4'!K245+CompraVenta!Y248</f>
        <v>39125.320000000036</v>
      </c>
      <c r="X246" s="6">
        <f>+'4'!L245+CompraVenta!Z248</f>
        <v>46648.700000000041</v>
      </c>
      <c r="Y246" s="6">
        <f>+'4'!M245+CompraVenta!AA248</f>
        <v>47495.559999999932</v>
      </c>
      <c r="Z246" s="6">
        <f>+'7'!B245+CompraVenta!AB248</f>
        <v>0</v>
      </c>
      <c r="AA246" s="6">
        <f>+'7'!C245+CompraVenta!AC248</f>
        <v>0</v>
      </c>
      <c r="AB246" s="6">
        <f>+'7'!D245+CompraVenta!AD248</f>
        <v>0</v>
      </c>
      <c r="AC246" s="6">
        <f>+'7'!E245+CompraVenta!AE248</f>
        <v>0</v>
      </c>
      <c r="AD246" s="6">
        <f>+'7'!F245+CompraVenta!AF248</f>
        <v>0</v>
      </c>
      <c r="AE246" s="6">
        <f>+'7'!G245+CompraVenta!AG248</f>
        <v>0</v>
      </c>
      <c r="AF246" s="6">
        <f>+'7'!H245+CompraVenta!AH248</f>
        <v>0</v>
      </c>
      <c r="AG246" s="6">
        <f>+'7'!I245+CompraVenta!AI248</f>
        <v>0</v>
      </c>
      <c r="AH246" s="6">
        <f>+'7'!J245+CompraVenta!AJ248</f>
        <v>0</v>
      </c>
      <c r="AI246" s="6">
        <f>+'7'!K245+CompraVenta!AK248</f>
        <v>39120.359999999993</v>
      </c>
      <c r="AJ246" s="6">
        <f>+'7'!L245+CompraVenta!AL248</f>
        <v>46840.570000000123</v>
      </c>
      <c r="AK246" s="6">
        <f>+'7'!M245+CompraVenta!AM248</f>
        <v>44940.180000000073</v>
      </c>
      <c r="AL246" s="6"/>
      <c r="AM246" s="33">
        <f t="shared" si="29"/>
        <v>129994.32</v>
      </c>
      <c r="AN246" s="33">
        <f t="shared" si="30"/>
        <v>133269.58000000002</v>
      </c>
      <c r="AO246" s="33">
        <f t="shared" si="31"/>
        <v>130901.11000000019</v>
      </c>
      <c r="AP246" s="33">
        <f t="shared" si="32"/>
        <v>129994.32</v>
      </c>
      <c r="AQ246" s="33">
        <f t="shared" si="33"/>
        <v>1</v>
      </c>
      <c r="AR246" s="6">
        <f t="shared" si="37"/>
        <v>244</v>
      </c>
      <c r="AS246" s="34">
        <f t="shared" si="34"/>
        <v>39132.050000000025</v>
      </c>
      <c r="AT246" s="34">
        <f t="shared" si="34"/>
        <v>46459.779999999955</v>
      </c>
      <c r="AU246" s="34">
        <f t="shared" si="34"/>
        <v>44402.490000000013</v>
      </c>
      <c r="AV246" s="34">
        <f t="shared" si="35"/>
        <v>129994.32</v>
      </c>
      <c r="AW246" s="19"/>
      <c r="BB246" s="33"/>
      <c r="BC246" s="33"/>
      <c r="BD246" s="33"/>
      <c r="BF246" s="33"/>
      <c r="BG246" s="33"/>
      <c r="BH246" s="33"/>
      <c r="BJ246" s="35">
        <f t="shared" si="36"/>
        <v>129994.32</v>
      </c>
    </row>
    <row r="247" spans="1:62" x14ac:dyDescent="0.35">
      <c r="A247" s="3" t="str">
        <f>+'7'!A246</f>
        <v>LA_MANGA_ENERGY</v>
      </c>
      <c r="B247" s="6">
        <f>+'2'!B246+CompraVenta!D249</f>
        <v>0</v>
      </c>
      <c r="C247" s="6">
        <f>+'2'!C246+CompraVenta!E249</f>
        <v>0</v>
      </c>
      <c r="D247" s="6">
        <f>+'2'!D246+CompraVenta!F249</f>
        <v>0</v>
      </c>
      <c r="E247" s="6">
        <f>+'2'!E246+CompraVenta!G249</f>
        <v>0</v>
      </c>
      <c r="F247" s="6">
        <f>+'2'!F246+CompraVenta!H249</f>
        <v>0</v>
      </c>
      <c r="G247" s="6">
        <f>+'2'!G246+CompraVenta!I249</f>
        <v>0</v>
      </c>
      <c r="H247" s="6">
        <f>+'2'!H246+CompraVenta!J249</f>
        <v>0</v>
      </c>
      <c r="I247" s="6">
        <f>+'2'!I246+CompraVenta!K249</f>
        <v>0</v>
      </c>
      <c r="J247" s="6">
        <f>+'2'!J246+CompraVenta!L249</f>
        <v>0</v>
      </c>
      <c r="K247" s="6">
        <f>+'2'!K246+CompraVenta!M249</f>
        <v>30195.660000000025</v>
      </c>
      <c r="L247" s="6">
        <f>+'2'!L246+CompraVenta!N249</f>
        <v>26016.170000000031</v>
      </c>
      <c r="M247" s="6">
        <f>+'2'!M246+CompraVenta!O249</f>
        <v>25194.44000000001</v>
      </c>
      <c r="N247" s="6">
        <f>+'4'!B246+CompraVenta!P249</f>
        <v>0</v>
      </c>
      <c r="O247" s="6">
        <f>+'4'!C246+CompraVenta!Q249</f>
        <v>0</v>
      </c>
      <c r="P247" s="6">
        <f>+'4'!D246+CompraVenta!R249</f>
        <v>0</v>
      </c>
      <c r="Q247" s="6">
        <f>+'4'!E246+CompraVenta!S249</f>
        <v>0</v>
      </c>
      <c r="R247" s="6">
        <f>+'4'!F246+CompraVenta!T249</f>
        <v>0</v>
      </c>
      <c r="S247" s="6">
        <f>+'4'!G246+CompraVenta!U249</f>
        <v>0</v>
      </c>
      <c r="T247" s="6">
        <f>+'4'!H246+CompraVenta!V249</f>
        <v>0</v>
      </c>
      <c r="U247" s="6">
        <f>+'4'!I246+CompraVenta!W249</f>
        <v>0</v>
      </c>
      <c r="V247" s="6">
        <f>+'4'!J246+CompraVenta!X249</f>
        <v>0</v>
      </c>
      <c r="W247" s="6">
        <f>+'4'!K246+CompraVenta!Y249</f>
        <v>30188.260000000013</v>
      </c>
      <c r="X247" s="6">
        <f>+'4'!L246+CompraVenta!Z249</f>
        <v>26223.599999999988</v>
      </c>
      <c r="Y247" s="6">
        <f>+'4'!M246+CompraVenta!AA249</f>
        <v>27297.329999999991</v>
      </c>
      <c r="Z247" s="6">
        <f>+'7'!B246+CompraVenta!AB249</f>
        <v>0</v>
      </c>
      <c r="AA247" s="6">
        <f>+'7'!C246+CompraVenta!AC249</f>
        <v>0</v>
      </c>
      <c r="AB247" s="6">
        <f>+'7'!D246+CompraVenta!AD249</f>
        <v>0</v>
      </c>
      <c r="AC247" s="6">
        <f>+'7'!E246+CompraVenta!AE249</f>
        <v>0</v>
      </c>
      <c r="AD247" s="6">
        <f>+'7'!F246+CompraVenta!AF249</f>
        <v>0</v>
      </c>
      <c r="AE247" s="6">
        <f>+'7'!G246+CompraVenta!AG249</f>
        <v>0</v>
      </c>
      <c r="AF247" s="6">
        <f>+'7'!H246+CompraVenta!AH249</f>
        <v>0</v>
      </c>
      <c r="AG247" s="6">
        <f>+'7'!I246+CompraVenta!AI249</f>
        <v>0</v>
      </c>
      <c r="AH247" s="6">
        <f>+'7'!J246+CompraVenta!AJ249</f>
        <v>0</v>
      </c>
      <c r="AI247" s="6">
        <f>+'7'!K246+CompraVenta!AK249</f>
        <v>30184.910000000014</v>
      </c>
      <c r="AJ247" s="6">
        <f>+'7'!L246+CompraVenta!AL249</f>
        <v>26365.349999999988</v>
      </c>
      <c r="AK247" s="6">
        <f>+'7'!M246+CompraVenta!AM249</f>
        <v>25521.439999999984</v>
      </c>
      <c r="AL247" s="6"/>
      <c r="AM247" s="33">
        <f t="shared" si="29"/>
        <v>81406.270000000077</v>
      </c>
      <c r="AN247" s="33">
        <f t="shared" si="30"/>
        <v>83709.189999999988</v>
      </c>
      <c r="AO247" s="33">
        <f t="shared" si="31"/>
        <v>82071.699999999983</v>
      </c>
      <c r="AP247" s="33">
        <f t="shared" si="32"/>
        <v>81406.270000000077</v>
      </c>
      <c r="AQ247" s="33">
        <f t="shared" si="33"/>
        <v>1</v>
      </c>
      <c r="AR247" s="6">
        <f t="shared" si="37"/>
        <v>245</v>
      </c>
      <c r="AS247" s="34">
        <f t="shared" si="34"/>
        <v>30195.660000000025</v>
      </c>
      <c r="AT247" s="34">
        <f t="shared" si="34"/>
        <v>26016.170000000031</v>
      </c>
      <c r="AU247" s="34">
        <f t="shared" si="34"/>
        <v>25194.44000000001</v>
      </c>
      <c r="AV247" s="34">
        <f t="shared" si="35"/>
        <v>81406.270000000077</v>
      </c>
      <c r="AW247" s="19"/>
      <c r="BB247" s="33"/>
      <c r="BC247" s="33"/>
      <c r="BD247" s="33"/>
      <c r="BF247" s="33"/>
      <c r="BG247" s="33"/>
      <c r="BH247" s="33"/>
      <c r="BJ247" s="35">
        <f t="shared" si="36"/>
        <v>81406.270000000077</v>
      </c>
    </row>
    <row r="248" spans="1:62" x14ac:dyDescent="0.35">
      <c r="A248" s="3" t="str">
        <f>+'7'!A247</f>
        <v>LA_MONTAÑA_1</v>
      </c>
      <c r="B248" s="6">
        <f>+'2'!B247+CompraVenta!D250</f>
        <v>0</v>
      </c>
      <c r="C248" s="6">
        <f>+'2'!C247+CompraVenta!E250</f>
        <v>0</v>
      </c>
      <c r="D248" s="6">
        <f>+'2'!D247+CompraVenta!F250</f>
        <v>0</v>
      </c>
      <c r="E248" s="6">
        <f>+'2'!E247+CompraVenta!G250</f>
        <v>0</v>
      </c>
      <c r="F248" s="6">
        <f>+'2'!F247+CompraVenta!H250</f>
        <v>0</v>
      </c>
      <c r="G248" s="6">
        <f>+'2'!G247+CompraVenta!I250</f>
        <v>0</v>
      </c>
      <c r="H248" s="6">
        <f>+'2'!H247+CompraVenta!J250</f>
        <v>0</v>
      </c>
      <c r="I248" s="6">
        <f>+'2'!I247+CompraVenta!K250</f>
        <v>0</v>
      </c>
      <c r="J248" s="6">
        <f>+'2'!J247+CompraVenta!L250</f>
        <v>0</v>
      </c>
      <c r="K248" s="6">
        <f>+'2'!K247+CompraVenta!M250</f>
        <v>113871.30000000016</v>
      </c>
      <c r="L248" s="6">
        <f>+'2'!L247+CompraVenta!N250</f>
        <v>125615.90999999986</v>
      </c>
      <c r="M248" s="6">
        <f>+'2'!M247+CompraVenta!O250</f>
        <v>111595.68000000009</v>
      </c>
      <c r="N248" s="6">
        <f>+'4'!B247+CompraVenta!P250</f>
        <v>0</v>
      </c>
      <c r="O248" s="6">
        <f>+'4'!C247+CompraVenta!Q250</f>
        <v>0</v>
      </c>
      <c r="P248" s="6">
        <f>+'4'!D247+CompraVenta!R250</f>
        <v>0</v>
      </c>
      <c r="Q248" s="6">
        <f>+'4'!E247+CompraVenta!S250</f>
        <v>0</v>
      </c>
      <c r="R248" s="6">
        <f>+'4'!F247+CompraVenta!T250</f>
        <v>0</v>
      </c>
      <c r="S248" s="6">
        <f>+'4'!G247+CompraVenta!U250</f>
        <v>0</v>
      </c>
      <c r="T248" s="6">
        <f>+'4'!H247+CompraVenta!V250</f>
        <v>0</v>
      </c>
      <c r="U248" s="6">
        <f>+'4'!I247+CompraVenta!W250</f>
        <v>0</v>
      </c>
      <c r="V248" s="6">
        <f>+'4'!J247+CompraVenta!X250</f>
        <v>0</v>
      </c>
      <c r="W248" s="6">
        <f>+'4'!K247+CompraVenta!Y250</f>
        <v>113850.87000000021</v>
      </c>
      <c r="X248" s="6">
        <f>+'4'!L247+CompraVenta!Z250</f>
        <v>126604.85999999988</v>
      </c>
      <c r="Y248" s="6">
        <f>+'4'!M247+CompraVenta!AA250</f>
        <v>121535.35999999994</v>
      </c>
      <c r="Z248" s="6">
        <f>+'7'!B247+CompraVenta!AB250</f>
        <v>0</v>
      </c>
      <c r="AA248" s="6">
        <f>+'7'!C247+CompraVenta!AC250</f>
        <v>0</v>
      </c>
      <c r="AB248" s="6">
        <f>+'7'!D247+CompraVenta!AD250</f>
        <v>0</v>
      </c>
      <c r="AC248" s="6">
        <f>+'7'!E247+CompraVenta!AE250</f>
        <v>0</v>
      </c>
      <c r="AD248" s="6">
        <f>+'7'!F247+CompraVenta!AF250</f>
        <v>0</v>
      </c>
      <c r="AE248" s="6">
        <f>+'7'!G247+CompraVenta!AG250</f>
        <v>0</v>
      </c>
      <c r="AF248" s="6">
        <f>+'7'!H247+CompraVenta!AH250</f>
        <v>0</v>
      </c>
      <c r="AG248" s="6">
        <f>+'7'!I247+CompraVenta!AI250</f>
        <v>0</v>
      </c>
      <c r="AH248" s="6">
        <f>+'7'!J247+CompraVenta!AJ250</f>
        <v>0</v>
      </c>
      <c r="AI248" s="6">
        <f>+'7'!K247+CompraVenta!AK250</f>
        <v>112242.99000000021</v>
      </c>
      <c r="AJ248" s="6">
        <f>+'7'!L247+CompraVenta!AL250</f>
        <v>112482.17000000013</v>
      </c>
      <c r="AK248" s="6">
        <f>+'7'!M247+CompraVenta!AM250</f>
        <v>64211.399999999878</v>
      </c>
      <c r="AL248" s="6"/>
      <c r="AM248" s="33">
        <f t="shared" si="29"/>
        <v>351082.89000000013</v>
      </c>
      <c r="AN248" s="33">
        <f t="shared" si="30"/>
        <v>361991.09</v>
      </c>
      <c r="AO248" s="33">
        <f t="shared" si="31"/>
        <v>288936.56000000017</v>
      </c>
      <c r="AP248" s="33">
        <f t="shared" si="32"/>
        <v>288936.56000000017</v>
      </c>
      <c r="AQ248" s="33">
        <f t="shared" si="33"/>
        <v>3</v>
      </c>
      <c r="AR248" s="6">
        <f t="shared" si="37"/>
        <v>246</v>
      </c>
      <c r="AS248" s="34">
        <f t="shared" si="34"/>
        <v>112242.99000000021</v>
      </c>
      <c r="AT248" s="34">
        <f t="shared" si="34"/>
        <v>112482.17000000013</v>
      </c>
      <c r="AU248" s="34">
        <f t="shared" si="34"/>
        <v>64211.399999999878</v>
      </c>
      <c r="AV248" s="34">
        <f t="shared" si="35"/>
        <v>288936.56000000017</v>
      </c>
      <c r="AW248" s="19"/>
      <c r="BB248" s="33"/>
      <c r="BC248" s="33"/>
      <c r="BD248" s="33"/>
      <c r="BF248" s="33"/>
      <c r="BG248" s="33"/>
      <c r="BH248" s="33"/>
      <c r="BJ248" s="35">
        <f t="shared" si="36"/>
        <v>288936.56000000017</v>
      </c>
    </row>
    <row r="249" spans="1:62" x14ac:dyDescent="0.35">
      <c r="A249" s="3" t="str">
        <f>+'7'!A248</f>
        <v>LA_MONTAÑA_2</v>
      </c>
      <c r="B249" s="6">
        <f>+'2'!B248+CompraVenta!D251</f>
        <v>0</v>
      </c>
      <c r="C249" s="6">
        <f>+'2'!C248+CompraVenta!E251</f>
        <v>0</v>
      </c>
      <c r="D249" s="6">
        <f>+'2'!D248+CompraVenta!F251</f>
        <v>0</v>
      </c>
      <c r="E249" s="6">
        <f>+'2'!E248+CompraVenta!G251</f>
        <v>0</v>
      </c>
      <c r="F249" s="6">
        <f>+'2'!F248+CompraVenta!H251</f>
        <v>0</v>
      </c>
      <c r="G249" s="6">
        <f>+'2'!G248+CompraVenta!I251</f>
        <v>0</v>
      </c>
      <c r="H249" s="6">
        <f>+'2'!H248+CompraVenta!J251</f>
        <v>0</v>
      </c>
      <c r="I249" s="6">
        <f>+'2'!I248+CompraVenta!K251</f>
        <v>0</v>
      </c>
      <c r="J249" s="6">
        <f>+'2'!J248+CompraVenta!L251</f>
        <v>0</v>
      </c>
      <c r="K249" s="6">
        <f>+'2'!K248+CompraVenta!M251</f>
        <v>72571.289999999892</v>
      </c>
      <c r="L249" s="6">
        <f>+'2'!L248+CompraVenta!N251</f>
        <v>79556.640000000014</v>
      </c>
      <c r="M249" s="6">
        <f>+'2'!M248+CompraVenta!O251</f>
        <v>70677.259999999951</v>
      </c>
      <c r="N249" s="6">
        <f>+'4'!B248+CompraVenta!P251</f>
        <v>0</v>
      </c>
      <c r="O249" s="6">
        <f>+'4'!C248+CompraVenta!Q251</f>
        <v>0</v>
      </c>
      <c r="P249" s="6">
        <f>+'4'!D248+CompraVenta!R251</f>
        <v>0</v>
      </c>
      <c r="Q249" s="6">
        <f>+'4'!E248+CompraVenta!S251</f>
        <v>0</v>
      </c>
      <c r="R249" s="6">
        <f>+'4'!F248+CompraVenta!T251</f>
        <v>0</v>
      </c>
      <c r="S249" s="6">
        <f>+'4'!G248+CompraVenta!U251</f>
        <v>0</v>
      </c>
      <c r="T249" s="6">
        <f>+'4'!H248+CompraVenta!V251</f>
        <v>0</v>
      </c>
      <c r="U249" s="6">
        <f>+'4'!I248+CompraVenta!W251</f>
        <v>0</v>
      </c>
      <c r="V249" s="6">
        <f>+'4'!J248+CompraVenta!X251</f>
        <v>0</v>
      </c>
      <c r="W249" s="6">
        <f>+'4'!K248+CompraVenta!Y251</f>
        <v>72558.409999999843</v>
      </c>
      <c r="X249" s="6">
        <f>+'4'!L248+CompraVenta!Z251</f>
        <v>80182.839999999909</v>
      </c>
      <c r="Y249" s="6">
        <f>+'4'!M248+CompraVenta!AA251</f>
        <v>77370.480000000025</v>
      </c>
      <c r="Z249" s="6">
        <f>+'7'!B248+CompraVenta!AB251</f>
        <v>0</v>
      </c>
      <c r="AA249" s="6">
        <f>+'7'!C248+CompraVenta!AC251</f>
        <v>0</v>
      </c>
      <c r="AB249" s="6">
        <f>+'7'!D248+CompraVenta!AD251</f>
        <v>0</v>
      </c>
      <c r="AC249" s="6">
        <f>+'7'!E248+CompraVenta!AE251</f>
        <v>0</v>
      </c>
      <c r="AD249" s="6">
        <f>+'7'!F248+CompraVenta!AF251</f>
        <v>0</v>
      </c>
      <c r="AE249" s="6">
        <f>+'7'!G248+CompraVenta!AG251</f>
        <v>0</v>
      </c>
      <c r="AF249" s="6">
        <f>+'7'!H248+CompraVenta!AH251</f>
        <v>0</v>
      </c>
      <c r="AG249" s="6">
        <f>+'7'!I248+CompraVenta!AI251</f>
        <v>0</v>
      </c>
      <c r="AH249" s="6">
        <f>+'7'!J248+CompraVenta!AJ251</f>
        <v>0</v>
      </c>
      <c r="AI249" s="6">
        <f>+'7'!K248+CompraVenta!AK251</f>
        <v>72558.039999999848</v>
      </c>
      <c r="AJ249" s="6">
        <f>+'7'!L248+CompraVenta!AL251</f>
        <v>79814.16999999994</v>
      </c>
      <c r="AK249" s="6">
        <f>+'7'!M248+CompraVenta!AM251</f>
        <v>53480.369999999966</v>
      </c>
      <c r="AL249" s="6"/>
      <c r="AM249" s="33">
        <f t="shared" si="29"/>
        <v>222805.18999999986</v>
      </c>
      <c r="AN249" s="33">
        <f t="shared" si="30"/>
        <v>230111.72999999981</v>
      </c>
      <c r="AO249" s="33">
        <f t="shared" si="31"/>
        <v>205852.57999999975</v>
      </c>
      <c r="AP249" s="33">
        <f t="shared" si="32"/>
        <v>205852.57999999975</v>
      </c>
      <c r="AQ249" s="33">
        <f t="shared" si="33"/>
        <v>3</v>
      </c>
      <c r="AR249" s="6">
        <f t="shared" si="37"/>
        <v>247</v>
      </c>
      <c r="AS249" s="34">
        <f t="shared" si="34"/>
        <v>72558.039999999848</v>
      </c>
      <c r="AT249" s="34">
        <f t="shared" si="34"/>
        <v>79814.16999999994</v>
      </c>
      <c r="AU249" s="34">
        <f t="shared" si="34"/>
        <v>53480.369999999966</v>
      </c>
      <c r="AV249" s="34">
        <f t="shared" si="35"/>
        <v>205852.57999999975</v>
      </c>
      <c r="AW249" s="19"/>
      <c r="BB249" s="33"/>
      <c r="BC249" s="33"/>
      <c r="BD249" s="33"/>
      <c r="BF249" s="33"/>
      <c r="BG249" s="33"/>
      <c r="BH249" s="33"/>
      <c r="BJ249" s="35">
        <f t="shared" si="36"/>
        <v>205852.57999999975</v>
      </c>
    </row>
    <row r="250" spans="1:62" x14ac:dyDescent="0.35">
      <c r="A250" s="3" t="str">
        <f>+'7'!A249</f>
        <v>LAS LECHUZAS</v>
      </c>
      <c r="B250" s="6">
        <f>+'2'!B249+CompraVenta!D252</f>
        <v>0</v>
      </c>
      <c r="C250" s="6">
        <f>+'2'!C249+CompraVenta!E252</f>
        <v>0</v>
      </c>
      <c r="D250" s="6">
        <f>+'2'!D249+CompraVenta!F252</f>
        <v>0</v>
      </c>
      <c r="E250" s="6">
        <f>+'2'!E249+CompraVenta!G252</f>
        <v>0</v>
      </c>
      <c r="F250" s="6">
        <f>+'2'!F249+CompraVenta!H252</f>
        <v>0</v>
      </c>
      <c r="G250" s="6">
        <f>+'2'!G249+CompraVenta!I252</f>
        <v>0</v>
      </c>
      <c r="H250" s="6">
        <f>+'2'!H249+CompraVenta!J252</f>
        <v>0</v>
      </c>
      <c r="I250" s="6">
        <f>+'2'!I249+CompraVenta!K252</f>
        <v>0</v>
      </c>
      <c r="J250" s="6">
        <f>+'2'!J249+CompraVenta!L252</f>
        <v>0</v>
      </c>
      <c r="K250" s="6">
        <f>+'2'!K249+CompraVenta!M252</f>
        <v>42366.470000000008</v>
      </c>
      <c r="L250" s="6">
        <f>+'2'!L249+CompraVenta!N252</f>
        <v>46763.820000000043</v>
      </c>
      <c r="M250" s="6">
        <f>+'2'!M249+CompraVenta!O252</f>
        <v>45493.560000000034</v>
      </c>
      <c r="N250" s="6">
        <f>+'4'!B249+CompraVenta!P252</f>
        <v>0</v>
      </c>
      <c r="O250" s="6">
        <f>+'4'!C249+CompraVenta!Q252</f>
        <v>0</v>
      </c>
      <c r="P250" s="6">
        <f>+'4'!D249+CompraVenta!R252</f>
        <v>0</v>
      </c>
      <c r="Q250" s="6">
        <f>+'4'!E249+CompraVenta!S252</f>
        <v>0</v>
      </c>
      <c r="R250" s="6">
        <f>+'4'!F249+CompraVenta!T252</f>
        <v>0</v>
      </c>
      <c r="S250" s="6">
        <f>+'4'!G249+CompraVenta!U252</f>
        <v>0</v>
      </c>
      <c r="T250" s="6">
        <f>+'4'!H249+CompraVenta!V252</f>
        <v>0</v>
      </c>
      <c r="U250" s="6">
        <f>+'4'!I249+CompraVenta!W252</f>
        <v>0</v>
      </c>
      <c r="V250" s="6">
        <f>+'4'!J249+CompraVenta!X252</f>
        <v>0</v>
      </c>
      <c r="W250" s="6">
        <f>+'4'!K249+CompraVenta!Y252</f>
        <v>42338.589999999938</v>
      </c>
      <c r="X250" s="6">
        <f>+'4'!L249+CompraVenta!Z252</f>
        <v>47114.280000000035</v>
      </c>
      <c r="Y250" s="6">
        <f>+'4'!M249+CompraVenta!AA252</f>
        <v>49811.330000000118</v>
      </c>
      <c r="Z250" s="6">
        <f>+'7'!B249+CompraVenta!AB252</f>
        <v>0</v>
      </c>
      <c r="AA250" s="6">
        <f>+'7'!C249+CompraVenta!AC252</f>
        <v>0</v>
      </c>
      <c r="AB250" s="6">
        <f>+'7'!D249+CompraVenta!AD252</f>
        <v>0</v>
      </c>
      <c r="AC250" s="6">
        <f>+'7'!E249+CompraVenta!AE252</f>
        <v>0</v>
      </c>
      <c r="AD250" s="6">
        <f>+'7'!F249+CompraVenta!AF252</f>
        <v>0</v>
      </c>
      <c r="AE250" s="6">
        <f>+'7'!G249+CompraVenta!AG252</f>
        <v>0</v>
      </c>
      <c r="AF250" s="6">
        <f>+'7'!H249+CompraVenta!AH252</f>
        <v>0</v>
      </c>
      <c r="AG250" s="6">
        <f>+'7'!I249+CompraVenta!AI252</f>
        <v>0</v>
      </c>
      <c r="AH250" s="6">
        <f>+'7'!J249+CompraVenta!AJ252</f>
        <v>0</v>
      </c>
      <c r="AI250" s="6">
        <f>+'7'!K249+CompraVenta!AK252</f>
        <v>42343.309999999947</v>
      </c>
      <c r="AJ250" s="6">
        <f>+'7'!L249+CompraVenta!AL252</f>
        <v>47458.430000000022</v>
      </c>
      <c r="AK250" s="6">
        <f>+'7'!M249+CompraVenta!AM252</f>
        <v>46054.240000000042</v>
      </c>
      <c r="AL250" s="6"/>
      <c r="AM250" s="33">
        <f t="shared" si="29"/>
        <v>134623.85000000009</v>
      </c>
      <c r="AN250" s="33">
        <f t="shared" si="30"/>
        <v>139264.20000000007</v>
      </c>
      <c r="AO250" s="33">
        <f t="shared" si="31"/>
        <v>135855.98000000001</v>
      </c>
      <c r="AP250" s="33">
        <f t="shared" si="32"/>
        <v>134623.85000000009</v>
      </c>
      <c r="AQ250" s="33">
        <f t="shared" si="33"/>
        <v>1</v>
      </c>
      <c r="AR250" s="6">
        <f t="shared" si="37"/>
        <v>248</v>
      </c>
      <c r="AS250" s="34">
        <f t="shared" si="34"/>
        <v>42366.470000000008</v>
      </c>
      <c r="AT250" s="34">
        <f t="shared" si="34"/>
        <v>46763.820000000043</v>
      </c>
      <c r="AU250" s="34">
        <f t="shared" si="34"/>
        <v>45493.560000000034</v>
      </c>
      <c r="AV250" s="34">
        <f t="shared" si="35"/>
        <v>134623.85000000009</v>
      </c>
      <c r="AW250" s="19"/>
      <c r="BB250" s="33"/>
      <c r="BC250" s="33"/>
      <c r="BD250" s="33"/>
      <c r="BF250" s="33"/>
      <c r="BG250" s="33"/>
      <c r="BH250" s="33"/>
      <c r="BJ250" s="35">
        <f t="shared" si="36"/>
        <v>134623.85000000009</v>
      </c>
    </row>
    <row r="251" spans="1:62" x14ac:dyDescent="0.35">
      <c r="A251" s="3" t="str">
        <f>+'7'!A250</f>
        <v>LAS_CABRAS</v>
      </c>
      <c r="B251" s="6">
        <f>+'2'!B250+CompraVenta!D253</f>
        <v>0</v>
      </c>
      <c r="C251" s="6">
        <f>+'2'!C250+CompraVenta!E253</f>
        <v>0</v>
      </c>
      <c r="D251" s="6">
        <f>+'2'!D250+CompraVenta!F253</f>
        <v>0</v>
      </c>
      <c r="E251" s="6">
        <f>+'2'!E250+CompraVenta!G253</f>
        <v>0</v>
      </c>
      <c r="F251" s="6">
        <f>+'2'!F250+CompraVenta!H253</f>
        <v>0</v>
      </c>
      <c r="G251" s="6">
        <f>+'2'!G250+CompraVenta!I253</f>
        <v>0</v>
      </c>
      <c r="H251" s="6">
        <f>+'2'!H250+CompraVenta!J253</f>
        <v>0</v>
      </c>
      <c r="I251" s="6">
        <f>+'2'!I250+CompraVenta!K253</f>
        <v>0</v>
      </c>
      <c r="J251" s="6">
        <f>+'2'!J250+CompraVenta!L253</f>
        <v>0</v>
      </c>
      <c r="K251" s="6">
        <f>+'2'!K250+CompraVenta!M253</f>
        <v>35330.319999999963</v>
      </c>
      <c r="L251" s="6">
        <f>+'2'!L250+CompraVenta!N253</f>
        <v>40058.860000000008</v>
      </c>
      <c r="M251" s="6">
        <f>+'2'!M250+CompraVenta!O253</f>
        <v>41230.710000000014</v>
      </c>
      <c r="N251" s="6">
        <f>+'4'!B250+CompraVenta!P253</f>
        <v>0</v>
      </c>
      <c r="O251" s="6">
        <f>+'4'!C250+CompraVenta!Q253</f>
        <v>0</v>
      </c>
      <c r="P251" s="6">
        <f>+'4'!D250+CompraVenta!R253</f>
        <v>0</v>
      </c>
      <c r="Q251" s="6">
        <f>+'4'!E250+CompraVenta!S253</f>
        <v>0</v>
      </c>
      <c r="R251" s="6">
        <f>+'4'!F250+CompraVenta!T253</f>
        <v>0</v>
      </c>
      <c r="S251" s="6">
        <f>+'4'!G250+CompraVenta!U253</f>
        <v>0</v>
      </c>
      <c r="T251" s="6">
        <f>+'4'!H250+CompraVenta!V253</f>
        <v>0</v>
      </c>
      <c r="U251" s="6">
        <f>+'4'!I250+CompraVenta!W253</f>
        <v>0</v>
      </c>
      <c r="V251" s="6">
        <f>+'4'!J250+CompraVenta!X253</f>
        <v>0</v>
      </c>
      <c r="W251" s="6">
        <f>+'4'!K250+CompraVenta!Y253</f>
        <v>35319.78</v>
      </c>
      <c r="X251" s="6">
        <f>+'4'!L250+CompraVenta!Z253</f>
        <v>40345.040000000059</v>
      </c>
      <c r="Y251" s="6">
        <f>+'4'!M250+CompraVenta!AA253</f>
        <v>44827.069999999992</v>
      </c>
      <c r="Z251" s="6">
        <f>+'7'!B250+CompraVenta!AB253</f>
        <v>0</v>
      </c>
      <c r="AA251" s="6">
        <f>+'7'!C250+CompraVenta!AC253</f>
        <v>0</v>
      </c>
      <c r="AB251" s="6">
        <f>+'7'!D250+CompraVenta!AD253</f>
        <v>0</v>
      </c>
      <c r="AC251" s="6">
        <f>+'7'!E250+CompraVenta!AE253</f>
        <v>0</v>
      </c>
      <c r="AD251" s="6">
        <f>+'7'!F250+CompraVenta!AF253</f>
        <v>0</v>
      </c>
      <c r="AE251" s="6">
        <f>+'7'!G250+CompraVenta!AG253</f>
        <v>0</v>
      </c>
      <c r="AF251" s="6">
        <f>+'7'!H250+CompraVenta!AH253</f>
        <v>0</v>
      </c>
      <c r="AG251" s="6">
        <f>+'7'!I250+CompraVenta!AI253</f>
        <v>0</v>
      </c>
      <c r="AH251" s="6">
        <f>+'7'!J250+CompraVenta!AJ253</f>
        <v>0</v>
      </c>
      <c r="AI251" s="6">
        <f>+'7'!K250+CompraVenta!AK253</f>
        <v>35322.099999999955</v>
      </c>
      <c r="AJ251" s="6">
        <f>+'7'!L250+CompraVenta!AL253</f>
        <v>40594.550000000003</v>
      </c>
      <c r="AK251" s="6">
        <f>+'7'!M250+CompraVenta!AM253</f>
        <v>41739.699999999983</v>
      </c>
      <c r="AL251" s="6"/>
      <c r="AM251" s="33">
        <f t="shared" si="29"/>
        <v>116619.88999999998</v>
      </c>
      <c r="AN251" s="33">
        <f t="shared" si="30"/>
        <v>120491.89000000006</v>
      </c>
      <c r="AO251" s="33">
        <f t="shared" si="31"/>
        <v>117656.34999999995</v>
      </c>
      <c r="AP251" s="33">
        <f t="shared" si="32"/>
        <v>116619.88999999998</v>
      </c>
      <c r="AQ251" s="33">
        <f t="shared" si="33"/>
        <v>1</v>
      </c>
      <c r="AR251" s="6">
        <f t="shared" si="37"/>
        <v>249</v>
      </c>
      <c r="AS251" s="34">
        <f t="shared" si="34"/>
        <v>35330.319999999963</v>
      </c>
      <c r="AT251" s="34">
        <f t="shared" si="34"/>
        <v>40058.860000000008</v>
      </c>
      <c r="AU251" s="34">
        <f t="shared" si="34"/>
        <v>41230.710000000014</v>
      </c>
      <c r="AV251" s="34">
        <f t="shared" si="35"/>
        <v>116619.88999999998</v>
      </c>
      <c r="AW251" s="19"/>
      <c r="BB251" s="33"/>
      <c r="BC251" s="33"/>
      <c r="BD251" s="33"/>
      <c r="BF251" s="33"/>
      <c r="BG251" s="33"/>
      <c r="BH251" s="33"/>
      <c r="BJ251" s="35">
        <f t="shared" si="36"/>
        <v>116619.88999999998</v>
      </c>
    </row>
    <row r="252" spans="1:62" x14ac:dyDescent="0.35">
      <c r="A252" s="3" t="str">
        <f>+'7'!A251</f>
        <v>LAS_CHACRAS_ENERGY_SPA</v>
      </c>
      <c r="B252" s="6">
        <f>+'2'!B251+CompraVenta!D254</f>
        <v>0</v>
      </c>
      <c r="C252" s="6">
        <f>+'2'!C251+CompraVenta!E254</f>
        <v>0</v>
      </c>
      <c r="D252" s="6">
        <f>+'2'!D251+CompraVenta!F254</f>
        <v>0</v>
      </c>
      <c r="E252" s="6">
        <f>+'2'!E251+CompraVenta!G254</f>
        <v>0</v>
      </c>
      <c r="F252" s="6">
        <f>+'2'!F251+CompraVenta!H254</f>
        <v>0</v>
      </c>
      <c r="G252" s="6">
        <f>+'2'!G251+CompraVenta!I254</f>
        <v>0</v>
      </c>
      <c r="H252" s="6">
        <f>+'2'!H251+CompraVenta!J254</f>
        <v>0</v>
      </c>
      <c r="I252" s="6">
        <f>+'2'!I251+CompraVenta!K254</f>
        <v>0</v>
      </c>
      <c r="J252" s="6">
        <f>+'2'!J251+CompraVenta!L254</f>
        <v>0</v>
      </c>
      <c r="K252" s="6">
        <f>+'2'!K251+CompraVenta!M254</f>
        <v>24789.48000000005</v>
      </c>
      <c r="L252" s="6">
        <f>+'2'!L251+CompraVenta!N254</f>
        <v>33397.320000000014</v>
      </c>
      <c r="M252" s="6">
        <f>+'2'!M251+CompraVenta!O254</f>
        <v>28205.960000000014</v>
      </c>
      <c r="N252" s="6">
        <f>+'4'!B251+CompraVenta!P254</f>
        <v>0</v>
      </c>
      <c r="O252" s="6">
        <f>+'4'!C251+CompraVenta!Q254</f>
        <v>0</v>
      </c>
      <c r="P252" s="6">
        <f>+'4'!D251+CompraVenta!R254</f>
        <v>0</v>
      </c>
      <c r="Q252" s="6">
        <f>+'4'!E251+CompraVenta!S254</f>
        <v>0</v>
      </c>
      <c r="R252" s="6">
        <f>+'4'!F251+CompraVenta!T254</f>
        <v>0</v>
      </c>
      <c r="S252" s="6">
        <f>+'4'!G251+CompraVenta!U254</f>
        <v>0</v>
      </c>
      <c r="T252" s="6">
        <f>+'4'!H251+CompraVenta!V254</f>
        <v>0</v>
      </c>
      <c r="U252" s="6">
        <f>+'4'!I251+CompraVenta!W254</f>
        <v>0</v>
      </c>
      <c r="V252" s="6">
        <f>+'4'!J251+CompraVenta!X254</f>
        <v>0</v>
      </c>
      <c r="W252" s="6">
        <f>+'4'!K251+CompraVenta!Y254</f>
        <v>24784.450000000059</v>
      </c>
      <c r="X252" s="6">
        <f>+'4'!L251+CompraVenta!Z254</f>
        <v>33645.880000000041</v>
      </c>
      <c r="Y252" s="6">
        <f>+'4'!M251+CompraVenta!AA254</f>
        <v>30543.55999999999</v>
      </c>
      <c r="Z252" s="6">
        <f>+'7'!B251+CompraVenta!AB254</f>
        <v>0</v>
      </c>
      <c r="AA252" s="6">
        <f>+'7'!C251+CompraVenta!AC254</f>
        <v>0</v>
      </c>
      <c r="AB252" s="6">
        <f>+'7'!D251+CompraVenta!AD254</f>
        <v>0</v>
      </c>
      <c r="AC252" s="6">
        <f>+'7'!E251+CompraVenta!AE254</f>
        <v>0</v>
      </c>
      <c r="AD252" s="6">
        <f>+'7'!F251+CompraVenta!AF254</f>
        <v>0</v>
      </c>
      <c r="AE252" s="6">
        <f>+'7'!G251+CompraVenta!AG254</f>
        <v>0</v>
      </c>
      <c r="AF252" s="6">
        <f>+'7'!H251+CompraVenta!AH254</f>
        <v>0</v>
      </c>
      <c r="AG252" s="6">
        <f>+'7'!I251+CompraVenta!AI254</f>
        <v>0</v>
      </c>
      <c r="AH252" s="6">
        <f>+'7'!J251+CompraVenta!AJ254</f>
        <v>0</v>
      </c>
      <c r="AI252" s="6">
        <f>+'7'!K251+CompraVenta!AK254</f>
        <v>24781.520000000055</v>
      </c>
      <c r="AJ252" s="6">
        <f>+'7'!L251+CompraVenta!AL254</f>
        <v>33835.070000000029</v>
      </c>
      <c r="AK252" s="6">
        <f>+'7'!M251+CompraVenta!AM254</f>
        <v>28564.330000000031</v>
      </c>
      <c r="AL252" s="6"/>
      <c r="AM252" s="33">
        <f t="shared" si="29"/>
        <v>86392.760000000068</v>
      </c>
      <c r="AN252" s="33">
        <f t="shared" si="30"/>
        <v>88973.890000000101</v>
      </c>
      <c r="AO252" s="33">
        <f t="shared" si="31"/>
        <v>87180.920000000115</v>
      </c>
      <c r="AP252" s="33">
        <f t="shared" si="32"/>
        <v>86392.760000000068</v>
      </c>
      <c r="AQ252" s="33">
        <f t="shared" si="33"/>
        <v>1</v>
      </c>
      <c r="AR252" s="6">
        <f t="shared" si="37"/>
        <v>250</v>
      </c>
      <c r="AS252" s="34">
        <f t="shared" si="34"/>
        <v>24789.48000000005</v>
      </c>
      <c r="AT252" s="34">
        <f t="shared" si="34"/>
        <v>33397.320000000014</v>
      </c>
      <c r="AU252" s="34">
        <f t="shared" si="34"/>
        <v>28205.960000000014</v>
      </c>
      <c r="AV252" s="34">
        <f t="shared" si="35"/>
        <v>86392.760000000068</v>
      </c>
      <c r="AW252" s="19"/>
      <c r="BB252" s="33"/>
      <c r="BC252" s="33"/>
      <c r="BD252" s="33"/>
      <c r="BF252" s="33"/>
      <c r="BG252" s="33"/>
      <c r="BH252" s="33"/>
      <c r="BJ252" s="35">
        <f t="shared" si="36"/>
        <v>86392.760000000068</v>
      </c>
    </row>
    <row r="253" spans="1:62" x14ac:dyDescent="0.35">
      <c r="A253" s="3" t="str">
        <f>+'7'!A252</f>
        <v>LAS_FLORES</v>
      </c>
      <c r="B253" s="6">
        <f>+'2'!B252+CompraVenta!D255</f>
        <v>0</v>
      </c>
      <c r="C253" s="6">
        <f>+'2'!C252+CompraVenta!E255</f>
        <v>0</v>
      </c>
      <c r="D253" s="6">
        <f>+'2'!D252+CompraVenta!F255</f>
        <v>0</v>
      </c>
      <c r="E253" s="6">
        <f>+'2'!E252+CompraVenta!G255</f>
        <v>0</v>
      </c>
      <c r="F253" s="6">
        <f>+'2'!F252+CompraVenta!H255</f>
        <v>0</v>
      </c>
      <c r="G253" s="6">
        <f>+'2'!G252+CompraVenta!I255</f>
        <v>0</v>
      </c>
      <c r="H253" s="6">
        <f>+'2'!H252+CompraVenta!J255</f>
        <v>0</v>
      </c>
      <c r="I253" s="6">
        <f>+'2'!I252+CompraVenta!K255</f>
        <v>0</v>
      </c>
      <c r="J253" s="6">
        <f>+'2'!J252+CompraVenta!L255</f>
        <v>0</v>
      </c>
      <c r="K253" s="6">
        <f>+'2'!K252+CompraVenta!M255</f>
        <v>74684.130000000077</v>
      </c>
      <c r="L253" s="6">
        <f>+'2'!L252+CompraVenta!N255</f>
        <v>26705.780000000028</v>
      </c>
      <c r="M253" s="6">
        <f>+'2'!M252+CompraVenta!O255</f>
        <v>22196.580000000013</v>
      </c>
      <c r="N253" s="6">
        <f>+'4'!B252+CompraVenta!P255</f>
        <v>0</v>
      </c>
      <c r="O253" s="6">
        <f>+'4'!C252+CompraVenta!Q255</f>
        <v>0</v>
      </c>
      <c r="P253" s="6">
        <f>+'4'!D252+CompraVenta!R255</f>
        <v>0</v>
      </c>
      <c r="Q253" s="6">
        <f>+'4'!E252+CompraVenta!S255</f>
        <v>0</v>
      </c>
      <c r="R253" s="6">
        <f>+'4'!F252+CompraVenta!T255</f>
        <v>0</v>
      </c>
      <c r="S253" s="6">
        <f>+'4'!G252+CompraVenta!U255</f>
        <v>0</v>
      </c>
      <c r="T253" s="6">
        <f>+'4'!H252+CompraVenta!V255</f>
        <v>0</v>
      </c>
      <c r="U253" s="6">
        <f>+'4'!I252+CompraVenta!W255</f>
        <v>0</v>
      </c>
      <c r="V253" s="6">
        <f>+'4'!J252+CompraVenta!X255</f>
        <v>0</v>
      </c>
      <c r="W253" s="6">
        <f>+'4'!K252+CompraVenta!Y255</f>
        <v>74027.720000000045</v>
      </c>
      <c r="X253" s="6">
        <f>+'4'!L252+CompraVenta!Z255</f>
        <v>19626.910000000003</v>
      </c>
      <c r="Y253" s="6">
        <f>+'4'!M252+CompraVenta!AA255</f>
        <v>21121.729999999945</v>
      </c>
      <c r="Z253" s="6">
        <f>+'7'!B252+CompraVenta!AB255</f>
        <v>0</v>
      </c>
      <c r="AA253" s="6">
        <f>+'7'!C252+CompraVenta!AC255</f>
        <v>0</v>
      </c>
      <c r="AB253" s="6">
        <f>+'7'!D252+CompraVenta!AD255</f>
        <v>0</v>
      </c>
      <c r="AC253" s="6">
        <f>+'7'!E252+CompraVenta!AE255</f>
        <v>0</v>
      </c>
      <c r="AD253" s="6">
        <f>+'7'!F252+CompraVenta!AF255</f>
        <v>0</v>
      </c>
      <c r="AE253" s="6">
        <f>+'7'!G252+CompraVenta!AG255</f>
        <v>0</v>
      </c>
      <c r="AF253" s="6">
        <f>+'7'!H252+CompraVenta!AH255</f>
        <v>0</v>
      </c>
      <c r="AG253" s="6">
        <f>+'7'!I252+CompraVenta!AI255</f>
        <v>0</v>
      </c>
      <c r="AH253" s="6">
        <f>+'7'!J252+CompraVenta!AJ255</f>
        <v>0</v>
      </c>
      <c r="AI253" s="6">
        <f>+'7'!K252+CompraVenta!AK255</f>
        <v>75594.63999999997</v>
      </c>
      <c r="AJ253" s="6">
        <f>+'7'!L252+CompraVenta!AL255</f>
        <v>31713.060000000052</v>
      </c>
      <c r="AK253" s="6">
        <f>+'7'!M252+CompraVenta!AM255</f>
        <v>16764.53</v>
      </c>
      <c r="AL253" s="6"/>
      <c r="AM253" s="33">
        <f t="shared" si="29"/>
        <v>123586.49000000012</v>
      </c>
      <c r="AN253" s="33">
        <f t="shared" si="30"/>
        <v>114776.35999999999</v>
      </c>
      <c r="AO253" s="33">
        <f t="shared" si="31"/>
        <v>124072.23000000003</v>
      </c>
      <c r="AP253" s="33">
        <f t="shared" si="32"/>
        <v>114776.35999999999</v>
      </c>
      <c r="AQ253" s="33">
        <f t="shared" si="33"/>
        <v>2</v>
      </c>
      <c r="AR253" s="6">
        <f t="shared" si="37"/>
        <v>251</v>
      </c>
      <c r="AS253" s="34">
        <f t="shared" si="34"/>
        <v>74027.720000000045</v>
      </c>
      <c r="AT253" s="34">
        <f t="shared" si="34"/>
        <v>19626.910000000003</v>
      </c>
      <c r="AU253" s="34">
        <f t="shared" si="34"/>
        <v>21121.729999999945</v>
      </c>
      <c r="AV253" s="34">
        <f t="shared" si="35"/>
        <v>114776.35999999999</v>
      </c>
      <c r="AW253" s="19"/>
      <c r="BB253" s="33"/>
      <c r="BC253" s="33"/>
      <c r="BD253" s="33"/>
      <c r="BF253" s="33"/>
      <c r="BG253" s="33"/>
      <c r="BH253" s="33"/>
      <c r="BJ253" s="35">
        <f t="shared" si="36"/>
        <v>114776.35999999999</v>
      </c>
    </row>
    <row r="254" spans="1:62" x14ac:dyDescent="0.35">
      <c r="A254" s="3" t="str">
        <f>+'7'!A253</f>
        <v>LAS_PAMPAS</v>
      </c>
      <c r="B254" s="6">
        <f>+'2'!B253+CompraVenta!D256</f>
        <v>0</v>
      </c>
      <c r="C254" s="6">
        <f>+'2'!C253+CompraVenta!E256</f>
        <v>0</v>
      </c>
      <c r="D254" s="6">
        <f>+'2'!D253+CompraVenta!F256</f>
        <v>0</v>
      </c>
      <c r="E254" s="6">
        <f>+'2'!E253+CompraVenta!G256</f>
        <v>0</v>
      </c>
      <c r="F254" s="6">
        <f>+'2'!F253+CompraVenta!H256</f>
        <v>0</v>
      </c>
      <c r="G254" s="6">
        <f>+'2'!G253+CompraVenta!I256</f>
        <v>0</v>
      </c>
      <c r="H254" s="6">
        <f>+'2'!H253+CompraVenta!J256</f>
        <v>0</v>
      </c>
      <c r="I254" s="6">
        <f>+'2'!I253+CompraVenta!K256</f>
        <v>0</v>
      </c>
      <c r="J254" s="6">
        <f>+'2'!J253+CompraVenta!L256</f>
        <v>0</v>
      </c>
      <c r="K254" s="6">
        <f>+'2'!K253+CompraVenta!M256</f>
        <v>0</v>
      </c>
      <c r="L254" s="6">
        <f>+'2'!L253+CompraVenta!N256</f>
        <v>0</v>
      </c>
      <c r="M254" s="6">
        <f>+'2'!M253+CompraVenta!O256</f>
        <v>0</v>
      </c>
      <c r="N254" s="6">
        <f>+'4'!B253+CompraVenta!P256</f>
        <v>0</v>
      </c>
      <c r="O254" s="6">
        <f>+'4'!C253+CompraVenta!Q256</f>
        <v>0</v>
      </c>
      <c r="P254" s="6">
        <f>+'4'!D253+CompraVenta!R256</f>
        <v>0</v>
      </c>
      <c r="Q254" s="6">
        <f>+'4'!E253+CompraVenta!S256</f>
        <v>0</v>
      </c>
      <c r="R254" s="6">
        <f>+'4'!F253+CompraVenta!T256</f>
        <v>0</v>
      </c>
      <c r="S254" s="6">
        <f>+'4'!G253+CompraVenta!U256</f>
        <v>0</v>
      </c>
      <c r="T254" s="6">
        <f>+'4'!H253+CompraVenta!V256</f>
        <v>0</v>
      </c>
      <c r="U254" s="6">
        <f>+'4'!I253+CompraVenta!W256</f>
        <v>0</v>
      </c>
      <c r="V254" s="6">
        <f>+'4'!J253+CompraVenta!X256</f>
        <v>0</v>
      </c>
      <c r="W254" s="6">
        <f>+'4'!K253+CompraVenta!Y256</f>
        <v>0</v>
      </c>
      <c r="X254" s="6">
        <f>+'4'!L253+CompraVenta!Z256</f>
        <v>0</v>
      </c>
      <c r="Y254" s="6">
        <f>+'4'!M253+CompraVenta!AA256</f>
        <v>0</v>
      </c>
      <c r="Z254" s="6">
        <f>+'7'!B253+CompraVenta!AB256</f>
        <v>0</v>
      </c>
      <c r="AA254" s="6">
        <f>+'7'!C253+CompraVenta!AC256</f>
        <v>0</v>
      </c>
      <c r="AB254" s="6">
        <f>+'7'!D253+CompraVenta!AD256</f>
        <v>0</v>
      </c>
      <c r="AC254" s="6">
        <f>+'7'!E253+CompraVenta!AE256</f>
        <v>0</v>
      </c>
      <c r="AD254" s="6">
        <f>+'7'!F253+CompraVenta!AF256</f>
        <v>0</v>
      </c>
      <c r="AE254" s="6">
        <f>+'7'!G253+CompraVenta!AG256</f>
        <v>0</v>
      </c>
      <c r="AF254" s="6">
        <f>+'7'!H253+CompraVenta!AH256</f>
        <v>0</v>
      </c>
      <c r="AG254" s="6">
        <f>+'7'!I253+CompraVenta!AI256</f>
        <v>0</v>
      </c>
      <c r="AH254" s="6">
        <f>+'7'!J253+CompraVenta!AJ256</f>
        <v>0</v>
      </c>
      <c r="AI254" s="6">
        <f>+'7'!K253+CompraVenta!AK256</f>
        <v>0</v>
      </c>
      <c r="AJ254" s="6">
        <f>+'7'!L253+CompraVenta!AL256</f>
        <v>0</v>
      </c>
      <c r="AK254" s="6">
        <f>+'7'!M253+CompraVenta!AM256</f>
        <v>0</v>
      </c>
      <c r="AL254" s="6"/>
      <c r="AM254" s="33">
        <f t="shared" si="29"/>
        <v>0</v>
      </c>
      <c r="AN254" s="33">
        <f t="shared" si="30"/>
        <v>0</v>
      </c>
      <c r="AO254" s="33">
        <f t="shared" si="31"/>
        <v>0</v>
      </c>
      <c r="AP254" s="33">
        <f t="shared" si="32"/>
        <v>0</v>
      </c>
      <c r="AQ254" s="33">
        <f t="shared" si="33"/>
        <v>1</v>
      </c>
      <c r="AR254" s="6">
        <f t="shared" si="37"/>
        <v>252</v>
      </c>
      <c r="AS254" s="34">
        <f t="shared" si="34"/>
        <v>0</v>
      </c>
      <c r="AT254" s="34">
        <f t="shared" si="34"/>
        <v>0</v>
      </c>
      <c r="AU254" s="34">
        <f t="shared" si="34"/>
        <v>0</v>
      </c>
      <c r="AV254" s="34">
        <f t="shared" si="35"/>
        <v>0</v>
      </c>
      <c r="AW254" s="19"/>
      <c r="BB254" s="33"/>
      <c r="BC254" s="33"/>
      <c r="BD254" s="33"/>
      <c r="BF254" s="33"/>
      <c r="BG254" s="33"/>
      <c r="BH254" s="33"/>
      <c r="BJ254" s="35">
        <f t="shared" si="36"/>
        <v>0</v>
      </c>
    </row>
    <row r="255" spans="1:62" x14ac:dyDescent="0.35">
      <c r="A255" s="3" t="str">
        <f>+'7'!A254</f>
        <v>LAS_PEÑAS</v>
      </c>
      <c r="B255" s="6">
        <f>+'2'!B254+CompraVenta!D257</f>
        <v>0</v>
      </c>
      <c r="C255" s="6">
        <f>+'2'!C254+CompraVenta!E257</f>
        <v>0</v>
      </c>
      <c r="D255" s="6">
        <f>+'2'!D254+CompraVenta!F257</f>
        <v>0</v>
      </c>
      <c r="E255" s="6">
        <f>+'2'!E254+CompraVenta!G257</f>
        <v>0</v>
      </c>
      <c r="F255" s="6">
        <f>+'2'!F254+CompraVenta!H257</f>
        <v>0</v>
      </c>
      <c r="G255" s="6">
        <f>+'2'!G254+CompraVenta!I257</f>
        <v>0</v>
      </c>
      <c r="H255" s="6">
        <f>+'2'!H254+CompraVenta!J257</f>
        <v>0</v>
      </c>
      <c r="I255" s="6">
        <f>+'2'!I254+CompraVenta!K257</f>
        <v>0</v>
      </c>
      <c r="J255" s="6">
        <f>+'2'!J254+CompraVenta!L257</f>
        <v>0</v>
      </c>
      <c r="K255" s="6">
        <f>+'2'!K254+CompraVenta!M257</f>
        <v>121320.25000000009</v>
      </c>
      <c r="L255" s="6">
        <f>+'2'!L254+CompraVenta!N257</f>
        <v>131961.39999999976</v>
      </c>
      <c r="M255" s="6">
        <f>+'2'!M254+CompraVenta!O257</f>
        <v>133382.69999999984</v>
      </c>
      <c r="N255" s="6">
        <f>+'4'!B254+CompraVenta!P257</f>
        <v>0</v>
      </c>
      <c r="O255" s="6">
        <f>+'4'!C254+CompraVenta!Q257</f>
        <v>0</v>
      </c>
      <c r="P255" s="6">
        <f>+'4'!D254+CompraVenta!R257</f>
        <v>0</v>
      </c>
      <c r="Q255" s="6">
        <f>+'4'!E254+CompraVenta!S257</f>
        <v>0</v>
      </c>
      <c r="R255" s="6">
        <f>+'4'!F254+CompraVenta!T257</f>
        <v>0</v>
      </c>
      <c r="S255" s="6">
        <f>+'4'!G254+CompraVenta!U257</f>
        <v>0</v>
      </c>
      <c r="T255" s="6">
        <f>+'4'!H254+CompraVenta!V257</f>
        <v>0</v>
      </c>
      <c r="U255" s="6">
        <f>+'4'!I254+CompraVenta!W257</f>
        <v>0</v>
      </c>
      <c r="V255" s="6">
        <f>+'4'!J254+CompraVenta!X257</f>
        <v>0</v>
      </c>
      <c r="W255" s="6">
        <f>+'4'!K254+CompraVenta!Y257</f>
        <v>121320.3599999999</v>
      </c>
      <c r="X255" s="6">
        <f>+'4'!L254+CompraVenta!Z257</f>
        <v>133407.03000000009</v>
      </c>
      <c r="Y255" s="6">
        <f>+'4'!M254+CompraVenta!AA257</f>
        <v>145683.46000000014</v>
      </c>
      <c r="Z255" s="6">
        <f>+'7'!B254+CompraVenta!AB257</f>
        <v>0</v>
      </c>
      <c r="AA255" s="6">
        <f>+'7'!C254+CompraVenta!AC257</f>
        <v>0</v>
      </c>
      <c r="AB255" s="6">
        <f>+'7'!D254+CompraVenta!AD257</f>
        <v>0</v>
      </c>
      <c r="AC255" s="6">
        <f>+'7'!E254+CompraVenta!AE257</f>
        <v>0</v>
      </c>
      <c r="AD255" s="6">
        <f>+'7'!F254+CompraVenta!AF257</f>
        <v>0</v>
      </c>
      <c r="AE255" s="6">
        <f>+'7'!G254+CompraVenta!AG257</f>
        <v>0</v>
      </c>
      <c r="AF255" s="6">
        <f>+'7'!H254+CompraVenta!AH257</f>
        <v>0</v>
      </c>
      <c r="AG255" s="6">
        <f>+'7'!I254+CompraVenta!AI257</f>
        <v>0</v>
      </c>
      <c r="AH255" s="6">
        <f>+'7'!J254+CompraVenta!AJ257</f>
        <v>0</v>
      </c>
      <c r="AI255" s="6">
        <f>+'7'!K254+CompraVenta!AK257</f>
        <v>121300.89999999989</v>
      </c>
      <c r="AJ255" s="6">
        <f>+'7'!L254+CompraVenta!AL257</f>
        <v>134150.2200000002</v>
      </c>
      <c r="AK255" s="6">
        <f>+'7'!M254+CompraVenta!AM257</f>
        <v>134962.65999999989</v>
      </c>
      <c r="AL255" s="6"/>
      <c r="AM255" s="33">
        <f t="shared" si="29"/>
        <v>386664.34999999969</v>
      </c>
      <c r="AN255" s="33">
        <f t="shared" si="30"/>
        <v>400410.85000000009</v>
      </c>
      <c r="AO255" s="33">
        <f t="shared" si="31"/>
        <v>390413.78</v>
      </c>
      <c r="AP255" s="33">
        <f t="shared" si="32"/>
        <v>386664.34999999969</v>
      </c>
      <c r="AQ255" s="33">
        <f t="shared" si="33"/>
        <v>1</v>
      </c>
      <c r="AR255" s="6">
        <f t="shared" si="37"/>
        <v>253</v>
      </c>
      <c r="AS255" s="34">
        <f t="shared" si="34"/>
        <v>121320.25000000009</v>
      </c>
      <c r="AT255" s="34">
        <f t="shared" si="34"/>
        <v>131961.39999999976</v>
      </c>
      <c r="AU255" s="34">
        <f t="shared" si="34"/>
        <v>133382.69999999984</v>
      </c>
      <c r="AV255" s="34">
        <f t="shared" si="35"/>
        <v>386664.34999999969</v>
      </c>
      <c r="AW255" s="19"/>
      <c r="BB255" s="33"/>
      <c r="BC255" s="33"/>
      <c r="BD255" s="33"/>
      <c r="BF255" s="33"/>
      <c r="BG255" s="33"/>
      <c r="BH255" s="33"/>
      <c r="BJ255" s="35">
        <f t="shared" si="36"/>
        <v>386664.34999999969</v>
      </c>
    </row>
    <row r="256" spans="1:62" x14ac:dyDescent="0.35">
      <c r="A256" s="3" t="str">
        <f>+'7'!A255</f>
        <v>LAS_TORCAZAS</v>
      </c>
      <c r="B256" s="6">
        <f>+'2'!B255+CompraVenta!D258</f>
        <v>0</v>
      </c>
      <c r="C256" s="6">
        <f>+'2'!C255+CompraVenta!E258</f>
        <v>0</v>
      </c>
      <c r="D256" s="6">
        <f>+'2'!D255+CompraVenta!F258</f>
        <v>0</v>
      </c>
      <c r="E256" s="6">
        <f>+'2'!E255+CompraVenta!G258</f>
        <v>0</v>
      </c>
      <c r="F256" s="6">
        <f>+'2'!F255+CompraVenta!H258</f>
        <v>0</v>
      </c>
      <c r="G256" s="6">
        <f>+'2'!G255+CompraVenta!I258</f>
        <v>0</v>
      </c>
      <c r="H256" s="6">
        <f>+'2'!H255+CompraVenta!J258</f>
        <v>0</v>
      </c>
      <c r="I256" s="6">
        <f>+'2'!I255+CompraVenta!K258</f>
        <v>0</v>
      </c>
      <c r="J256" s="6">
        <f>+'2'!J255+CompraVenta!L258</f>
        <v>0</v>
      </c>
      <c r="K256" s="6">
        <f>+'2'!K255+CompraVenta!M258</f>
        <v>45814.399999999972</v>
      </c>
      <c r="L256" s="6">
        <f>+'2'!L255+CompraVenta!N258</f>
        <v>50243.059999999925</v>
      </c>
      <c r="M256" s="6">
        <f>+'2'!M255+CompraVenta!O258</f>
        <v>49266.360000000044</v>
      </c>
      <c r="N256" s="6">
        <f>+'4'!B255+CompraVenta!P258</f>
        <v>0</v>
      </c>
      <c r="O256" s="6">
        <f>+'4'!C255+CompraVenta!Q258</f>
        <v>0</v>
      </c>
      <c r="P256" s="6">
        <f>+'4'!D255+CompraVenta!R258</f>
        <v>0</v>
      </c>
      <c r="Q256" s="6">
        <f>+'4'!E255+CompraVenta!S258</f>
        <v>0</v>
      </c>
      <c r="R256" s="6">
        <f>+'4'!F255+CompraVenta!T258</f>
        <v>0</v>
      </c>
      <c r="S256" s="6">
        <f>+'4'!G255+CompraVenta!U258</f>
        <v>0</v>
      </c>
      <c r="T256" s="6">
        <f>+'4'!H255+CompraVenta!V258</f>
        <v>0</v>
      </c>
      <c r="U256" s="6">
        <f>+'4'!I255+CompraVenta!W258</f>
        <v>0</v>
      </c>
      <c r="V256" s="6">
        <f>+'4'!J255+CompraVenta!X258</f>
        <v>0</v>
      </c>
      <c r="W256" s="6">
        <f>+'4'!K255+CompraVenta!Y258</f>
        <v>45804.970000000016</v>
      </c>
      <c r="X256" s="6">
        <f>+'4'!L255+CompraVenta!Z258</f>
        <v>50623.030000000013</v>
      </c>
      <c r="Y256" s="6">
        <f>+'4'!M255+CompraVenta!AA258</f>
        <v>53350.729999999996</v>
      </c>
      <c r="Z256" s="6">
        <f>+'7'!B255+CompraVenta!AB258</f>
        <v>0</v>
      </c>
      <c r="AA256" s="6">
        <f>+'7'!C255+CompraVenta!AC258</f>
        <v>0</v>
      </c>
      <c r="AB256" s="6">
        <f>+'7'!D255+CompraVenta!AD258</f>
        <v>0</v>
      </c>
      <c r="AC256" s="6">
        <f>+'7'!E255+CompraVenta!AE258</f>
        <v>0</v>
      </c>
      <c r="AD256" s="6">
        <f>+'7'!F255+CompraVenta!AF258</f>
        <v>0</v>
      </c>
      <c r="AE256" s="6">
        <f>+'7'!G255+CompraVenta!AG258</f>
        <v>0</v>
      </c>
      <c r="AF256" s="6">
        <f>+'7'!H255+CompraVenta!AH258</f>
        <v>0</v>
      </c>
      <c r="AG256" s="6">
        <f>+'7'!I255+CompraVenta!AI258</f>
        <v>0</v>
      </c>
      <c r="AH256" s="6">
        <f>+'7'!J255+CompraVenta!AJ258</f>
        <v>0</v>
      </c>
      <c r="AI256" s="6">
        <f>+'7'!K255+CompraVenta!AK258</f>
        <v>45799.27999999997</v>
      </c>
      <c r="AJ256" s="6">
        <f>+'7'!L255+CompraVenta!AL258</f>
        <v>50900.389999999985</v>
      </c>
      <c r="AK256" s="6">
        <f>+'7'!M255+CompraVenta!AM258</f>
        <v>49893.889999999898</v>
      </c>
      <c r="AL256" s="6"/>
      <c r="AM256" s="33">
        <f t="shared" si="29"/>
        <v>145323.81999999995</v>
      </c>
      <c r="AN256" s="33">
        <f t="shared" si="30"/>
        <v>149778.73000000004</v>
      </c>
      <c r="AO256" s="33">
        <f t="shared" si="31"/>
        <v>146593.55999999985</v>
      </c>
      <c r="AP256" s="33">
        <f t="shared" si="32"/>
        <v>145323.81999999995</v>
      </c>
      <c r="AQ256" s="33">
        <f t="shared" si="33"/>
        <v>1</v>
      </c>
      <c r="AR256" s="6">
        <f t="shared" si="37"/>
        <v>254</v>
      </c>
      <c r="AS256" s="34">
        <f t="shared" si="34"/>
        <v>45814.399999999972</v>
      </c>
      <c r="AT256" s="34">
        <f t="shared" si="34"/>
        <v>50243.059999999925</v>
      </c>
      <c r="AU256" s="34">
        <f t="shared" si="34"/>
        <v>49266.360000000044</v>
      </c>
      <c r="AV256" s="34">
        <f t="shared" si="35"/>
        <v>145323.81999999995</v>
      </c>
      <c r="AW256" s="19"/>
      <c r="BB256" s="33"/>
      <c r="BC256" s="33"/>
      <c r="BD256" s="33"/>
      <c r="BF256" s="33"/>
      <c r="BG256" s="33"/>
      <c r="BH256" s="33"/>
      <c r="BJ256" s="35">
        <f t="shared" si="36"/>
        <v>145323.81999999995</v>
      </c>
    </row>
    <row r="257" spans="1:62" x14ac:dyDescent="0.35">
      <c r="A257" s="3" t="str">
        <f>+'7'!A256</f>
        <v>LAS_TURCAS</v>
      </c>
      <c r="B257" s="6">
        <f>+'2'!B256+CompraVenta!D259</f>
        <v>0</v>
      </c>
      <c r="C257" s="6">
        <f>+'2'!C256+CompraVenta!E259</f>
        <v>0</v>
      </c>
      <c r="D257" s="6">
        <f>+'2'!D256+CompraVenta!F259</f>
        <v>0</v>
      </c>
      <c r="E257" s="6">
        <f>+'2'!E256+CompraVenta!G259</f>
        <v>0</v>
      </c>
      <c r="F257" s="6">
        <f>+'2'!F256+CompraVenta!H259</f>
        <v>0</v>
      </c>
      <c r="G257" s="6">
        <f>+'2'!G256+CompraVenta!I259</f>
        <v>0</v>
      </c>
      <c r="H257" s="6">
        <f>+'2'!H256+CompraVenta!J259</f>
        <v>0</v>
      </c>
      <c r="I257" s="6">
        <f>+'2'!I256+CompraVenta!K259</f>
        <v>0</v>
      </c>
      <c r="J257" s="6">
        <f>+'2'!J256+CompraVenta!L259</f>
        <v>0</v>
      </c>
      <c r="K257" s="6">
        <f>+'2'!K256+CompraVenta!M259</f>
        <v>42520.050000000025</v>
      </c>
      <c r="L257" s="6">
        <f>+'2'!L256+CompraVenta!N259</f>
        <v>45818.370000000061</v>
      </c>
      <c r="M257" s="6">
        <f>+'2'!M256+CompraVenta!O259</f>
        <v>46952.950000000019</v>
      </c>
      <c r="N257" s="6">
        <f>+'4'!B256+CompraVenta!P259</f>
        <v>0</v>
      </c>
      <c r="O257" s="6">
        <f>+'4'!C256+CompraVenta!Q259</f>
        <v>0</v>
      </c>
      <c r="P257" s="6">
        <f>+'4'!D256+CompraVenta!R259</f>
        <v>0</v>
      </c>
      <c r="Q257" s="6">
        <f>+'4'!E256+CompraVenta!S259</f>
        <v>0</v>
      </c>
      <c r="R257" s="6">
        <f>+'4'!F256+CompraVenta!T259</f>
        <v>0</v>
      </c>
      <c r="S257" s="6">
        <f>+'4'!G256+CompraVenta!U259</f>
        <v>0</v>
      </c>
      <c r="T257" s="6">
        <f>+'4'!H256+CompraVenta!V259</f>
        <v>0</v>
      </c>
      <c r="U257" s="6">
        <f>+'4'!I256+CompraVenta!W259</f>
        <v>0</v>
      </c>
      <c r="V257" s="6">
        <f>+'4'!J256+CompraVenta!X259</f>
        <v>0</v>
      </c>
      <c r="W257" s="6">
        <f>+'4'!K256+CompraVenta!Y259</f>
        <v>42510.869999999974</v>
      </c>
      <c r="X257" s="6">
        <f>+'4'!L256+CompraVenta!Z259</f>
        <v>46156.550000000017</v>
      </c>
      <c r="Y257" s="6">
        <f>+'4'!M256+CompraVenta!AA259</f>
        <v>50849.069999999956</v>
      </c>
      <c r="Z257" s="6">
        <f>+'7'!B256+CompraVenta!AB259</f>
        <v>0</v>
      </c>
      <c r="AA257" s="6">
        <f>+'7'!C256+CompraVenta!AC259</f>
        <v>0</v>
      </c>
      <c r="AB257" s="6">
        <f>+'7'!D256+CompraVenta!AD259</f>
        <v>0</v>
      </c>
      <c r="AC257" s="6">
        <f>+'7'!E256+CompraVenta!AE259</f>
        <v>0</v>
      </c>
      <c r="AD257" s="6">
        <f>+'7'!F256+CompraVenta!AF259</f>
        <v>0</v>
      </c>
      <c r="AE257" s="6">
        <f>+'7'!G256+CompraVenta!AG259</f>
        <v>0</v>
      </c>
      <c r="AF257" s="6">
        <f>+'7'!H256+CompraVenta!AH259</f>
        <v>0</v>
      </c>
      <c r="AG257" s="6">
        <f>+'7'!I256+CompraVenta!AI259</f>
        <v>0</v>
      </c>
      <c r="AH257" s="6">
        <f>+'7'!J256+CompraVenta!AJ259</f>
        <v>0</v>
      </c>
      <c r="AI257" s="6">
        <f>+'7'!K256+CompraVenta!AK259</f>
        <v>42505.929999999935</v>
      </c>
      <c r="AJ257" s="6">
        <f>+'7'!L256+CompraVenta!AL259</f>
        <v>46402.239999999976</v>
      </c>
      <c r="AK257" s="6">
        <f>+'7'!M256+CompraVenta!AM259</f>
        <v>47552.010000000038</v>
      </c>
      <c r="AL257" s="6"/>
      <c r="AM257" s="33">
        <f t="shared" si="29"/>
        <v>135291.37000000011</v>
      </c>
      <c r="AN257" s="33">
        <f t="shared" si="30"/>
        <v>139516.48999999993</v>
      </c>
      <c r="AO257" s="33">
        <f t="shared" si="31"/>
        <v>136460.17999999993</v>
      </c>
      <c r="AP257" s="33">
        <f t="shared" si="32"/>
        <v>135291.37000000011</v>
      </c>
      <c r="AQ257" s="33">
        <f t="shared" si="33"/>
        <v>1</v>
      </c>
      <c r="AR257" s="6">
        <f t="shared" si="37"/>
        <v>255</v>
      </c>
      <c r="AS257" s="34">
        <f t="shared" si="34"/>
        <v>42520.050000000025</v>
      </c>
      <c r="AT257" s="34">
        <f t="shared" si="34"/>
        <v>45818.370000000061</v>
      </c>
      <c r="AU257" s="34">
        <f t="shared" si="34"/>
        <v>46952.950000000019</v>
      </c>
      <c r="AV257" s="34">
        <f t="shared" si="35"/>
        <v>135291.37000000011</v>
      </c>
      <c r="AW257" s="19"/>
      <c r="BB257" s="33"/>
      <c r="BC257" s="33"/>
      <c r="BD257" s="33"/>
      <c r="BF257" s="33"/>
      <c r="BG257" s="33"/>
      <c r="BH257" s="33"/>
      <c r="BJ257" s="35">
        <f t="shared" si="36"/>
        <v>135291.37000000011</v>
      </c>
    </row>
    <row r="258" spans="1:62" x14ac:dyDescent="0.35">
      <c r="A258" s="3" t="str">
        <f>+'7'!A257</f>
        <v>LAUREL_SPA</v>
      </c>
      <c r="B258" s="6">
        <f>+'2'!B257+CompraVenta!D260</f>
        <v>0</v>
      </c>
      <c r="C258" s="6">
        <f>+'2'!C257+CompraVenta!E260</f>
        <v>0</v>
      </c>
      <c r="D258" s="6">
        <f>+'2'!D257+CompraVenta!F260</f>
        <v>0</v>
      </c>
      <c r="E258" s="6">
        <f>+'2'!E257+CompraVenta!G260</f>
        <v>0</v>
      </c>
      <c r="F258" s="6">
        <f>+'2'!F257+CompraVenta!H260</f>
        <v>0</v>
      </c>
      <c r="G258" s="6">
        <f>+'2'!G257+CompraVenta!I260</f>
        <v>0</v>
      </c>
      <c r="H258" s="6">
        <f>+'2'!H257+CompraVenta!J260</f>
        <v>0</v>
      </c>
      <c r="I258" s="6">
        <f>+'2'!I257+CompraVenta!K260</f>
        <v>0</v>
      </c>
      <c r="J258" s="6">
        <f>+'2'!J257+CompraVenta!L260</f>
        <v>0</v>
      </c>
      <c r="K258" s="6">
        <f>+'2'!K257+CompraVenta!M260</f>
        <v>97385.179999999978</v>
      </c>
      <c r="L258" s="6">
        <f>+'2'!L257+CompraVenta!N260</f>
        <v>110401.75999999988</v>
      </c>
      <c r="M258" s="6">
        <f>+'2'!M257+CompraVenta!O260</f>
        <v>107856.08000000016</v>
      </c>
      <c r="N258" s="6">
        <f>+'4'!B257+CompraVenta!P260</f>
        <v>0</v>
      </c>
      <c r="O258" s="6">
        <f>+'4'!C257+CompraVenta!Q260</f>
        <v>0</v>
      </c>
      <c r="P258" s="6">
        <f>+'4'!D257+CompraVenta!R260</f>
        <v>0</v>
      </c>
      <c r="Q258" s="6">
        <f>+'4'!E257+CompraVenta!S260</f>
        <v>0</v>
      </c>
      <c r="R258" s="6">
        <f>+'4'!F257+CompraVenta!T260</f>
        <v>0</v>
      </c>
      <c r="S258" s="6">
        <f>+'4'!G257+CompraVenta!U260</f>
        <v>0</v>
      </c>
      <c r="T258" s="6">
        <f>+'4'!H257+CompraVenta!V260</f>
        <v>0</v>
      </c>
      <c r="U258" s="6">
        <f>+'4'!I257+CompraVenta!W260</f>
        <v>0</v>
      </c>
      <c r="V258" s="6">
        <f>+'4'!J257+CompraVenta!X260</f>
        <v>0</v>
      </c>
      <c r="W258" s="6">
        <f>+'4'!K257+CompraVenta!Y260</f>
        <v>97364.629999999815</v>
      </c>
      <c r="X258" s="6">
        <f>+'4'!L257+CompraVenta!Z260</f>
        <v>111218.6599999999</v>
      </c>
      <c r="Y258" s="6">
        <f>+'4'!M257+CompraVenta!AA260</f>
        <v>116806.54000000007</v>
      </c>
      <c r="Z258" s="6">
        <f>+'7'!B257+CompraVenta!AB260</f>
        <v>0</v>
      </c>
      <c r="AA258" s="6">
        <f>+'7'!C257+CompraVenta!AC260</f>
        <v>0</v>
      </c>
      <c r="AB258" s="6">
        <f>+'7'!D257+CompraVenta!AD260</f>
        <v>0</v>
      </c>
      <c r="AC258" s="6">
        <f>+'7'!E257+CompraVenta!AE260</f>
        <v>0</v>
      </c>
      <c r="AD258" s="6">
        <f>+'7'!F257+CompraVenta!AF260</f>
        <v>0</v>
      </c>
      <c r="AE258" s="6">
        <f>+'7'!G257+CompraVenta!AG260</f>
        <v>0</v>
      </c>
      <c r="AF258" s="6">
        <f>+'7'!H257+CompraVenta!AH260</f>
        <v>0</v>
      </c>
      <c r="AG258" s="6">
        <f>+'7'!I257+CompraVenta!AI260</f>
        <v>0</v>
      </c>
      <c r="AH258" s="6">
        <f>+'7'!J257+CompraVenta!AJ260</f>
        <v>0</v>
      </c>
      <c r="AI258" s="6">
        <f>+'7'!K257+CompraVenta!AK260</f>
        <v>97352.910000000018</v>
      </c>
      <c r="AJ258" s="6">
        <f>+'7'!L257+CompraVenta!AL260</f>
        <v>111805.35000000008</v>
      </c>
      <c r="AK258" s="6">
        <f>+'7'!M257+CompraVenta!AM260</f>
        <v>109233.19000000019</v>
      </c>
      <c r="AL258" s="6"/>
      <c r="AM258" s="33">
        <f t="shared" si="29"/>
        <v>315643.02</v>
      </c>
      <c r="AN258" s="33">
        <f t="shared" si="30"/>
        <v>325389.82999999978</v>
      </c>
      <c r="AO258" s="33">
        <f t="shared" si="31"/>
        <v>318391.4500000003</v>
      </c>
      <c r="AP258" s="33">
        <f t="shared" si="32"/>
        <v>315643.02</v>
      </c>
      <c r="AQ258" s="33">
        <f t="shared" si="33"/>
        <v>1</v>
      </c>
      <c r="AR258" s="6">
        <f t="shared" si="37"/>
        <v>256</v>
      </c>
      <c r="AS258" s="34">
        <f t="shared" si="34"/>
        <v>97385.179999999978</v>
      </c>
      <c r="AT258" s="34">
        <f t="shared" si="34"/>
        <v>110401.75999999988</v>
      </c>
      <c r="AU258" s="34">
        <f t="shared" si="34"/>
        <v>107856.08000000016</v>
      </c>
      <c r="AV258" s="34">
        <f t="shared" si="35"/>
        <v>315643.02</v>
      </c>
      <c r="AW258" s="19"/>
      <c r="BB258" s="33"/>
      <c r="BC258" s="33"/>
      <c r="BD258" s="33"/>
      <c r="BF258" s="33"/>
      <c r="BG258" s="33"/>
      <c r="BH258" s="33"/>
      <c r="BJ258" s="35">
        <f t="shared" si="36"/>
        <v>315643.02</v>
      </c>
    </row>
    <row r="259" spans="1:62" x14ac:dyDescent="0.35">
      <c r="A259" s="3" t="str">
        <f>+'7'!A258</f>
        <v>LIBERTADORES_SOLAR</v>
      </c>
      <c r="B259" s="6">
        <f>+'2'!B258+CompraVenta!D261</f>
        <v>0</v>
      </c>
      <c r="C259" s="6">
        <f>+'2'!C258+CompraVenta!E261</f>
        <v>0</v>
      </c>
      <c r="D259" s="6">
        <f>+'2'!D258+CompraVenta!F261</f>
        <v>0</v>
      </c>
      <c r="E259" s="6">
        <f>+'2'!E258+CompraVenta!G261</f>
        <v>0</v>
      </c>
      <c r="F259" s="6">
        <f>+'2'!F258+CompraVenta!H261</f>
        <v>0</v>
      </c>
      <c r="G259" s="6">
        <f>+'2'!G258+CompraVenta!I261</f>
        <v>0</v>
      </c>
      <c r="H259" s="6">
        <f>+'2'!H258+CompraVenta!J261</f>
        <v>0</v>
      </c>
      <c r="I259" s="6">
        <f>+'2'!I258+CompraVenta!K261</f>
        <v>0</v>
      </c>
      <c r="J259" s="6">
        <f>+'2'!J258+CompraVenta!L261</f>
        <v>0</v>
      </c>
      <c r="K259" s="6">
        <f>+'2'!K258+CompraVenta!M261</f>
        <v>38145.339999999924</v>
      </c>
      <c r="L259" s="6">
        <f>+'2'!L258+CompraVenta!N261</f>
        <v>42644.490000000056</v>
      </c>
      <c r="M259" s="6">
        <f>+'2'!M258+CompraVenta!O261</f>
        <v>44521.549999999908</v>
      </c>
      <c r="N259" s="6">
        <f>+'4'!B258+CompraVenta!P261</f>
        <v>0</v>
      </c>
      <c r="O259" s="6">
        <f>+'4'!C258+CompraVenta!Q261</f>
        <v>0</v>
      </c>
      <c r="P259" s="6">
        <f>+'4'!D258+CompraVenta!R261</f>
        <v>0</v>
      </c>
      <c r="Q259" s="6">
        <f>+'4'!E258+CompraVenta!S261</f>
        <v>0</v>
      </c>
      <c r="R259" s="6">
        <f>+'4'!F258+CompraVenta!T261</f>
        <v>0</v>
      </c>
      <c r="S259" s="6">
        <f>+'4'!G258+CompraVenta!U261</f>
        <v>0</v>
      </c>
      <c r="T259" s="6">
        <f>+'4'!H258+CompraVenta!V261</f>
        <v>0</v>
      </c>
      <c r="U259" s="6">
        <f>+'4'!I258+CompraVenta!W261</f>
        <v>0</v>
      </c>
      <c r="V259" s="6">
        <f>+'4'!J258+CompraVenta!X261</f>
        <v>0</v>
      </c>
      <c r="W259" s="6">
        <f>+'4'!K258+CompraVenta!Y261</f>
        <v>38142.039999999964</v>
      </c>
      <c r="X259" s="6">
        <f>+'4'!L258+CompraVenta!Z261</f>
        <v>43023.319999999942</v>
      </c>
      <c r="Y259" s="6">
        <f>+'4'!M258+CompraVenta!AA261</f>
        <v>49251.34000000004</v>
      </c>
      <c r="Z259" s="6">
        <f>+'7'!B258+CompraVenta!AB261</f>
        <v>0</v>
      </c>
      <c r="AA259" s="6">
        <f>+'7'!C258+CompraVenta!AC261</f>
        <v>0</v>
      </c>
      <c r="AB259" s="6">
        <f>+'7'!D258+CompraVenta!AD261</f>
        <v>0</v>
      </c>
      <c r="AC259" s="6">
        <f>+'7'!E258+CompraVenta!AE261</f>
        <v>0</v>
      </c>
      <c r="AD259" s="6">
        <f>+'7'!F258+CompraVenta!AF261</f>
        <v>0</v>
      </c>
      <c r="AE259" s="6">
        <f>+'7'!G258+CompraVenta!AG261</f>
        <v>0</v>
      </c>
      <c r="AF259" s="6">
        <f>+'7'!H258+CompraVenta!AH261</f>
        <v>0</v>
      </c>
      <c r="AG259" s="6">
        <f>+'7'!I258+CompraVenta!AI261</f>
        <v>0</v>
      </c>
      <c r="AH259" s="6">
        <f>+'7'!J258+CompraVenta!AJ261</f>
        <v>0</v>
      </c>
      <c r="AI259" s="6">
        <f>+'7'!K258+CompraVenta!AK261</f>
        <v>38135.239999999954</v>
      </c>
      <c r="AJ259" s="6">
        <f>+'7'!L258+CompraVenta!AL261</f>
        <v>43335.869999999959</v>
      </c>
      <c r="AK259" s="6">
        <f>+'7'!M258+CompraVenta!AM261</f>
        <v>45123.299999999967</v>
      </c>
      <c r="AL259" s="6"/>
      <c r="AM259" s="33">
        <f t="shared" si="29"/>
        <v>125311.37999999989</v>
      </c>
      <c r="AN259" s="33">
        <f t="shared" si="30"/>
        <v>130416.69999999994</v>
      </c>
      <c r="AO259" s="33">
        <f t="shared" si="31"/>
        <v>126594.40999999989</v>
      </c>
      <c r="AP259" s="33">
        <f t="shared" si="32"/>
        <v>125311.37999999989</v>
      </c>
      <c r="AQ259" s="33">
        <f t="shared" si="33"/>
        <v>1</v>
      </c>
      <c r="AR259" s="6">
        <f t="shared" si="37"/>
        <v>257</v>
      </c>
      <c r="AS259" s="34">
        <f t="shared" si="34"/>
        <v>38145.339999999924</v>
      </c>
      <c r="AT259" s="34">
        <f t="shared" si="34"/>
        <v>42644.490000000056</v>
      </c>
      <c r="AU259" s="34">
        <f t="shared" si="34"/>
        <v>44521.549999999908</v>
      </c>
      <c r="AV259" s="34">
        <f t="shared" si="35"/>
        <v>125311.37999999989</v>
      </c>
      <c r="AW259" s="19"/>
      <c r="BB259" s="33"/>
      <c r="BC259" s="33"/>
      <c r="BD259" s="33"/>
      <c r="BF259" s="33"/>
      <c r="BG259" s="33"/>
      <c r="BH259" s="33"/>
      <c r="BJ259" s="35">
        <f t="shared" si="36"/>
        <v>125311.37999999989</v>
      </c>
    </row>
    <row r="260" spans="1:62" x14ac:dyDescent="0.35">
      <c r="A260" s="3" t="str">
        <f>+'7'!A259</f>
        <v>LICAN</v>
      </c>
      <c r="B260" s="6">
        <f>+'2'!B259+CompraVenta!D262</f>
        <v>0</v>
      </c>
      <c r="C260" s="6">
        <f>+'2'!C259+CompraVenta!E262</f>
        <v>0</v>
      </c>
      <c r="D260" s="6">
        <f>+'2'!D259+CompraVenta!F262</f>
        <v>0</v>
      </c>
      <c r="E260" s="6">
        <f>+'2'!E259+CompraVenta!G262</f>
        <v>0</v>
      </c>
      <c r="F260" s="6">
        <f>+'2'!F259+CompraVenta!H262</f>
        <v>0</v>
      </c>
      <c r="G260" s="6">
        <f>+'2'!G259+CompraVenta!I262</f>
        <v>0</v>
      </c>
      <c r="H260" s="6">
        <f>+'2'!H259+CompraVenta!J262</f>
        <v>0</v>
      </c>
      <c r="I260" s="6">
        <f>+'2'!I259+CompraVenta!K262</f>
        <v>0</v>
      </c>
      <c r="J260" s="6">
        <f>+'2'!J259+CompraVenta!L262</f>
        <v>0</v>
      </c>
      <c r="K260" s="6">
        <f>+'2'!K259+CompraVenta!M262</f>
        <v>411028.2599999996</v>
      </c>
      <c r="L260" s="6">
        <f>+'2'!L259+CompraVenta!N262</f>
        <v>582964.65000000061</v>
      </c>
      <c r="M260" s="6">
        <f>+'2'!M259+CompraVenta!O262</f>
        <v>605285.91000000096</v>
      </c>
      <c r="N260" s="6">
        <f>+'4'!B259+CompraVenta!P262</f>
        <v>0</v>
      </c>
      <c r="O260" s="6">
        <f>+'4'!C259+CompraVenta!Q262</f>
        <v>0</v>
      </c>
      <c r="P260" s="6">
        <f>+'4'!D259+CompraVenta!R262</f>
        <v>0</v>
      </c>
      <c r="Q260" s="6">
        <f>+'4'!E259+CompraVenta!S262</f>
        <v>0</v>
      </c>
      <c r="R260" s="6">
        <f>+'4'!F259+CompraVenta!T262</f>
        <v>0</v>
      </c>
      <c r="S260" s="6">
        <f>+'4'!G259+CompraVenta!U262</f>
        <v>0</v>
      </c>
      <c r="T260" s="6">
        <f>+'4'!H259+CompraVenta!V262</f>
        <v>0</v>
      </c>
      <c r="U260" s="6">
        <f>+'4'!I259+CompraVenta!W262</f>
        <v>0</v>
      </c>
      <c r="V260" s="6">
        <f>+'4'!J259+CompraVenta!X262</f>
        <v>0</v>
      </c>
      <c r="W260" s="6">
        <f>+'4'!K259+CompraVenta!Y262</f>
        <v>378566.28999999951</v>
      </c>
      <c r="X260" s="6">
        <f>+'4'!L259+CompraVenta!Z262</f>
        <v>420843.63999999955</v>
      </c>
      <c r="Y260" s="6">
        <f>+'4'!M259+CompraVenta!AA262</f>
        <v>420766.34000000032</v>
      </c>
      <c r="Z260" s="6">
        <f>+'7'!B259+CompraVenta!AB262</f>
        <v>0</v>
      </c>
      <c r="AA260" s="6">
        <f>+'7'!C259+CompraVenta!AC262</f>
        <v>0</v>
      </c>
      <c r="AB260" s="6">
        <f>+'7'!D259+CompraVenta!AD262</f>
        <v>0</v>
      </c>
      <c r="AC260" s="6">
        <f>+'7'!E259+CompraVenta!AE262</f>
        <v>0</v>
      </c>
      <c r="AD260" s="6">
        <f>+'7'!F259+CompraVenta!AF262</f>
        <v>0</v>
      </c>
      <c r="AE260" s="6">
        <f>+'7'!G259+CompraVenta!AG262</f>
        <v>0</v>
      </c>
      <c r="AF260" s="6">
        <f>+'7'!H259+CompraVenta!AH262</f>
        <v>0</v>
      </c>
      <c r="AG260" s="6">
        <f>+'7'!I259+CompraVenta!AI262</f>
        <v>0</v>
      </c>
      <c r="AH260" s="6">
        <f>+'7'!J259+CompraVenta!AJ262</f>
        <v>0</v>
      </c>
      <c r="AI260" s="6">
        <f>+'7'!K259+CompraVenta!AK262</f>
        <v>394981.44</v>
      </c>
      <c r="AJ260" s="6">
        <f>+'7'!L259+CompraVenta!AL262</f>
        <v>348485.5500000004</v>
      </c>
      <c r="AK260" s="6">
        <f>+'7'!M259+CompraVenta!AM262</f>
        <v>665933.96</v>
      </c>
      <c r="AL260" s="6"/>
      <c r="AM260" s="33">
        <f t="shared" ref="AM260:AM323" si="38">SUM(K260:M260)</f>
        <v>1599278.8200000012</v>
      </c>
      <c r="AN260" s="33">
        <f t="shared" ref="AN260:AN323" si="39">SUM(W260:Y260)</f>
        <v>1220176.2699999993</v>
      </c>
      <c r="AO260" s="33">
        <f t="shared" ref="AO260:AO323" si="40">SUM(AI260:AK260)</f>
        <v>1409400.9500000004</v>
      </c>
      <c r="AP260" s="33">
        <f t="shared" ref="AP260:AP323" si="41">SMALL(AM260:AO260,1)</f>
        <v>1220176.2699999993</v>
      </c>
      <c r="AQ260" s="33">
        <f t="shared" ref="AQ260:AQ323" si="42">MATCH(AP260,AM260:AO260,0)</f>
        <v>2</v>
      </c>
      <c r="AR260" s="6">
        <f t="shared" si="37"/>
        <v>258</v>
      </c>
      <c r="AS260" s="34">
        <f t="shared" ref="AS260:AU323" si="43">HLOOKUP(12*($AQ260-1)+(AS$1),$B$1:$AK$502,2+$AR260,FALSE)</f>
        <v>378566.28999999951</v>
      </c>
      <c r="AT260" s="34">
        <f t="shared" si="43"/>
        <v>420843.63999999955</v>
      </c>
      <c r="AU260" s="34">
        <f t="shared" si="43"/>
        <v>420766.34000000032</v>
      </c>
      <c r="AV260" s="34">
        <f t="shared" ref="AV260:AV323" si="44">SUM(AS260:AU260)</f>
        <v>1220176.2699999993</v>
      </c>
      <c r="AW260" s="19"/>
      <c r="BB260" s="33"/>
      <c r="BC260" s="33"/>
      <c r="BD260" s="33"/>
      <c r="BF260" s="33"/>
      <c r="BG260" s="33"/>
      <c r="BH260" s="33"/>
      <c r="BJ260" s="35">
        <f t="shared" ref="BJ260:BJ323" si="45">AV260</f>
        <v>1220176.2699999993</v>
      </c>
    </row>
    <row r="261" spans="1:62" x14ac:dyDescent="0.35">
      <c r="A261" s="3" t="str">
        <f>+'7'!A260</f>
        <v>LINARES_SOLAR</v>
      </c>
      <c r="B261" s="6">
        <f>+'2'!B260+CompraVenta!D263</f>
        <v>0</v>
      </c>
      <c r="C261" s="6">
        <f>+'2'!C260+CompraVenta!E263</f>
        <v>0</v>
      </c>
      <c r="D261" s="6">
        <f>+'2'!D260+CompraVenta!F263</f>
        <v>0</v>
      </c>
      <c r="E261" s="6">
        <f>+'2'!E260+CompraVenta!G263</f>
        <v>0</v>
      </c>
      <c r="F261" s="6">
        <f>+'2'!F260+CompraVenta!H263</f>
        <v>0</v>
      </c>
      <c r="G261" s="6">
        <f>+'2'!G260+CompraVenta!I263</f>
        <v>0</v>
      </c>
      <c r="H261" s="6">
        <f>+'2'!H260+CompraVenta!J263</f>
        <v>0</v>
      </c>
      <c r="I261" s="6">
        <f>+'2'!I260+CompraVenta!K263</f>
        <v>0</v>
      </c>
      <c r="J261" s="6">
        <f>+'2'!J260+CompraVenta!L263</f>
        <v>0</v>
      </c>
      <c r="K261" s="6">
        <f>+'2'!K260+CompraVenta!M263</f>
        <v>114448.86999999991</v>
      </c>
      <c r="L261" s="6">
        <f>+'2'!L260+CompraVenta!N263</f>
        <v>128035.89000000004</v>
      </c>
      <c r="M261" s="6">
        <f>+'2'!M260+CompraVenta!O263</f>
        <v>133525.93000000014</v>
      </c>
      <c r="N261" s="6">
        <f>+'4'!B260+CompraVenta!P263</f>
        <v>0</v>
      </c>
      <c r="O261" s="6">
        <f>+'4'!C260+CompraVenta!Q263</f>
        <v>0</v>
      </c>
      <c r="P261" s="6">
        <f>+'4'!D260+CompraVenta!R263</f>
        <v>0</v>
      </c>
      <c r="Q261" s="6">
        <f>+'4'!E260+CompraVenta!S263</f>
        <v>0</v>
      </c>
      <c r="R261" s="6">
        <f>+'4'!F260+CompraVenta!T263</f>
        <v>0</v>
      </c>
      <c r="S261" s="6">
        <f>+'4'!G260+CompraVenta!U263</f>
        <v>0</v>
      </c>
      <c r="T261" s="6">
        <f>+'4'!H260+CompraVenta!V263</f>
        <v>0</v>
      </c>
      <c r="U261" s="6">
        <f>+'4'!I260+CompraVenta!W263</f>
        <v>0</v>
      </c>
      <c r="V261" s="6">
        <f>+'4'!J260+CompraVenta!X263</f>
        <v>0</v>
      </c>
      <c r="W261" s="6">
        <f>+'4'!K260+CompraVenta!Y263</f>
        <v>114438.88999999991</v>
      </c>
      <c r="X261" s="6">
        <f>+'4'!L260+CompraVenta!Z263</f>
        <v>129172.93000000005</v>
      </c>
      <c r="Y261" s="6">
        <f>+'4'!M260+CompraVenta!AA263</f>
        <v>147711.68000000011</v>
      </c>
      <c r="Z261" s="6">
        <f>+'7'!B260+CompraVenta!AB263</f>
        <v>0</v>
      </c>
      <c r="AA261" s="6">
        <f>+'7'!C260+CompraVenta!AC263</f>
        <v>0</v>
      </c>
      <c r="AB261" s="6">
        <f>+'7'!D260+CompraVenta!AD263</f>
        <v>0</v>
      </c>
      <c r="AC261" s="6">
        <f>+'7'!E260+CompraVenta!AE263</f>
        <v>0</v>
      </c>
      <c r="AD261" s="6">
        <f>+'7'!F260+CompraVenta!AF263</f>
        <v>0</v>
      </c>
      <c r="AE261" s="6">
        <f>+'7'!G260+CompraVenta!AG263</f>
        <v>0</v>
      </c>
      <c r="AF261" s="6">
        <f>+'7'!H260+CompraVenta!AH263</f>
        <v>0</v>
      </c>
      <c r="AG261" s="6">
        <f>+'7'!I260+CompraVenta!AI263</f>
        <v>0</v>
      </c>
      <c r="AH261" s="6">
        <f>+'7'!J260+CompraVenta!AJ263</f>
        <v>0</v>
      </c>
      <c r="AI261" s="6">
        <f>+'7'!K260+CompraVenta!AK263</f>
        <v>114418.29999999981</v>
      </c>
      <c r="AJ261" s="6">
        <f>+'7'!L260+CompraVenta!AL263</f>
        <v>130111.74000000003</v>
      </c>
      <c r="AK261" s="6">
        <f>+'7'!M260+CompraVenta!AM263</f>
        <v>135330.36000000013</v>
      </c>
      <c r="AL261" s="6"/>
      <c r="AM261" s="33">
        <f t="shared" si="38"/>
        <v>376010.69000000006</v>
      </c>
      <c r="AN261" s="33">
        <f t="shared" si="39"/>
        <v>391323.50000000006</v>
      </c>
      <c r="AO261" s="33">
        <f t="shared" si="40"/>
        <v>379860.4</v>
      </c>
      <c r="AP261" s="33">
        <f t="shared" si="41"/>
        <v>376010.69000000006</v>
      </c>
      <c r="AQ261" s="33">
        <f t="shared" si="42"/>
        <v>1</v>
      </c>
      <c r="AR261" s="6">
        <f t="shared" ref="AR261:AR324" si="46">1+AR260</f>
        <v>259</v>
      </c>
      <c r="AS261" s="34">
        <f t="shared" si="43"/>
        <v>114448.86999999991</v>
      </c>
      <c r="AT261" s="34">
        <f t="shared" si="43"/>
        <v>128035.89000000004</v>
      </c>
      <c r="AU261" s="34">
        <f t="shared" si="43"/>
        <v>133525.93000000014</v>
      </c>
      <c r="AV261" s="34">
        <f t="shared" si="44"/>
        <v>376010.69000000006</v>
      </c>
      <c r="AW261" s="19"/>
      <c r="BB261" s="33"/>
      <c r="BC261" s="33"/>
      <c r="BD261" s="33"/>
      <c r="BF261" s="33"/>
      <c r="BG261" s="33"/>
      <c r="BH261" s="33"/>
      <c r="BJ261" s="35">
        <f t="shared" si="45"/>
        <v>376010.69000000006</v>
      </c>
    </row>
    <row r="262" spans="1:62" x14ac:dyDescent="0.35">
      <c r="A262" s="3" t="str">
        <f>+'7'!A261</f>
        <v>LINGUE_SPA</v>
      </c>
      <c r="B262" s="6">
        <f>+'2'!B261+CompraVenta!D264</f>
        <v>0</v>
      </c>
      <c r="C262" s="6">
        <f>+'2'!C261+CompraVenta!E264</f>
        <v>0</v>
      </c>
      <c r="D262" s="6">
        <f>+'2'!D261+CompraVenta!F264</f>
        <v>0</v>
      </c>
      <c r="E262" s="6">
        <f>+'2'!E261+CompraVenta!G264</f>
        <v>0</v>
      </c>
      <c r="F262" s="6">
        <f>+'2'!F261+CompraVenta!H264</f>
        <v>0</v>
      </c>
      <c r="G262" s="6">
        <f>+'2'!G261+CompraVenta!I264</f>
        <v>0</v>
      </c>
      <c r="H262" s="6">
        <f>+'2'!H261+CompraVenta!J264</f>
        <v>0</v>
      </c>
      <c r="I262" s="6">
        <f>+'2'!I261+CompraVenta!K264</f>
        <v>0</v>
      </c>
      <c r="J262" s="6">
        <f>+'2'!J261+CompraVenta!L264</f>
        <v>0</v>
      </c>
      <c r="K262" s="6">
        <f>+'2'!K261+CompraVenta!M264</f>
        <v>40880.120000000024</v>
      </c>
      <c r="L262" s="6">
        <f>+'2'!L261+CompraVenta!N264</f>
        <v>37115.020000000011</v>
      </c>
      <c r="M262" s="6">
        <f>+'2'!M261+CompraVenta!O264</f>
        <v>42958.159999999996</v>
      </c>
      <c r="N262" s="6">
        <f>+'4'!B261+CompraVenta!P264</f>
        <v>0</v>
      </c>
      <c r="O262" s="6">
        <f>+'4'!C261+CompraVenta!Q264</f>
        <v>0</v>
      </c>
      <c r="P262" s="6">
        <f>+'4'!D261+CompraVenta!R264</f>
        <v>0</v>
      </c>
      <c r="Q262" s="6">
        <f>+'4'!E261+CompraVenta!S264</f>
        <v>0</v>
      </c>
      <c r="R262" s="6">
        <f>+'4'!F261+CompraVenta!T264</f>
        <v>0</v>
      </c>
      <c r="S262" s="6">
        <f>+'4'!G261+CompraVenta!U264</f>
        <v>0</v>
      </c>
      <c r="T262" s="6">
        <f>+'4'!H261+CompraVenta!V264</f>
        <v>0</v>
      </c>
      <c r="U262" s="6">
        <f>+'4'!I261+CompraVenta!W264</f>
        <v>0</v>
      </c>
      <c r="V262" s="6">
        <f>+'4'!J261+CompraVenta!X264</f>
        <v>0</v>
      </c>
      <c r="W262" s="6">
        <f>+'4'!K261+CompraVenta!Y264</f>
        <v>40869.819999999992</v>
      </c>
      <c r="X262" s="6">
        <f>+'4'!L261+CompraVenta!Z264</f>
        <v>37232.940000000031</v>
      </c>
      <c r="Y262" s="6">
        <f>+'4'!M261+CompraVenta!AA264</f>
        <v>45857.610000000088</v>
      </c>
      <c r="Z262" s="6">
        <f>+'7'!B261+CompraVenta!AB264</f>
        <v>0</v>
      </c>
      <c r="AA262" s="6">
        <f>+'7'!C261+CompraVenta!AC264</f>
        <v>0</v>
      </c>
      <c r="AB262" s="6">
        <f>+'7'!D261+CompraVenta!AD264</f>
        <v>0</v>
      </c>
      <c r="AC262" s="6">
        <f>+'7'!E261+CompraVenta!AE264</f>
        <v>0</v>
      </c>
      <c r="AD262" s="6">
        <f>+'7'!F261+CompraVenta!AF264</f>
        <v>0</v>
      </c>
      <c r="AE262" s="6">
        <f>+'7'!G261+CompraVenta!AG264</f>
        <v>0</v>
      </c>
      <c r="AF262" s="6">
        <f>+'7'!H261+CompraVenta!AH264</f>
        <v>0</v>
      </c>
      <c r="AG262" s="6">
        <f>+'7'!I261+CompraVenta!AI264</f>
        <v>0</v>
      </c>
      <c r="AH262" s="6">
        <f>+'7'!J261+CompraVenta!AJ264</f>
        <v>0</v>
      </c>
      <c r="AI262" s="6">
        <f>+'7'!K261+CompraVenta!AK264</f>
        <v>40866.739999999983</v>
      </c>
      <c r="AJ262" s="6">
        <f>+'7'!L261+CompraVenta!AL264</f>
        <v>37368.530000000072</v>
      </c>
      <c r="AK262" s="6">
        <f>+'7'!M261+CompraVenta!AM264</f>
        <v>43465.689999999959</v>
      </c>
      <c r="AL262" s="6"/>
      <c r="AM262" s="33">
        <f t="shared" si="38"/>
        <v>120953.30000000005</v>
      </c>
      <c r="AN262" s="33">
        <f t="shared" si="39"/>
        <v>123960.37000000011</v>
      </c>
      <c r="AO262" s="33">
        <f t="shared" si="40"/>
        <v>121700.96</v>
      </c>
      <c r="AP262" s="33">
        <f t="shared" si="41"/>
        <v>120953.30000000005</v>
      </c>
      <c r="AQ262" s="33">
        <f t="shared" si="42"/>
        <v>1</v>
      </c>
      <c r="AR262" s="6">
        <f t="shared" si="46"/>
        <v>260</v>
      </c>
      <c r="AS262" s="34">
        <f t="shared" si="43"/>
        <v>40880.120000000024</v>
      </c>
      <c r="AT262" s="34">
        <f t="shared" si="43"/>
        <v>37115.020000000011</v>
      </c>
      <c r="AU262" s="34">
        <f t="shared" si="43"/>
        <v>42958.159999999996</v>
      </c>
      <c r="AV262" s="34">
        <f t="shared" si="44"/>
        <v>120953.30000000005</v>
      </c>
      <c r="AW262" s="19"/>
      <c r="BB262" s="33"/>
      <c r="BC262" s="33"/>
      <c r="BD262" s="33"/>
      <c r="BF262" s="33"/>
      <c r="BG262" s="33"/>
      <c r="BH262" s="33"/>
      <c r="BJ262" s="35">
        <f t="shared" si="45"/>
        <v>120953.30000000005</v>
      </c>
    </row>
    <row r="263" spans="1:62" x14ac:dyDescent="0.35">
      <c r="A263" s="3" t="str">
        <f>+'7'!A262</f>
        <v>LIPIGAS</v>
      </c>
      <c r="B263" s="6">
        <f>+'2'!B262+CompraVenta!D265</f>
        <v>0</v>
      </c>
      <c r="C263" s="6">
        <f>+'2'!C262+CompraVenta!E265</f>
        <v>0</v>
      </c>
      <c r="D263" s="6">
        <f>+'2'!D262+CompraVenta!F265</f>
        <v>0</v>
      </c>
      <c r="E263" s="6">
        <f>+'2'!E262+CompraVenta!G265</f>
        <v>0</v>
      </c>
      <c r="F263" s="6">
        <f>+'2'!F262+CompraVenta!H265</f>
        <v>0</v>
      </c>
      <c r="G263" s="6">
        <f>+'2'!G262+CompraVenta!I265</f>
        <v>0</v>
      </c>
      <c r="H263" s="6">
        <f>+'2'!H262+CompraVenta!J265</f>
        <v>0</v>
      </c>
      <c r="I263" s="6">
        <f>+'2'!I262+CompraVenta!K265</f>
        <v>0</v>
      </c>
      <c r="J263" s="6">
        <f>+'2'!J262+CompraVenta!L265</f>
        <v>0</v>
      </c>
      <c r="K263" s="6">
        <f>+'2'!K262+CompraVenta!M265</f>
        <v>-390247.07999999879</v>
      </c>
      <c r="L263" s="6">
        <f>+'2'!L262+CompraVenta!N265</f>
        <v>-385449.31999999983</v>
      </c>
      <c r="M263" s="6">
        <f>+'2'!M262+CompraVenta!O265</f>
        <v>-403595.38999999984</v>
      </c>
      <c r="N263" s="6">
        <f>+'4'!B262+CompraVenta!P265</f>
        <v>0</v>
      </c>
      <c r="O263" s="6">
        <f>+'4'!C262+CompraVenta!Q265</f>
        <v>0</v>
      </c>
      <c r="P263" s="6">
        <f>+'4'!D262+CompraVenta!R265</f>
        <v>0</v>
      </c>
      <c r="Q263" s="6">
        <f>+'4'!E262+CompraVenta!S265</f>
        <v>0</v>
      </c>
      <c r="R263" s="6">
        <f>+'4'!F262+CompraVenta!T265</f>
        <v>0</v>
      </c>
      <c r="S263" s="6">
        <f>+'4'!G262+CompraVenta!U265</f>
        <v>0</v>
      </c>
      <c r="T263" s="6">
        <f>+'4'!H262+CompraVenta!V265</f>
        <v>0</v>
      </c>
      <c r="U263" s="6">
        <f>+'4'!I262+CompraVenta!W265</f>
        <v>0</v>
      </c>
      <c r="V263" s="6">
        <f>+'4'!J262+CompraVenta!X265</f>
        <v>0</v>
      </c>
      <c r="W263" s="6">
        <f>+'4'!K262+CompraVenta!Y265</f>
        <v>-389899.5899999984</v>
      </c>
      <c r="X263" s="6">
        <f>+'4'!L262+CompraVenta!Z265</f>
        <v>-387368.55999999947</v>
      </c>
      <c r="Y263" s="6">
        <f>+'4'!M262+CompraVenta!AA265</f>
        <v>-447700.36000000068</v>
      </c>
      <c r="Z263" s="6">
        <f>+'7'!B262+CompraVenta!AB265</f>
        <v>0</v>
      </c>
      <c r="AA263" s="6">
        <f>+'7'!C262+CompraVenta!AC265</f>
        <v>0</v>
      </c>
      <c r="AB263" s="6">
        <f>+'7'!D262+CompraVenta!AD265</f>
        <v>0</v>
      </c>
      <c r="AC263" s="6">
        <f>+'7'!E262+CompraVenta!AE265</f>
        <v>0</v>
      </c>
      <c r="AD263" s="6">
        <f>+'7'!F262+CompraVenta!AF265</f>
        <v>0</v>
      </c>
      <c r="AE263" s="6">
        <f>+'7'!G262+CompraVenta!AG265</f>
        <v>0</v>
      </c>
      <c r="AF263" s="6">
        <f>+'7'!H262+CompraVenta!AH265</f>
        <v>0</v>
      </c>
      <c r="AG263" s="6">
        <f>+'7'!I262+CompraVenta!AI265</f>
        <v>0</v>
      </c>
      <c r="AH263" s="6">
        <f>+'7'!J262+CompraVenta!AJ265</f>
        <v>0</v>
      </c>
      <c r="AI263" s="6">
        <f>+'7'!K262+CompraVenta!AK265</f>
        <v>-384171.13999999885</v>
      </c>
      <c r="AJ263" s="6">
        <f>+'7'!L262+CompraVenta!AL265</f>
        <v>-384952.05000000144</v>
      </c>
      <c r="AK263" s="6">
        <f>+'7'!M262+CompraVenta!AM265</f>
        <v>-421209.84999999893</v>
      </c>
      <c r="AL263" s="6"/>
      <c r="AM263" s="33">
        <f t="shared" si="38"/>
        <v>-1179291.7899999984</v>
      </c>
      <c r="AN263" s="33">
        <f t="shared" si="39"/>
        <v>-1224968.5099999984</v>
      </c>
      <c r="AO263" s="33">
        <f t="shared" si="40"/>
        <v>-1190333.0399999991</v>
      </c>
      <c r="AP263" s="33">
        <f t="shared" si="41"/>
        <v>-1224968.5099999984</v>
      </c>
      <c r="AQ263" s="33">
        <f t="shared" si="42"/>
        <v>2</v>
      </c>
      <c r="AR263" s="6">
        <f t="shared" si="46"/>
        <v>261</v>
      </c>
      <c r="AS263" s="34">
        <f t="shared" si="43"/>
        <v>-389899.5899999984</v>
      </c>
      <c r="AT263" s="34">
        <f t="shared" si="43"/>
        <v>-387368.55999999947</v>
      </c>
      <c r="AU263" s="34">
        <f t="shared" si="43"/>
        <v>-447700.36000000068</v>
      </c>
      <c r="AV263" s="34">
        <f t="shared" si="44"/>
        <v>-1224968.5099999984</v>
      </c>
      <c r="AW263" s="19"/>
      <c r="BB263" s="33"/>
      <c r="BC263" s="33"/>
      <c r="BD263" s="33"/>
      <c r="BF263" s="33"/>
      <c r="BG263" s="33"/>
      <c r="BH263" s="33"/>
      <c r="BJ263" s="35">
        <f t="shared" si="45"/>
        <v>-1224968.5099999984</v>
      </c>
    </row>
    <row r="264" spans="1:62" x14ac:dyDescent="0.35">
      <c r="A264" s="3" t="str">
        <f>+'7'!A263</f>
        <v>LIRIO_DE_CAMPO_SOLAR_SPA</v>
      </c>
      <c r="B264" s="6">
        <f>+'2'!B263+CompraVenta!D266</f>
        <v>0</v>
      </c>
      <c r="C264" s="6">
        <f>+'2'!C263+CompraVenta!E266</f>
        <v>0</v>
      </c>
      <c r="D264" s="6">
        <f>+'2'!D263+CompraVenta!F266</f>
        <v>0</v>
      </c>
      <c r="E264" s="6">
        <f>+'2'!E263+CompraVenta!G266</f>
        <v>0</v>
      </c>
      <c r="F264" s="6">
        <f>+'2'!F263+CompraVenta!H266</f>
        <v>0</v>
      </c>
      <c r="G264" s="6">
        <f>+'2'!G263+CompraVenta!I266</f>
        <v>0</v>
      </c>
      <c r="H264" s="6">
        <f>+'2'!H263+CompraVenta!J266</f>
        <v>0</v>
      </c>
      <c r="I264" s="6">
        <f>+'2'!I263+CompraVenta!K266</f>
        <v>0</v>
      </c>
      <c r="J264" s="6">
        <f>+'2'!J263+CompraVenta!L266</f>
        <v>0</v>
      </c>
      <c r="K264" s="6">
        <f>+'2'!K263+CompraVenta!M266</f>
        <v>87152.389999999898</v>
      </c>
      <c r="L264" s="6">
        <f>+'2'!L263+CompraVenta!N266</f>
        <v>104303.25000000004</v>
      </c>
      <c r="M264" s="6">
        <f>+'2'!M263+CompraVenta!O266</f>
        <v>87934.080000000002</v>
      </c>
      <c r="N264" s="6">
        <f>+'4'!B263+CompraVenta!P266</f>
        <v>0</v>
      </c>
      <c r="O264" s="6">
        <f>+'4'!C263+CompraVenta!Q266</f>
        <v>0</v>
      </c>
      <c r="P264" s="6">
        <f>+'4'!D263+CompraVenta!R266</f>
        <v>0</v>
      </c>
      <c r="Q264" s="6">
        <f>+'4'!E263+CompraVenta!S266</f>
        <v>0</v>
      </c>
      <c r="R264" s="6">
        <f>+'4'!F263+CompraVenta!T266</f>
        <v>0</v>
      </c>
      <c r="S264" s="6">
        <f>+'4'!G263+CompraVenta!U266</f>
        <v>0</v>
      </c>
      <c r="T264" s="6">
        <f>+'4'!H263+CompraVenta!V266</f>
        <v>0</v>
      </c>
      <c r="U264" s="6">
        <f>+'4'!I263+CompraVenta!W266</f>
        <v>0</v>
      </c>
      <c r="V264" s="6">
        <f>+'4'!J263+CompraVenta!X266</f>
        <v>0</v>
      </c>
      <c r="W264" s="6">
        <f>+'4'!K263+CompraVenta!Y266</f>
        <v>87138.909999999974</v>
      </c>
      <c r="X264" s="6">
        <f>+'4'!L263+CompraVenta!Z266</f>
        <v>104483.49000000009</v>
      </c>
      <c r="Y264" s="6">
        <f>+'4'!M263+CompraVenta!AA266</f>
        <v>93362.559999999867</v>
      </c>
      <c r="Z264" s="6">
        <f>+'7'!B263+CompraVenta!AB266</f>
        <v>0</v>
      </c>
      <c r="AA264" s="6">
        <f>+'7'!C263+CompraVenta!AC266</f>
        <v>0</v>
      </c>
      <c r="AB264" s="6">
        <f>+'7'!D263+CompraVenta!AD266</f>
        <v>0</v>
      </c>
      <c r="AC264" s="6">
        <f>+'7'!E263+CompraVenta!AE266</f>
        <v>0</v>
      </c>
      <c r="AD264" s="6">
        <f>+'7'!F263+CompraVenta!AF266</f>
        <v>0</v>
      </c>
      <c r="AE264" s="6">
        <f>+'7'!G263+CompraVenta!AG266</f>
        <v>0</v>
      </c>
      <c r="AF264" s="6">
        <f>+'7'!H263+CompraVenta!AH266</f>
        <v>0</v>
      </c>
      <c r="AG264" s="6">
        <f>+'7'!I263+CompraVenta!AI266</f>
        <v>0</v>
      </c>
      <c r="AH264" s="6">
        <f>+'7'!J263+CompraVenta!AJ266</f>
        <v>0</v>
      </c>
      <c r="AI264" s="6">
        <f>+'7'!K263+CompraVenta!AK266</f>
        <v>87128.679999999906</v>
      </c>
      <c r="AJ264" s="6">
        <f>+'7'!L263+CompraVenta!AL266</f>
        <v>104843.24999999994</v>
      </c>
      <c r="AK264" s="6">
        <f>+'7'!M263+CompraVenta!AM266</f>
        <v>88952.779999999897</v>
      </c>
      <c r="AL264" s="6"/>
      <c r="AM264" s="33">
        <f t="shared" si="38"/>
        <v>279389.71999999997</v>
      </c>
      <c r="AN264" s="33">
        <f t="shared" si="39"/>
        <v>284984.95999999996</v>
      </c>
      <c r="AO264" s="33">
        <f t="shared" si="40"/>
        <v>280924.70999999973</v>
      </c>
      <c r="AP264" s="33">
        <f t="shared" si="41"/>
        <v>279389.71999999997</v>
      </c>
      <c r="AQ264" s="33">
        <f t="shared" si="42"/>
        <v>1</v>
      </c>
      <c r="AR264" s="6">
        <f t="shared" si="46"/>
        <v>262</v>
      </c>
      <c r="AS264" s="34">
        <f t="shared" si="43"/>
        <v>87152.389999999898</v>
      </c>
      <c r="AT264" s="34">
        <f t="shared" si="43"/>
        <v>104303.25000000004</v>
      </c>
      <c r="AU264" s="34">
        <f t="shared" si="43"/>
        <v>87934.080000000002</v>
      </c>
      <c r="AV264" s="34">
        <f t="shared" si="44"/>
        <v>279389.71999999997</v>
      </c>
      <c r="AW264" s="19"/>
      <c r="BB264" s="33"/>
      <c r="BC264" s="33"/>
      <c r="BD264" s="33"/>
      <c r="BF264" s="33"/>
      <c r="BG264" s="33"/>
      <c r="BH264" s="33"/>
      <c r="BJ264" s="35">
        <f t="shared" si="45"/>
        <v>279389.71999999997</v>
      </c>
    </row>
    <row r="265" spans="1:62" x14ac:dyDescent="0.35">
      <c r="A265" s="3" t="str">
        <f>+'7'!A264</f>
        <v>LLEUQUEREO</v>
      </c>
      <c r="B265" s="6">
        <f>+'2'!B264+CompraVenta!D267</f>
        <v>0</v>
      </c>
      <c r="C265" s="6">
        <f>+'2'!C264+CompraVenta!E267</f>
        <v>0</v>
      </c>
      <c r="D265" s="6">
        <f>+'2'!D264+CompraVenta!F267</f>
        <v>0</v>
      </c>
      <c r="E265" s="6">
        <f>+'2'!E264+CompraVenta!G267</f>
        <v>0</v>
      </c>
      <c r="F265" s="6">
        <f>+'2'!F264+CompraVenta!H267</f>
        <v>0</v>
      </c>
      <c r="G265" s="6">
        <f>+'2'!G264+CompraVenta!I267</f>
        <v>0</v>
      </c>
      <c r="H265" s="6">
        <f>+'2'!H264+CompraVenta!J267</f>
        <v>0</v>
      </c>
      <c r="I265" s="6">
        <f>+'2'!I264+CompraVenta!K267</f>
        <v>0</v>
      </c>
      <c r="J265" s="6">
        <f>+'2'!J264+CompraVenta!L267</f>
        <v>0</v>
      </c>
      <c r="K265" s="6">
        <f>+'2'!K264+CompraVenta!M267</f>
        <v>0</v>
      </c>
      <c r="L265" s="6">
        <f>+'2'!L264+CompraVenta!N267</f>
        <v>0</v>
      </c>
      <c r="M265" s="6">
        <f>+'2'!M264+CompraVenta!O267</f>
        <v>0</v>
      </c>
      <c r="N265" s="6">
        <f>+'4'!B264+CompraVenta!P267</f>
        <v>0</v>
      </c>
      <c r="O265" s="6">
        <f>+'4'!C264+CompraVenta!Q267</f>
        <v>0</v>
      </c>
      <c r="P265" s="6">
        <f>+'4'!D264+CompraVenta!R267</f>
        <v>0</v>
      </c>
      <c r="Q265" s="6">
        <f>+'4'!E264+CompraVenta!S267</f>
        <v>0</v>
      </c>
      <c r="R265" s="6">
        <f>+'4'!F264+CompraVenta!T267</f>
        <v>0</v>
      </c>
      <c r="S265" s="6">
        <f>+'4'!G264+CompraVenta!U267</f>
        <v>0</v>
      </c>
      <c r="T265" s="6">
        <f>+'4'!H264+CompraVenta!V267</f>
        <v>0</v>
      </c>
      <c r="U265" s="6">
        <f>+'4'!I264+CompraVenta!W267</f>
        <v>0</v>
      </c>
      <c r="V265" s="6">
        <f>+'4'!J264+CompraVenta!X267</f>
        <v>0</v>
      </c>
      <c r="W265" s="6">
        <f>+'4'!K264+CompraVenta!Y267</f>
        <v>0</v>
      </c>
      <c r="X265" s="6">
        <f>+'4'!L264+CompraVenta!Z267</f>
        <v>0</v>
      </c>
      <c r="Y265" s="6">
        <f>+'4'!M264+CompraVenta!AA267</f>
        <v>0</v>
      </c>
      <c r="Z265" s="6">
        <f>+'7'!B264+CompraVenta!AB267</f>
        <v>0</v>
      </c>
      <c r="AA265" s="6">
        <f>+'7'!C264+CompraVenta!AC267</f>
        <v>0</v>
      </c>
      <c r="AB265" s="6">
        <f>+'7'!D264+CompraVenta!AD267</f>
        <v>0</v>
      </c>
      <c r="AC265" s="6">
        <f>+'7'!E264+CompraVenta!AE267</f>
        <v>0</v>
      </c>
      <c r="AD265" s="6">
        <f>+'7'!F264+CompraVenta!AF267</f>
        <v>0</v>
      </c>
      <c r="AE265" s="6">
        <f>+'7'!G264+CompraVenta!AG267</f>
        <v>0</v>
      </c>
      <c r="AF265" s="6">
        <f>+'7'!H264+CompraVenta!AH267</f>
        <v>0</v>
      </c>
      <c r="AG265" s="6">
        <f>+'7'!I264+CompraVenta!AI267</f>
        <v>0</v>
      </c>
      <c r="AH265" s="6">
        <f>+'7'!J264+CompraVenta!AJ267</f>
        <v>0</v>
      </c>
      <c r="AI265" s="6">
        <f>+'7'!K264+CompraVenta!AK267</f>
        <v>0</v>
      </c>
      <c r="AJ265" s="6">
        <f>+'7'!L264+CompraVenta!AL267</f>
        <v>0</v>
      </c>
      <c r="AK265" s="6">
        <f>+'7'!M264+CompraVenta!AM267</f>
        <v>0</v>
      </c>
      <c r="AL265" s="6"/>
      <c r="AM265" s="33">
        <f t="shared" si="38"/>
        <v>0</v>
      </c>
      <c r="AN265" s="33">
        <f t="shared" si="39"/>
        <v>0</v>
      </c>
      <c r="AO265" s="33">
        <f t="shared" si="40"/>
        <v>0</v>
      </c>
      <c r="AP265" s="33">
        <f t="shared" si="41"/>
        <v>0</v>
      </c>
      <c r="AQ265" s="33">
        <f t="shared" si="42"/>
        <v>1</v>
      </c>
      <c r="AR265" s="6">
        <f t="shared" si="46"/>
        <v>263</v>
      </c>
      <c r="AS265" s="34">
        <f t="shared" si="43"/>
        <v>0</v>
      </c>
      <c r="AT265" s="34">
        <f t="shared" si="43"/>
        <v>0</v>
      </c>
      <c r="AU265" s="34">
        <f t="shared" si="43"/>
        <v>0</v>
      </c>
      <c r="AV265" s="34">
        <f t="shared" si="44"/>
        <v>0</v>
      </c>
      <c r="AW265" s="19"/>
      <c r="BB265" s="33"/>
      <c r="BC265" s="33"/>
      <c r="BD265" s="33"/>
      <c r="BF265" s="33"/>
      <c r="BG265" s="33"/>
      <c r="BH265" s="33"/>
      <c r="BJ265" s="35">
        <f t="shared" si="45"/>
        <v>0</v>
      </c>
    </row>
    <row r="266" spans="1:62" x14ac:dyDescent="0.35">
      <c r="A266" s="3" t="str">
        <f>+'7'!A265</f>
        <v>LOA_SOLAR</v>
      </c>
      <c r="B266" s="6">
        <f>+'2'!B265+CompraVenta!D268</f>
        <v>0</v>
      </c>
      <c r="C266" s="6">
        <f>+'2'!C265+CompraVenta!E268</f>
        <v>0</v>
      </c>
      <c r="D266" s="6">
        <f>+'2'!D265+CompraVenta!F268</f>
        <v>0</v>
      </c>
      <c r="E266" s="6">
        <f>+'2'!E265+CompraVenta!G268</f>
        <v>0</v>
      </c>
      <c r="F266" s="6">
        <f>+'2'!F265+CompraVenta!H268</f>
        <v>0</v>
      </c>
      <c r="G266" s="6">
        <f>+'2'!G265+CompraVenta!I268</f>
        <v>0</v>
      </c>
      <c r="H266" s="6">
        <f>+'2'!H265+CompraVenta!J268</f>
        <v>0</v>
      </c>
      <c r="I266" s="6">
        <f>+'2'!I265+CompraVenta!K268</f>
        <v>0</v>
      </c>
      <c r="J266" s="6">
        <f>+'2'!J265+CompraVenta!L268</f>
        <v>0</v>
      </c>
      <c r="K266" s="6">
        <f>+'2'!K265+CompraVenta!M268</f>
        <v>115430.45000000016</v>
      </c>
      <c r="L266" s="6">
        <f>+'2'!L265+CompraVenta!N268</f>
        <v>139851.93000000005</v>
      </c>
      <c r="M266" s="6">
        <f>+'2'!M265+CompraVenta!O268</f>
        <v>127269.34000000017</v>
      </c>
      <c r="N266" s="6">
        <f>+'4'!B265+CompraVenta!P268</f>
        <v>0</v>
      </c>
      <c r="O266" s="6">
        <f>+'4'!C265+CompraVenta!Q268</f>
        <v>0</v>
      </c>
      <c r="P266" s="6">
        <f>+'4'!D265+CompraVenta!R268</f>
        <v>0</v>
      </c>
      <c r="Q266" s="6">
        <f>+'4'!E265+CompraVenta!S268</f>
        <v>0</v>
      </c>
      <c r="R266" s="6">
        <f>+'4'!F265+CompraVenta!T268</f>
        <v>0</v>
      </c>
      <c r="S266" s="6">
        <f>+'4'!G265+CompraVenta!U268</f>
        <v>0</v>
      </c>
      <c r="T266" s="6">
        <f>+'4'!H265+CompraVenta!V268</f>
        <v>0</v>
      </c>
      <c r="U266" s="6">
        <f>+'4'!I265+CompraVenta!W268</f>
        <v>0</v>
      </c>
      <c r="V266" s="6">
        <f>+'4'!J265+CompraVenta!X268</f>
        <v>0</v>
      </c>
      <c r="W266" s="6">
        <f>+'4'!K265+CompraVenta!Y268</f>
        <v>115407.65000000014</v>
      </c>
      <c r="X266" s="6">
        <f>+'4'!L265+CompraVenta!Z268</f>
        <v>140625.8900000001</v>
      </c>
      <c r="Y266" s="6">
        <f>+'4'!M265+CompraVenta!AA268</f>
        <v>137020.45999999979</v>
      </c>
      <c r="Z266" s="6">
        <f>+'7'!B265+CompraVenta!AB268</f>
        <v>0</v>
      </c>
      <c r="AA266" s="6">
        <f>+'7'!C265+CompraVenta!AC268</f>
        <v>0</v>
      </c>
      <c r="AB266" s="6">
        <f>+'7'!D265+CompraVenta!AD268</f>
        <v>0</v>
      </c>
      <c r="AC266" s="6">
        <f>+'7'!E265+CompraVenta!AE268</f>
        <v>0</v>
      </c>
      <c r="AD266" s="6">
        <f>+'7'!F265+CompraVenta!AF268</f>
        <v>0</v>
      </c>
      <c r="AE266" s="6">
        <f>+'7'!G265+CompraVenta!AG268</f>
        <v>0</v>
      </c>
      <c r="AF266" s="6">
        <f>+'7'!H265+CompraVenta!AH268</f>
        <v>0</v>
      </c>
      <c r="AG266" s="6">
        <f>+'7'!I265+CompraVenta!AI268</f>
        <v>0</v>
      </c>
      <c r="AH266" s="6">
        <f>+'7'!J265+CompraVenta!AJ268</f>
        <v>0</v>
      </c>
      <c r="AI266" s="6">
        <f>+'7'!K265+CompraVenta!AK268</f>
        <v>115393.31000000004</v>
      </c>
      <c r="AJ266" s="6">
        <f>+'7'!L265+CompraVenta!AL268</f>
        <v>141316.88999999987</v>
      </c>
      <c r="AK266" s="6">
        <f>+'7'!M265+CompraVenta!AM268</f>
        <v>128868.60000000021</v>
      </c>
      <c r="AL266" s="6"/>
      <c r="AM266" s="33">
        <f t="shared" si="38"/>
        <v>382551.72000000038</v>
      </c>
      <c r="AN266" s="33">
        <f t="shared" si="39"/>
        <v>393054</v>
      </c>
      <c r="AO266" s="33">
        <f t="shared" si="40"/>
        <v>385578.8000000001</v>
      </c>
      <c r="AP266" s="33">
        <f t="shared" si="41"/>
        <v>382551.72000000038</v>
      </c>
      <c r="AQ266" s="33">
        <f t="shared" si="42"/>
        <v>1</v>
      </c>
      <c r="AR266" s="6">
        <f t="shared" si="46"/>
        <v>264</v>
      </c>
      <c r="AS266" s="34">
        <f t="shared" si="43"/>
        <v>115430.45000000016</v>
      </c>
      <c r="AT266" s="34">
        <f t="shared" si="43"/>
        <v>139851.93000000005</v>
      </c>
      <c r="AU266" s="34">
        <f t="shared" si="43"/>
        <v>127269.34000000017</v>
      </c>
      <c r="AV266" s="34">
        <f t="shared" si="44"/>
        <v>382551.72000000038</v>
      </c>
      <c r="AW266" s="19"/>
      <c r="BB266" s="33"/>
      <c r="BC266" s="33"/>
      <c r="BD266" s="33"/>
      <c r="BF266" s="33"/>
      <c r="BG266" s="33"/>
      <c r="BH266" s="33"/>
      <c r="BJ266" s="35">
        <f t="shared" si="45"/>
        <v>382551.72000000038</v>
      </c>
    </row>
    <row r="267" spans="1:62" x14ac:dyDescent="0.35">
      <c r="A267" s="3" t="str">
        <f>+'7'!A266</f>
        <v>LOMAS_COLORADAS</v>
      </c>
      <c r="B267" s="6">
        <f>+'2'!B266+CompraVenta!D269</f>
        <v>0</v>
      </c>
      <c r="C267" s="6">
        <f>+'2'!C266+CompraVenta!E269</f>
        <v>0</v>
      </c>
      <c r="D267" s="6">
        <f>+'2'!D266+CompraVenta!F269</f>
        <v>0</v>
      </c>
      <c r="E267" s="6">
        <f>+'2'!E266+CompraVenta!G269</f>
        <v>0</v>
      </c>
      <c r="F267" s="6">
        <f>+'2'!F266+CompraVenta!H269</f>
        <v>0</v>
      </c>
      <c r="G267" s="6">
        <f>+'2'!G266+CompraVenta!I269</f>
        <v>0</v>
      </c>
      <c r="H267" s="6">
        <f>+'2'!H266+CompraVenta!J269</f>
        <v>0</v>
      </c>
      <c r="I267" s="6">
        <f>+'2'!I266+CompraVenta!K269</f>
        <v>0</v>
      </c>
      <c r="J267" s="6">
        <f>+'2'!J266+CompraVenta!L269</f>
        <v>0</v>
      </c>
      <c r="K267" s="6">
        <f>+'2'!K266+CompraVenta!M269</f>
        <v>29025.36999999993</v>
      </c>
      <c r="L267" s="6">
        <f>+'2'!L266+CompraVenta!N269</f>
        <v>29313.660000000033</v>
      </c>
      <c r="M267" s="6">
        <f>+'2'!M266+CompraVenta!O269</f>
        <v>25246.68</v>
      </c>
      <c r="N267" s="6">
        <f>+'4'!B266+CompraVenta!P269</f>
        <v>0</v>
      </c>
      <c r="O267" s="6">
        <f>+'4'!C266+CompraVenta!Q269</f>
        <v>0</v>
      </c>
      <c r="P267" s="6">
        <f>+'4'!D266+CompraVenta!R269</f>
        <v>0</v>
      </c>
      <c r="Q267" s="6">
        <f>+'4'!E266+CompraVenta!S269</f>
        <v>0</v>
      </c>
      <c r="R267" s="6">
        <f>+'4'!F266+CompraVenta!T269</f>
        <v>0</v>
      </c>
      <c r="S267" s="6">
        <f>+'4'!G266+CompraVenta!U269</f>
        <v>0</v>
      </c>
      <c r="T267" s="6">
        <f>+'4'!H266+CompraVenta!V269</f>
        <v>0</v>
      </c>
      <c r="U267" s="6">
        <f>+'4'!I266+CompraVenta!W269</f>
        <v>0</v>
      </c>
      <c r="V267" s="6">
        <f>+'4'!J266+CompraVenta!X269</f>
        <v>0</v>
      </c>
      <c r="W267" s="6">
        <f>+'4'!K266+CompraVenta!Y269</f>
        <v>29015.069999999909</v>
      </c>
      <c r="X267" s="6">
        <f>+'4'!L266+CompraVenta!Z269</f>
        <v>29548.589999999986</v>
      </c>
      <c r="Y267" s="6">
        <f>+'4'!M266+CompraVenta!AA269</f>
        <v>28205.499999999985</v>
      </c>
      <c r="Z267" s="6">
        <f>+'7'!B266+CompraVenta!AB269</f>
        <v>0</v>
      </c>
      <c r="AA267" s="6">
        <f>+'7'!C266+CompraVenta!AC269</f>
        <v>0</v>
      </c>
      <c r="AB267" s="6">
        <f>+'7'!D266+CompraVenta!AD269</f>
        <v>0</v>
      </c>
      <c r="AC267" s="6">
        <f>+'7'!E266+CompraVenta!AE269</f>
        <v>0</v>
      </c>
      <c r="AD267" s="6">
        <f>+'7'!F266+CompraVenta!AF269</f>
        <v>0</v>
      </c>
      <c r="AE267" s="6">
        <f>+'7'!G266+CompraVenta!AG269</f>
        <v>0</v>
      </c>
      <c r="AF267" s="6">
        <f>+'7'!H266+CompraVenta!AH269</f>
        <v>0</v>
      </c>
      <c r="AG267" s="6">
        <f>+'7'!I266+CompraVenta!AI269</f>
        <v>0</v>
      </c>
      <c r="AH267" s="6">
        <f>+'7'!J266+CompraVenta!AJ269</f>
        <v>0</v>
      </c>
      <c r="AI267" s="6">
        <f>+'7'!K266+CompraVenta!AK269</f>
        <v>29011.589999999924</v>
      </c>
      <c r="AJ267" s="6">
        <f>+'7'!L266+CompraVenta!AL269</f>
        <v>29786.709999999988</v>
      </c>
      <c r="AK267" s="6">
        <f>+'7'!M266+CompraVenta!AM269</f>
        <v>25683.480000000021</v>
      </c>
      <c r="AL267" s="6"/>
      <c r="AM267" s="33">
        <f t="shared" si="38"/>
        <v>83585.709999999963</v>
      </c>
      <c r="AN267" s="33">
        <f t="shared" si="39"/>
        <v>86769.159999999887</v>
      </c>
      <c r="AO267" s="33">
        <f t="shared" si="40"/>
        <v>84481.779999999941</v>
      </c>
      <c r="AP267" s="33">
        <f t="shared" si="41"/>
        <v>83585.709999999963</v>
      </c>
      <c r="AQ267" s="33">
        <f t="shared" si="42"/>
        <v>1</v>
      </c>
      <c r="AR267" s="6">
        <f t="shared" si="46"/>
        <v>265</v>
      </c>
      <c r="AS267" s="34">
        <f t="shared" si="43"/>
        <v>29025.36999999993</v>
      </c>
      <c r="AT267" s="34">
        <f t="shared" si="43"/>
        <v>29313.660000000033</v>
      </c>
      <c r="AU267" s="34">
        <f t="shared" si="43"/>
        <v>25246.68</v>
      </c>
      <c r="AV267" s="34">
        <f t="shared" si="44"/>
        <v>83585.709999999963</v>
      </c>
      <c r="AW267" s="19"/>
      <c r="BB267" s="33"/>
      <c r="BC267" s="33"/>
      <c r="BD267" s="33"/>
      <c r="BF267" s="33"/>
      <c r="BG267" s="33"/>
      <c r="BH267" s="33"/>
      <c r="BJ267" s="35">
        <f t="shared" si="45"/>
        <v>83585.709999999963</v>
      </c>
    </row>
    <row r="268" spans="1:62" x14ac:dyDescent="0.35">
      <c r="A268" s="3" t="str">
        <f>+'7'!A267</f>
        <v>LOS MORROS</v>
      </c>
      <c r="B268" s="6">
        <f>+'2'!B267+CompraVenta!D270</f>
        <v>0</v>
      </c>
      <c r="C268" s="6">
        <f>+'2'!C267+CompraVenta!E270</f>
        <v>0</v>
      </c>
      <c r="D268" s="6">
        <f>+'2'!D267+CompraVenta!F270</f>
        <v>0</v>
      </c>
      <c r="E268" s="6">
        <f>+'2'!E267+CompraVenta!G270</f>
        <v>0</v>
      </c>
      <c r="F268" s="6">
        <f>+'2'!F267+CompraVenta!H270</f>
        <v>0</v>
      </c>
      <c r="G268" s="6">
        <f>+'2'!G267+CompraVenta!I270</f>
        <v>0</v>
      </c>
      <c r="H268" s="6">
        <f>+'2'!H267+CompraVenta!J270</f>
        <v>0</v>
      </c>
      <c r="I268" s="6">
        <f>+'2'!I267+CompraVenta!K270</f>
        <v>0</v>
      </c>
      <c r="J268" s="6">
        <f>+'2'!J267+CompraVenta!L270</f>
        <v>0</v>
      </c>
      <c r="K268" s="6">
        <f>+'2'!K267+CompraVenta!M270</f>
        <v>50627.519999999997</v>
      </c>
      <c r="L268" s="6">
        <f>+'2'!L267+CompraVenta!N270</f>
        <v>114390.31000000019</v>
      </c>
      <c r="M268" s="6">
        <f>+'2'!M267+CompraVenta!O270</f>
        <v>102944.50000000003</v>
      </c>
      <c r="N268" s="6">
        <f>+'4'!B267+CompraVenta!P270</f>
        <v>0</v>
      </c>
      <c r="O268" s="6">
        <f>+'4'!C267+CompraVenta!Q270</f>
        <v>0</v>
      </c>
      <c r="P268" s="6">
        <f>+'4'!D267+CompraVenta!R270</f>
        <v>0</v>
      </c>
      <c r="Q268" s="6">
        <f>+'4'!E267+CompraVenta!S270</f>
        <v>0</v>
      </c>
      <c r="R268" s="6">
        <f>+'4'!F267+CompraVenta!T270</f>
        <v>0</v>
      </c>
      <c r="S268" s="6">
        <f>+'4'!G267+CompraVenta!U270</f>
        <v>0</v>
      </c>
      <c r="T268" s="6">
        <f>+'4'!H267+CompraVenta!V270</f>
        <v>0</v>
      </c>
      <c r="U268" s="6">
        <f>+'4'!I267+CompraVenta!W270</f>
        <v>0</v>
      </c>
      <c r="V268" s="6">
        <f>+'4'!J267+CompraVenta!X270</f>
        <v>0</v>
      </c>
      <c r="W268" s="6">
        <f>+'4'!K267+CompraVenta!Y270</f>
        <v>50612.320000000014</v>
      </c>
      <c r="X268" s="6">
        <f>+'4'!L267+CompraVenta!Z270</f>
        <v>115298.96999999991</v>
      </c>
      <c r="Y268" s="6">
        <f>+'4'!M267+CompraVenta!AA270</f>
        <v>111603.35999999991</v>
      </c>
      <c r="Z268" s="6">
        <f>+'7'!B267+CompraVenta!AB270</f>
        <v>0</v>
      </c>
      <c r="AA268" s="6">
        <f>+'7'!C267+CompraVenta!AC270</f>
        <v>0</v>
      </c>
      <c r="AB268" s="6">
        <f>+'7'!D267+CompraVenta!AD270</f>
        <v>0</v>
      </c>
      <c r="AC268" s="6">
        <f>+'7'!E267+CompraVenta!AE270</f>
        <v>0</v>
      </c>
      <c r="AD268" s="6">
        <f>+'7'!F267+CompraVenta!AF270</f>
        <v>0</v>
      </c>
      <c r="AE268" s="6">
        <f>+'7'!G267+CompraVenta!AG270</f>
        <v>0</v>
      </c>
      <c r="AF268" s="6">
        <f>+'7'!H267+CompraVenta!AH270</f>
        <v>0</v>
      </c>
      <c r="AG268" s="6">
        <f>+'7'!I267+CompraVenta!AI270</f>
        <v>0</v>
      </c>
      <c r="AH268" s="6">
        <f>+'7'!J267+CompraVenta!AJ270</f>
        <v>0</v>
      </c>
      <c r="AI268" s="6">
        <f>+'7'!K267+CompraVenta!AK270</f>
        <v>48761.659999999989</v>
      </c>
      <c r="AJ268" s="6">
        <f>+'7'!L267+CompraVenta!AL270</f>
        <v>107622.87999999993</v>
      </c>
      <c r="AK268" s="6">
        <f>+'7'!M267+CompraVenta!AM270</f>
        <v>97662.359999999957</v>
      </c>
      <c r="AL268" s="6"/>
      <c r="AM268" s="33">
        <f t="shared" si="38"/>
        <v>267962.33000000019</v>
      </c>
      <c r="AN268" s="33">
        <f t="shared" si="39"/>
        <v>277514.64999999985</v>
      </c>
      <c r="AO268" s="33">
        <f t="shared" si="40"/>
        <v>254046.89999999988</v>
      </c>
      <c r="AP268" s="33">
        <f t="shared" si="41"/>
        <v>254046.89999999988</v>
      </c>
      <c r="AQ268" s="33">
        <f t="shared" si="42"/>
        <v>3</v>
      </c>
      <c r="AR268" s="6">
        <f t="shared" si="46"/>
        <v>266</v>
      </c>
      <c r="AS268" s="34">
        <f t="shared" si="43"/>
        <v>48761.659999999989</v>
      </c>
      <c r="AT268" s="34">
        <f t="shared" si="43"/>
        <v>107622.87999999993</v>
      </c>
      <c r="AU268" s="34">
        <f t="shared" si="43"/>
        <v>97662.359999999957</v>
      </c>
      <c r="AV268" s="34">
        <f t="shared" si="44"/>
        <v>254046.89999999988</v>
      </c>
      <c r="AW268" s="19"/>
      <c r="BB268" s="33"/>
      <c r="BC268" s="33"/>
      <c r="BD268" s="33"/>
      <c r="BF268" s="33"/>
      <c r="BG268" s="33"/>
      <c r="BH268" s="33"/>
      <c r="BJ268" s="35">
        <f t="shared" si="45"/>
        <v>254046.89999999988</v>
      </c>
    </row>
    <row r="269" spans="1:62" x14ac:dyDescent="0.35">
      <c r="A269" s="3" t="str">
        <f>+'7'!A268</f>
        <v>LOS_CURUROS</v>
      </c>
      <c r="B269" s="6">
        <f>+'2'!B268+CompraVenta!D271</f>
        <v>0</v>
      </c>
      <c r="C269" s="6">
        <f>+'2'!C268+CompraVenta!E271</f>
        <v>0</v>
      </c>
      <c r="D269" s="6">
        <f>+'2'!D268+CompraVenta!F271</f>
        <v>0</v>
      </c>
      <c r="E269" s="6">
        <f>+'2'!E268+CompraVenta!G271</f>
        <v>0</v>
      </c>
      <c r="F269" s="6">
        <f>+'2'!F268+CompraVenta!H271</f>
        <v>0</v>
      </c>
      <c r="G269" s="6">
        <f>+'2'!G268+CompraVenta!I271</f>
        <v>0</v>
      </c>
      <c r="H269" s="6">
        <f>+'2'!H268+CompraVenta!J271</f>
        <v>0</v>
      </c>
      <c r="I269" s="6">
        <f>+'2'!I268+CompraVenta!K271</f>
        <v>0</v>
      </c>
      <c r="J269" s="6">
        <f>+'2'!J268+CompraVenta!L271</f>
        <v>0</v>
      </c>
      <c r="K269" s="6">
        <f>+'2'!K268+CompraVenta!M271</f>
        <v>-1731.6000000005588</v>
      </c>
      <c r="L269" s="6">
        <f>+'2'!L268+CompraVenta!N271</f>
        <v>-2188.7900000002701</v>
      </c>
      <c r="M269" s="6">
        <f>+'2'!M268+CompraVenta!O271</f>
        <v>-2224.8100000000559</v>
      </c>
      <c r="N269" s="6">
        <f>+'4'!B268+CompraVenta!P271</f>
        <v>0</v>
      </c>
      <c r="O269" s="6">
        <f>+'4'!C268+CompraVenta!Q271</f>
        <v>0</v>
      </c>
      <c r="P269" s="6">
        <f>+'4'!D268+CompraVenta!R271</f>
        <v>0</v>
      </c>
      <c r="Q269" s="6">
        <f>+'4'!E268+CompraVenta!S271</f>
        <v>0</v>
      </c>
      <c r="R269" s="6">
        <f>+'4'!F268+CompraVenta!T271</f>
        <v>0</v>
      </c>
      <c r="S269" s="6">
        <f>+'4'!G268+CompraVenta!U271</f>
        <v>0</v>
      </c>
      <c r="T269" s="6">
        <f>+'4'!H268+CompraVenta!V271</f>
        <v>0</v>
      </c>
      <c r="U269" s="6">
        <f>+'4'!I268+CompraVenta!W271</f>
        <v>0</v>
      </c>
      <c r="V269" s="6">
        <f>+'4'!J268+CompraVenta!X271</f>
        <v>0</v>
      </c>
      <c r="W269" s="6">
        <f>+'4'!K268+CompraVenta!Y271</f>
        <v>-1737.1499999994412</v>
      </c>
      <c r="X269" s="6">
        <f>+'4'!L268+CompraVenta!Z271</f>
        <v>-2122.5800000010058</v>
      </c>
      <c r="Y269" s="6">
        <f>+'4'!M268+CompraVenta!AA271</f>
        <v>-2142.9899999999907</v>
      </c>
      <c r="Z269" s="6">
        <f>+'7'!B268+CompraVenta!AB271</f>
        <v>0</v>
      </c>
      <c r="AA269" s="6">
        <f>+'7'!C268+CompraVenta!AC271</f>
        <v>0</v>
      </c>
      <c r="AB269" s="6">
        <f>+'7'!D268+CompraVenta!AD271</f>
        <v>0</v>
      </c>
      <c r="AC269" s="6">
        <f>+'7'!E268+CompraVenta!AE271</f>
        <v>0</v>
      </c>
      <c r="AD269" s="6">
        <f>+'7'!F268+CompraVenta!AF271</f>
        <v>0</v>
      </c>
      <c r="AE269" s="6">
        <f>+'7'!G268+CompraVenta!AG271</f>
        <v>0</v>
      </c>
      <c r="AF269" s="6">
        <f>+'7'!H268+CompraVenta!AH271</f>
        <v>0</v>
      </c>
      <c r="AG269" s="6">
        <f>+'7'!I268+CompraVenta!AI271</f>
        <v>0</v>
      </c>
      <c r="AH269" s="6">
        <f>+'7'!J268+CompraVenta!AJ271</f>
        <v>0</v>
      </c>
      <c r="AI269" s="6">
        <f>+'7'!K268+CompraVenta!AK271</f>
        <v>-1731.2699999993201</v>
      </c>
      <c r="AJ269" s="6">
        <f>+'7'!L268+CompraVenta!AL271</f>
        <v>-2107.6099999996368</v>
      </c>
      <c r="AK269" s="6">
        <f>+'7'!M268+CompraVenta!AM271</f>
        <v>-2218.3699999989476</v>
      </c>
      <c r="AL269" s="6"/>
      <c r="AM269" s="33">
        <f t="shared" si="38"/>
        <v>-6145.2000000008848</v>
      </c>
      <c r="AN269" s="33">
        <f t="shared" si="39"/>
        <v>-6002.7200000004377</v>
      </c>
      <c r="AO269" s="33">
        <f t="shared" si="40"/>
        <v>-6057.2499999979045</v>
      </c>
      <c r="AP269" s="33">
        <f t="shared" si="41"/>
        <v>-6145.2000000008848</v>
      </c>
      <c r="AQ269" s="33">
        <f t="shared" si="42"/>
        <v>1</v>
      </c>
      <c r="AR269" s="6">
        <f t="shared" si="46"/>
        <v>267</v>
      </c>
      <c r="AS269" s="34">
        <f t="shared" si="43"/>
        <v>-1731.6000000005588</v>
      </c>
      <c r="AT269" s="34">
        <f t="shared" si="43"/>
        <v>-2188.7900000002701</v>
      </c>
      <c r="AU269" s="34">
        <f t="shared" si="43"/>
        <v>-2224.8100000000559</v>
      </c>
      <c r="AV269" s="34">
        <f t="shared" si="44"/>
        <v>-6145.2000000008848</v>
      </c>
      <c r="AW269" s="19"/>
      <c r="BB269" s="33"/>
      <c r="BC269" s="33"/>
      <c r="BD269" s="33"/>
      <c r="BF269" s="33"/>
      <c r="BG269" s="33"/>
      <c r="BH269" s="33"/>
      <c r="BJ269" s="35">
        <f t="shared" si="45"/>
        <v>-6145.2000000008848</v>
      </c>
    </row>
    <row r="270" spans="1:62" x14ac:dyDescent="0.35">
      <c r="A270" s="3" t="str">
        <f>+'7'!A269</f>
        <v>LOS_GUINDOS</v>
      </c>
      <c r="B270" s="6">
        <f>+'2'!B269+CompraVenta!D272</f>
        <v>0</v>
      </c>
      <c r="C270" s="6">
        <f>+'2'!C269+CompraVenta!E272</f>
        <v>0</v>
      </c>
      <c r="D270" s="6">
        <f>+'2'!D269+CompraVenta!F272</f>
        <v>0</v>
      </c>
      <c r="E270" s="6">
        <f>+'2'!E269+CompraVenta!G272</f>
        <v>0</v>
      </c>
      <c r="F270" s="6">
        <f>+'2'!F269+CompraVenta!H272</f>
        <v>0</v>
      </c>
      <c r="G270" s="6">
        <f>+'2'!G269+CompraVenta!I272</f>
        <v>0</v>
      </c>
      <c r="H270" s="6">
        <f>+'2'!H269+CompraVenta!J272</f>
        <v>0</v>
      </c>
      <c r="I270" s="6">
        <f>+'2'!I269+CompraVenta!K272</f>
        <v>0</v>
      </c>
      <c r="J270" s="6">
        <f>+'2'!J269+CompraVenta!L272</f>
        <v>0</v>
      </c>
      <c r="K270" s="6">
        <f>+'2'!K269+CompraVenta!M272</f>
        <v>0</v>
      </c>
      <c r="L270" s="6">
        <f>+'2'!L269+CompraVenta!N272</f>
        <v>0</v>
      </c>
      <c r="M270" s="6">
        <f>+'2'!M269+CompraVenta!O272</f>
        <v>0</v>
      </c>
      <c r="N270" s="6">
        <f>+'4'!B269+CompraVenta!P272</f>
        <v>0</v>
      </c>
      <c r="O270" s="6">
        <f>+'4'!C269+CompraVenta!Q272</f>
        <v>0</v>
      </c>
      <c r="P270" s="6">
        <f>+'4'!D269+CompraVenta!R272</f>
        <v>0</v>
      </c>
      <c r="Q270" s="6">
        <f>+'4'!E269+CompraVenta!S272</f>
        <v>0</v>
      </c>
      <c r="R270" s="6">
        <f>+'4'!F269+CompraVenta!T272</f>
        <v>0</v>
      </c>
      <c r="S270" s="6">
        <f>+'4'!G269+CompraVenta!U272</f>
        <v>0</v>
      </c>
      <c r="T270" s="6">
        <f>+'4'!H269+CompraVenta!V272</f>
        <v>0</v>
      </c>
      <c r="U270" s="6">
        <f>+'4'!I269+CompraVenta!W272</f>
        <v>0</v>
      </c>
      <c r="V270" s="6">
        <f>+'4'!J269+CompraVenta!X272</f>
        <v>0</v>
      </c>
      <c r="W270" s="6">
        <f>+'4'!K269+CompraVenta!Y272</f>
        <v>0</v>
      </c>
      <c r="X270" s="6">
        <f>+'4'!L269+CompraVenta!Z272</f>
        <v>0</v>
      </c>
      <c r="Y270" s="6">
        <f>+'4'!M269+CompraVenta!AA272</f>
        <v>0</v>
      </c>
      <c r="Z270" s="6">
        <f>+'7'!B269+CompraVenta!AB272</f>
        <v>0</v>
      </c>
      <c r="AA270" s="6">
        <f>+'7'!C269+CompraVenta!AC272</f>
        <v>0</v>
      </c>
      <c r="AB270" s="6">
        <f>+'7'!D269+CompraVenta!AD272</f>
        <v>0</v>
      </c>
      <c r="AC270" s="6">
        <f>+'7'!E269+CompraVenta!AE272</f>
        <v>0</v>
      </c>
      <c r="AD270" s="6">
        <f>+'7'!F269+CompraVenta!AF272</f>
        <v>0</v>
      </c>
      <c r="AE270" s="6">
        <f>+'7'!G269+CompraVenta!AG272</f>
        <v>0</v>
      </c>
      <c r="AF270" s="6">
        <f>+'7'!H269+CompraVenta!AH272</f>
        <v>0</v>
      </c>
      <c r="AG270" s="6">
        <f>+'7'!I269+CompraVenta!AI272</f>
        <v>0</v>
      </c>
      <c r="AH270" s="6">
        <f>+'7'!J269+CompraVenta!AJ272</f>
        <v>0</v>
      </c>
      <c r="AI270" s="6">
        <f>+'7'!K269+CompraVenta!AK272</f>
        <v>0</v>
      </c>
      <c r="AJ270" s="6">
        <f>+'7'!L269+CompraVenta!AL272</f>
        <v>0</v>
      </c>
      <c r="AK270" s="6">
        <f>+'7'!M269+CompraVenta!AM272</f>
        <v>0</v>
      </c>
      <c r="AL270" s="6"/>
      <c r="AM270" s="33">
        <f t="shared" si="38"/>
        <v>0</v>
      </c>
      <c r="AN270" s="33">
        <f t="shared" si="39"/>
        <v>0</v>
      </c>
      <c r="AO270" s="33">
        <f t="shared" si="40"/>
        <v>0</v>
      </c>
      <c r="AP270" s="33">
        <f t="shared" si="41"/>
        <v>0</v>
      </c>
      <c r="AQ270" s="33">
        <f t="shared" si="42"/>
        <v>1</v>
      </c>
      <c r="AR270" s="6">
        <f t="shared" si="46"/>
        <v>268</v>
      </c>
      <c r="AS270" s="34">
        <f t="shared" si="43"/>
        <v>0</v>
      </c>
      <c r="AT270" s="34">
        <f t="shared" si="43"/>
        <v>0</v>
      </c>
      <c r="AU270" s="34">
        <f t="shared" si="43"/>
        <v>0</v>
      </c>
      <c r="AV270" s="34">
        <f t="shared" si="44"/>
        <v>0</v>
      </c>
      <c r="AW270" s="19"/>
      <c r="BB270" s="33"/>
      <c r="BC270" s="33"/>
      <c r="BD270" s="33"/>
      <c r="BF270" s="33"/>
      <c r="BG270" s="33"/>
      <c r="BH270" s="33"/>
      <c r="BJ270" s="35">
        <f t="shared" si="45"/>
        <v>0</v>
      </c>
    </row>
    <row r="271" spans="1:62" x14ac:dyDescent="0.35">
      <c r="A271" s="3" t="str">
        <f>+'7'!A270</f>
        <v>LOS_LAGOS</v>
      </c>
      <c r="B271" s="6">
        <f>+'2'!B270+CompraVenta!D273</f>
        <v>0</v>
      </c>
      <c r="C271" s="6">
        <f>+'2'!C270+CompraVenta!E273</f>
        <v>0</v>
      </c>
      <c r="D271" s="6">
        <f>+'2'!D270+CompraVenta!F273</f>
        <v>0</v>
      </c>
      <c r="E271" s="6">
        <f>+'2'!E270+CompraVenta!G273</f>
        <v>0</v>
      </c>
      <c r="F271" s="6">
        <f>+'2'!F270+CompraVenta!H273</f>
        <v>0</v>
      </c>
      <c r="G271" s="6">
        <f>+'2'!G270+CompraVenta!I273</f>
        <v>0</v>
      </c>
      <c r="H271" s="6">
        <f>+'2'!H270+CompraVenta!J273</f>
        <v>0</v>
      </c>
      <c r="I271" s="6">
        <f>+'2'!I270+CompraVenta!K273</f>
        <v>0</v>
      </c>
      <c r="J271" s="6">
        <f>+'2'!J270+CompraVenta!L273</f>
        <v>0</v>
      </c>
      <c r="K271" s="6">
        <f>+'2'!K270+CompraVenta!M273</f>
        <v>27751.43</v>
      </c>
      <c r="L271" s="6">
        <f>+'2'!L270+CompraVenta!N273</f>
        <v>31465.009999999984</v>
      </c>
      <c r="M271" s="6">
        <f>+'2'!M270+CompraVenta!O273</f>
        <v>32404.699999999975</v>
      </c>
      <c r="N271" s="6">
        <f>+'4'!B270+CompraVenta!P273</f>
        <v>0</v>
      </c>
      <c r="O271" s="6">
        <f>+'4'!C270+CompraVenta!Q273</f>
        <v>0</v>
      </c>
      <c r="P271" s="6">
        <f>+'4'!D270+CompraVenta!R273</f>
        <v>0</v>
      </c>
      <c r="Q271" s="6">
        <f>+'4'!E270+CompraVenta!S273</f>
        <v>0</v>
      </c>
      <c r="R271" s="6">
        <f>+'4'!F270+CompraVenta!T273</f>
        <v>0</v>
      </c>
      <c r="S271" s="6">
        <f>+'4'!G270+CompraVenta!U273</f>
        <v>0</v>
      </c>
      <c r="T271" s="6">
        <f>+'4'!H270+CompraVenta!V273</f>
        <v>0</v>
      </c>
      <c r="U271" s="6">
        <f>+'4'!I270+CompraVenta!W273</f>
        <v>0</v>
      </c>
      <c r="V271" s="6">
        <f>+'4'!J270+CompraVenta!X273</f>
        <v>0</v>
      </c>
      <c r="W271" s="6">
        <f>+'4'!K270+CompraVenta!Y273</f>
        <v>27743.22999999997</v>
      </c>
      <c r="X271" s="6">
        <f>+'4'!L270+CompraVenta!Z273</f>
        <v>31689.969999999965</v>
      </c>
      <c r="Y271" s="6">
        <f>+'4'!M270+CompraVenta!AA273</f>
        <v>35231.230000000047</v>
      </c>
      <c r="Z271" s="6">
        <f>+'7'!B270+CompraVenta!AB273</f>
        <v>0</v>
      </c>
      <c r="AA271" s="6">
        <f>+'7'!C270+CompraVenta!AC273</f>
        <v>0</v>
      </c>
      <c r="AB271" s="6">
        <f>+'7'!D270+CompraVenta!AD273</f>
        <v>0</v>
      </c>
      <c r="AC271" s="6">
        <f>+'7'!E270+CompraVenta!AE273</f>
        <v>0</v>
      </c>
      <c r="AD271" s="6">
        <f>+'7'!F270+CompraVenta!AF273</f>
        <v>0</v>
      </c>
      <c r="AE271" s="6">
        <f>+'7'!G270+CompraVenta!AG273</f>
        <v>0</v>
      </c>
      <c r="AF271" s="6">
        <f>+'7'!H270+CompraVenta!AH273</f>
        <v>0</v>
      </c>
      <c r="AG271" s="6">
        <f>+'7'!I270+CompraVenta!AI273</f>
        <v>0</v>
      </c>
      <c r="AH271" s="6">
        <f>+'7'!J270+CompraVenta!AJ273</f>
        <v>0</v>
      </c>
      <c r="AI271" s="6">
        <f>+'7'!K270+CompraVenta!AK273</f>
        <v>27745.039999999983</v>
      </c>
      <c r="AJ271" s="6">
        <f>+'7'!L270+CompraVenta!AL273</f>
        <v>31885.87999999999</v>
      </c>
      <c r="AK271" s="6">
        <f>+'7'!M270+CompraVenta!AM273</f>
        <v>32804.890000000014</v>
      </c>
      <c r="AL271" s="6"/>
      <c r="AM271" s="33">
        <f t="shared" si="38"/>
        <v>91621.139999999956</v>
      </c>
      <c r="AN271" s="33">
        <f t="shared" si="39"/>
        <v>94664.43</v>
      </c>
      <c r="AO271" s="33">
        <f t="shared" si="40"/>
        <v>92435.809999999983</v>
      </c>
      <c r="AP271" s="33">
        <f t="shared" si="41"/>
        <v>91621.139999999956</v>
      </c>
      <c r="AQ271" s="33">
        <f t="shared" si="42"/>
        <v>1</v>
      </c>
      <c r="AR271" s="6">
        <f t="shared" si="46"/>
        <v>269</v>
      </c>
      <c r="AS271" s="34">
        <f t="shared" si="43"/>
        <v>27751.43</v>
      </c>
      <c r="AT271" s="34">
        <f t="shared" si="43"/>
        <v>31465.009999999984</v>
      </c>
      <c r="AU271" s="34">
        <f t="shared" si="43"/>
        <v>32404.699999999975</v>
      </c>
      <c r="AV271" s="34">
        <f t="shared" si="44"/>
        <v>91621.139999999956</v>
      </c>
      <c r="AW271" s="19"/>
      <c r="BB271" s="33"/>
      <c r="BC271" s="33"/>
      <c r="BD271" s="33"/>
      <c r="BF271" s="33"/>
      <c r="BG271" s="33"/>
      <c r="BH271" s="33"/>
      <c r="BJ271" s="35">
        <f t="shared" si="45"/>
        <v>91621.139999999956</v>
      </c>
    </row>
    <row r="272" spans="1:62" x14ac:dyDescent="0.35">
      <c r="A272" s="3" t="str">
        <f>+'7'!A271</f>
        <v>LOS_LOROS</v>
      </c>
      <c r="B272" s="6">
        <f>+'2'!B271+CompraVenta!D274</f>
        <v>0</v>
      </c>
      <c r="C272" s="6">
        <f>+'2'!C271+CompraVenta!E274</f>
        <v>0</v>
      </c>
      <c r="D272" s="6">
        <f>+'2'!D271+CompraVenta!F274</f>
        <v>0</v>
      </c>
      <c r="E272" s="6">
        <f>+'2'!E271+CompraVenta!G274</f>
        <v>0</v>
      </c>
      <c r="F272" s="6">
        <f>+'2'!F271+CompraVenta!H274</f>
        <v>0</v>
      </c>
      <c r="G272" s="6">
        <f>+'2'!G271+CompraVenta!I274</f>
        <v>0</v>
      </c>
      <c r="H272" s="6">
        <f>+'2'!H271+CompraVenta!J274</f>
        <v>0</v>
      </c>
      <c r="I272" s="6">
        <f>+'2'!I271+CompraVenta!K274</f>
        <v>0</v>
      </c>
      <c r="J272" s="6">
        <f>+'2'!J271+CompraVenta!L274</f>
        <v>0</v>
      </c>
      <c r="K272" s="6">
        <f>+'2'!K271+CompraVenta!M274</f>
        <v>236870.42000000016</v>
      </c>
      <c r="L272" s="6">
        <f>+'2'!L271+CompraVenta!N274</f>
        <v>235323.05999999959</v>
      </c>
      <c r="M272" s="6">
        <f>+'2'!M271+CompraVenta!O274</f>
        <v>229354.79000000012</v>
      </c>
      <c r="N272" s="6">
        <f>+'4'!B271+CompraVenta!P274</f>
        <v>0</v>
      </c>
      <c r="O272" s="6">
        <f>+'4'!C271+CompraVenta!Q274</f>
        <v>0</v>
      </c>
      <c r="P272" s="6">
        <f>+'4'!D271+CompraVenta!R274</f>
        <v>0</v>
      </c>
      <c r="Q272" s="6">
        <f>+'4'!E271+CompraVenta!S274</f>
        <v>0</v>
      </c>
      <c r="R272" s="6">
        <f>+'4'!F271+CompraVenta!T274</f>
        <v>0</v>
      </c>
      <c r="S272" s="6">
        <f>+'4'!G271+CompraVenta!U274</f>
        <v>0</v>
      </c>
      <c r="T272" s="6">
        <f>+'4'!H271+CompraVenta!V274</f>
        <v>0</v>
      </c>
      <c r="U272" s="6">
        <f>+'4'!I271+CompraVenta!W274</f>
        <v>0</v>
      </c>
      <c r="V272" s="6">
        <f>+'4'!J271+CompraVenta!X274</f>
        <v>0</v>
      </c>
      <c r="W272" s="6">
        <f>+'4'!K271+CompraVenta!Y274</f>
        <v>236911.84000000008</v>
      </c>
      <c r="X272" s="6">
        <f>+'4'!L271+CompraVenta!Z274</f>
        <v>235308.5199999999</v>
      </c>
      <c r="Y272" s="6">
        <f>+'4'!M271+CompraVenta!AA274</f>
        <v>224154.45000000004</v>
      </c>
      <c r="Z272" s="6">
        <f>+'7'!B271+CompraVenta!AB274</f>
        <v>0</v>
      </c>
      <c r="AA272" s="6">
        <f>+'7'!C271+CompraVenta!AC274</f>
        <v>0</v>
      </c>
      <c r="AB272" s="6">
        <f>+'7'!D271+CompraVenta!AD274</f>
        <v>0</v>
      </c>
      <c r="AC272" s="6">
        <f>+'7'!E271+CompraVenta!AE274</f>
        <v>0</v>
      </c>
      <c r="AD272" s="6">
        <f>+'7'!F271+CompraVenta!AF274</f>
        <v>0</v>
      </c>
      <c r="AE272" s="6">
        <f>+'7'!G271+CompraVenta!AG274</f>
        <v>0</v>
      </c>
      <c r="AF272" s="6">
        <f>+'7'!H271+CompraVenta!AH274</f>
        <v>0</v>
      </c>
      <c r="AG272" s="6">
        <f>+'7'!I271+CompraVenta!AI274</f>
        <v>0</v>
      </c>
      <c r="AH272" s="6">
        <f>+'7'!J271+CompraVenta!AJ274</f>
        <v>0</v>
      </c>
      <c r="AI272" s="6">
        <f>+'7'!K271+CompraVenta!AK274</f>
        <v>236918.43</v>
      </c>
      <c r="AJ272" s="6">
        <f>+'7'!L271+CompraVenta!AL274</f>
        <v>234387.52000000008</v>
      </c>
      <c r="AK272" s="6">
        <f>+'7'!M271+CompraVenta!AM274</f>
        <v>228620.07000000012</v>
      </c>
      <c r="AL272" s="6"/>
      <c r="AM272" s="33">
        <f t="shared" si="38"/>
        <v>701548.2699999999</v>
      </c>
      <c r="AN272" s="33">
        <f t="shared" si="39"/>
        <v>696374.81</v>
      </c>
      <c r="AO272" s="33">
        <f t="shared" si="40"/>
        <v>699926.02000000025</v>
      </c>
      <c r="AP272" s="33">
        <f t="shared" si="41"/>
        <v>696374.81</v>
      </c>
      <c r="AQ272" s="33">
        <f t="shared" si="42"/>
        <v>2</v>
      </c>
      <c r="AR272" s="6">
        <f t="shared" si="46"/>
        <v>270</v>
      </c>
      <c r="AS272" s="34">
        <f t="shared" si="43"/>
        <v>236911.84000000008</v>
      </c>
      <c r="AT272" s="34">
        <f t="shared" si="43"/>
        <v>235308.5199999999</v>
      </c>
      <c r="AU272" s="34">
        <f t="shared" si="43"/>
        <v>224154.45000000004</v>
      </c>
      <c r="AV272" s="34">
        <f t="shared" si="44"/>
        <v>696374.81</v>
      </c>
      <c r="AW272" s="19"/>
      <c r="BB272" s="33"/>
      <c r="BC272" s="33"/>
      <c r="BD272" s="33"/>
      <c r="BF272" s="33"/>
      <c r="BG272" s="33"/>
      <c r="BH272" s="33"/>
      <c r="BJ272" s="35">
        <f t="shared" si="45"/>
        <v>696374.81</v>
      </c>
    </row>
    <row r="273" spans="1:62" x14ac:dyDescent="0.35">
      <c r="A273" s="3" t="str">
        <f>+'7'!A272</f>
        <v>LOS_PADRES</v>
      </c>
      <c r="B273" s="6">
        <f>+'2'!B272+CompraVenta!D275</f>
        <v>0</v>
      </c>
      <c r="C273" s="6">
        <f>+'2'!C272+CompraVenta!E275</f>
        <v>0</v>
      </c>
      <c r="D273" s="6">
        <f>+'2'!D272+CompraVenta!F275</f>
        <v>0</v>
      </c>
      <c r="E273" s="6">
        <f>+'2'!E272+CompraVenta!G275</f>
        <v>0</v>
      </c>
      <c r="F273" s="6">
        <f>+'2'!F272+CompraVenta!H275</f>
        <v>0</v>
      </c>
      <c r="G273" s="6">
        <f>+'2'!G272+CompraVenta!I275</f>
        <v>0</v>
      </c>
      <c r="H273" s="6">
        <f>+'2'!H272+CompraVenta!J275</f>
        <v>0</v>
      </c>
      <c r="I273" s="6">
        <f>+'2'!I272+CompraVenta!K275</f>
        <v>0</v>
      </c>
      <c r="J273" s="6">
        <f>+'2'!J272+CompraVenta!L275</f>
        <v>0</v>
      </c>
      <c r="K273" s="6">
        <f>+'2'!K272+CompraVenta!M275</f>
        <v>63422.350000000122</v>
      </c>
      <c r="L273" s="6">
        <f>+'2'!L272+CompraVenta!N275</f>
        <v>23226.110000000022</v>
      </c>
      <c r="M273" s="6">
        <f>+'2'!M272+CompraVenta!O275</f>
        <v>58018.849999999962</v>
      </c>
      <c r="N273" s="6">
        <f>+'4'!B272+CompraVenta!P275</f>
        <v>0</v>
      </c>
      <c r="O273" s="6">
        <f>+'4'!C272+CompraVenta!Q275</f>
        <v>0</v>
      </c>
      <c r="P273" s="6">
        <f>+'4'!D272+CompraVenta!R275</f>
        <v>0</v>
      </c>
      <c r="Q273" s="6">
        <f>+'4'!E272+CompraVenta!S275</f>
        <v>0</v>
      </c>
      <c r="R273" s="6">
        <f>+'4'!F272+CompraVenta!T275</f>
        <v>0</v>
      </c>
      <c r="S273" s="6">
        <f>+'4'!G272+CompraVenta!U275</f>
        <v>0</v>
      </c>
      <c r="T273" s="6">
        <f>+'4'!H272+CompraVenta!V275</f>
        <v>0</v>
      </c>
      <c r="U273" s="6">
        <f>+'4'!I272+CompraVenta!W275</f>
        <v>0</v>
      </c>
      <c r="V273" s="6">
        <f>+'4'!J272+CompraVenta!X275</f>
        <v>0</v>
      </c>
      <c r="W273" s="6">
        <f>+'4'!K272+CompraVenta!Y275</f>
        <v>64878.560000000027</v>
      </c>
      <c r="X273" s="6">
        <f>+'4'!L272+CompraVenta!Z275</f>
        <v>31635.020000000062</v>
      </c>
      <c r="Y273" s="6">
        <f>+'4'!M272+CompraVenta!AA275</f>
        <v>37199.689999999988</v>
      </c>
      <c r="Z273" s="6">
        <f>+'7'!B272+CompraVenta!AB275</f>
        <v>0</v>
      </c>
      <c r="AA273" s="6">
        <f>+'7'!C272+CompraVenta!AC275</f>
        <v>0</v>
      </c>
      <c r="AB273" s="6">
        <f>+'7'!D272+CompraVenta!AD275</f>
        <v>0</v>
      </c>
      <c r="AC273" s="6">
        <f>+'7'!E272+CompraVenta!AE275</f>
        <v>0</v>
      </c>
      <c r="AD273" s="6">
        <f>+'7'!F272+CompraVenta!AF275</f>
        <v>0</v>
      </c>
      <c r="AE273" s="6">
        <f>+'7'!G272+CompraVenta!AG275</f>
        <v>0</v>
      </c>
      <c r="AF273" s="6">
        <f>+'7'!H272+CompraVenta!AH275</f>
        <v>0</v>
      </c>
      <c r="AG273" s="6">
        <f>+'7'!I272+CompraVenta!AI275</f>
        <v>0</v>
      </c>
      <c r="AH273" s="6">
        <f>+'7'!J272+CompraVenta!AJ275</f>
        <v>0</v>
      </c>
      <c r="AI273" s="6">
        <f>+'7'!K272+CompraVenta!AK275</f>
        <v>66694.689999999988</v>
      </c>
      <c r="AJ273" s="6">
        <f>+'7'!L272+CompraVenta!AL275</f>
        <v>47297.670000000042</v>
      </c>
      <c r="AK273" s="6">
        <f>+'7'!M272+CompraVenta!AM275</f>
        <v>23885.980000000072</v>
      </c>
      <c r="AL273" s="6"/>
      <c r="AM273" s="33">
        <f t="shared" si="38"/>
        <v>144667.31000000011</v>
      </c>
      <c r="AN273" s="33">
        <f t="shared" si="39"/>
        <v>133713.27000000008</v>
      </c>
      <c r="AO273" s="33">
        <f t="shared" si="40"/>
        <v>137878.34000000011</v>
      </c>
      <c r="AP273" s="33">
        <f t="shared" si="41"/>
        <v>133713.27000000008</v>
      </c>
      <c r="AQ273" s="33">
        <f t="shared" si="42"/>
        <v>2</v>
      </c>
      <c r="AR273" s="6">
        <f t="shared" si="46"/>
        <v>271</v>
      </c>
      <c r="AS273" s="34">
        <f t="shared" si="43"/>
        <v>64878.560000000027</v>
      </c>
      <c r="AT273" s="34">
        <f t="shared" si="43"/>
        <v>31635.020000000062</v>
      </c>
      <c r="AU273" s="34">
        <f t="shared" si="43"/>
        <v>37199.689999999988</v>
      </c>
      <c r="AV273" s="34">
        <f t="shared" si="44"/>
        <v>133713.27000000008</v>
      </c>
      <c r="AW273" s="19"/>
      <c r="BB273" s="33"/>
      <c r="BC273" s="33"/>
      <c r="BD273" s="33"/>
      <c r="BF273" s="33"/>
      <c r="BG273" s="33"/>
      <c r="BH273" s="33"/>
      <c r="BJ273" s="35">
        <f t="shared" si="45"/>
        <v>133713.27000000008</v>
      </c>
    </row>
    <row r="274" spans="1:62" x14ac:dyDescent="0.35">
      <c r="A274" s="3" t="str">
        <f>+'7'!A273</f>
        <v>LOS_PINOS_BIO</v>
      </c>
      <c r="B274" s="6">
        <f>+'2'!B273+CompraVenta!D276</f>
        <v>0</v>
      </c>
      <c r="C274" s="6">
        <f>+'2'!C273+CompraVenta!E276</f>
        <v>0</v>
      </c>
      <c r="D274" s="6">
        <f>+'2'!D273+CompraVenta!F276</f>
        <v>0</v>
      </c>
      <c r="E274" s="6">
        <f>+'2'!E273+CompraVenta!G276</f>
        <v>0</v>
      </c>
      <c r="F274" s="6">
        <f>+'2'!F273+CompraVenta!H276</f>
        <v>0</v>
      </c>
      <c r="G274" s="6">
        <f>+'2'!G273+CompraVenta!I276</f>
        <v>0</v>
      </c>
      <c r="H274" s="6">
        <f>+'2'!H273+CompraVenta!J276</f>
        <v>0</v>
      </c>
      <c r="I274" s="6">
        <f>+'2'!I273+CompraVenta!K276</f>
        <v>0</v>
      </c>
      <c r="J274" s="6">
        <f>+'2'!J273+CompraVenta!L276</f>
        <v>0</v>
      </c>
      <c r="K274" s="6">
        <f>+'2'!K273+CompraVenta!M276</f>
        <v>0</v>
      </c>
      <c r="L274" s="6">
        <f>+'2'!L273+CompraVenta!N276</f>
        <v>0</v>
      </c>
      <c r="M274" s="6">
        <f>+'2'!M273+CompraVenta!O276</f>
        <v>0</v>
      </c>
      <c r="N274" s="6">
        <f>+'4'!B273+CompraVenta!P276</f>
        <v>0</v>
      </c>
      <c r="O274" s="6">
        <f>+'4'!C273+CompraVenta!Q276</f>
        <v>0</v>
      </c>
      <c r="P274" s="6">
        <f>+'4'!D273+CompraVenta!R276</f>
        <v>0</v>
      </c>
      <c r="Q274" s="6">
        <f>+'4'!E273+CompraVenta!S276</f>
        <v>0</v>
      </c>
      <c r="R274" s="6">
        <f>+'4'!F273+CompraVenta!T276</f>
        <v>0</v>
      </c>
      <c r="S274" s="6">
        <f>+'4'!G273+CompraVenta!U276</f>
        <v>0</v>
      </c>
      <c r="T274" s="6">
        <f>+'4'!H273+CompraVenta!V276</f>
        <v>0</v>
      </c>
      <c r="U274" s="6">
        <f>+'4'!I273+CompraVenta!W276</f>
        <v>0</v>
      </c>
      <c r="V274" s="6">
        <f>+'4'!J273+CompraVenta!X276</f>
        <v>0</v>
      </c>
      <c r="W274" s="6">
        <f>+'4'!K273+CompraVenta!Y276</f>
        <v>0</v>
      </c>
      <c r="X274" s="6">
        <f>+'4'!L273+CompraVenta!Z276</f>
        <v>0</v>
      </c>
      <c r="Y274" s="6">
        <f>+'4'!M273+CompraVenta!AA276</f>
        <v>0</v>
      </c>
      <c r="Z274" s="6">
        <f>+'7'!B273+CompraVenta!AB276</f>
        <v>0</v>
      </c>
      <c r="AA274" s="6">
        <f>+'7'!C273+CompraVenta!AC276</f>
        <v>0</v>
      </c>
      <c r="AB274" s="6">
        <f>+'7'!D273+CompraVenta!AD276</f>
        <v>0</v>
      </c>
      <c r="AC274" s="6">
        <f>+'7'!E273+CompraVenta!AE276</f>
        <v>0</v>
      </c>
      <c r="AD274" s="6">
        <f>+'7'!F273+CompraVenta!AF276</f>
        <v>0</v>
      </c>
      <c r="AE274" s="6">
        <f>+'7'!G273+CompraVenta!AG276</f>
        <v>0</v>
      </c>
      <c r="AF274" s="6">
        <f>+'7'!H273+CompraVenta!AH276</f>
        <v>0</v>
      </c>
      <c r="AG274" s="6">
        <f>+'7'!I273+CompraVenta!AI276</f>
        <v>0</v>
      </c>
      <c r="AH274" s="6">
        <f>+'7'!J273+CompraVenta!AJ276</f>
        <v>0</v>
      </c>
      <c r="AI274" s="6">
        <f>+'7'!K273+CompraVenta!AK276</f>
        <v>0</v>
      </c>
      <c r="AJ274" s="6">
        <f>+'7'!L273+CompraVenta!AL276</f>
        <v>0</v>
      </c>
      <c r="AK274" s="6">
        <f>+'7'!M273+CompraVenta!AM276</f>
        <v>0</v>
      </c>
      <c r="AL274" s="6"/>
      <c r="AM274" s="33">
        <f t="shared" si="38"/>
        <v>0</v>
      </c>
      <c r="AN274" s="33">
        <f t="shared" si="39"/>
        <v>0</v>
      </c>
      <c r="AO274" s="33">
        <f t="shared" si="40"/>
        <v>0</v>
      </c>
      <c r="AP274" s="33">
        <f t="shared" si="41"/>
        <v>0</v>
      </c>
      <c r="AQ274" s="33">
        <f t="shared" si="42"/>
        <v>1</v>
      </c>
      <c r="AR274" s="6">
        <f t="shared" si="46"/>
        <v>272</v>
      </c>
      <c r="AS274" s="34">
        <f t="shared" si="43"/>
        <v>0</v>
      </c>
      <c r="AT274" s="34">
        <f t="shared" si="43"/>
        <v>0</v>
      </c>
      <c r="AU274" s="34">
        <f t="shared" si="43"/>
        <v>0</v>
      </c>
      <c r="AV274" s="34">
        <f t="shared" si="44"/>
        <v>0</v>
      </c>
      <c r="AW274" s="19"/>
      <c r="BB274" s="33"/>
      <c r="BC274" s="33"/>
      <c r="BD274" s="33"/>
      <c r="BF274" s="33"/>
      <c r="BG274" s="33"/>
      <c r="BH274" s="33"/>
      <c r="BJ274" s="35">
        <f t="shared" si="45"/>
        <v>0</v>
      </c>
    </row>
    <row r="275" spans="1:62" x14ac:dyDescent="0.35">
      <c r="A275" s="3" t="str">
        <f>+'7'!A274</f>
        <v>LOS_PORTONES</v>
      </c>
      <c r="B275" s="6">
        <f>+'2'!B274+CompraVenta!D277</f>
        <v>0</v>
      </c>
      <c r="C275" s="6">
        <f>+'2'!C274+CompraVenta!E277</f>
        <v>0</v>
      </c>
      <c r="D275" s="6">
        <f>+'2'!D274+CompraVenta!F277</f>
        <v>0</v>
      </c>
      <c r="E275" s="6">
        <f>+'2'!E274+CompraVenta!G277</f>
        <v>0</v>
      </c>
      <c r="F275" s="6">
        <f>+'2'!F274+CompraVenta!H277</f>
        <v>0</v>
      </c>
      <c r="G275" s="6">
        <f>+'2'!G274+CompraVenta!I277</f>
        <v>0</v>
      </c>
      <c r="H275" s="6">
        <f>+'2'!H274+CompraVenta!J277</f>
        <v>0</v>
      </c>
      <c r="I275" s="6">
        <f>+'2'!I274+CompraVenta!K277</f>
        <v>0</v>
      </c>
      <c r="J275" s="6">
        <f>+'2'!J274+CompraVenta!L277</f>
        <v>0</v>
      </c>
      <c r="K275" s="6">
        <f>+'2'!K274+CompraVenta!M277</f>
        <v>0</v>
      </c>
      <c r="L275" s="6">
        <f>+'2'!L274+CompraVenta!N277</f>
        <v>0</v>
      </c>
      <c r="M275" s="6">
        <f>+'2'!M274+CompraVenta!O277</f>
        <v>0</v>
      </c>
      <c r="N275" s="6">
        <f>+'4'!B274+CompraVenta!P277</f>
        <v>0</v>
      </c>
      <c r="O275" s="6">
        <f>+'4'!C274+CompraVenta!Q277</f>
        <v>0</v>
      </c>
      <c r="P275" s="6">
        <f>+'4'!D274+CompraVenta!R277</f>
        <v>0</v>
      </c>
      <c r="Q275" s="6">
        <f>+'4'!E274+CompraVenta!S277</f>
        <v>0</v>
      </c>
      <c r="R275" s="6">
        <f>+'4'!F274+CompraVenta!T277</f>
        <v>0</v>
      </c>
      <c r="S275" s="6">
        <f>+'4'!G274+CompraVenta!U277</f>
        <v>0</v>
      </c>
      <c r="T275" s="6">
        <f>+'4'!H274+CompraVenta!V277</f>
        <v>0</v>
      </c>
      <c r="U275" s="6">
        <f>+'4'!I274+CompraVenta!W277</f>
        <v>0</v>
      </c>
      <c r="V275" s="6">
        <f>+'4'!J274+CompraVenta!X277</f>
        <v>0</v>
      </c>
      <c r="W275" s="6">
        <f>+'4'!K274+CompraVenta!Y277</f>
        <v>0</v>
      </c>
      <c r="X275" s="6">
        <f>+'4'!L274+CompraVenta!Z277</f>
        <v>0</v>
      </c>
      <c r="Y275" s="6">
        <f>+'4'!M274+CompraVenta!AA277</f>
        <v>0</v>
      </c>
      <c r="Z275" s="6">
        <f>+'7'!B274+CompraVenta!AB277</f>
        <v>0</v>
      </c>
      <c r="AA275" s="6">
        <f>+'7'!C274+CompraVenta!AC277</f>
        <v>0</v>
      </c>
      <c r="AB275" s="6">
        <f>+'7'!D274+CompraVenta!AD277</f>
        <v>0</v>
      </c>
      <c r="AC275" s="6">
        <f>+'7'!E274+CompraVenta!AE277</f>
        <v>0</v>
      </c>
      <c r="AD275" s="6">
        <f>+'7'!F274+CompraVenta!AF277</f>
        <v>0</v>
      </c>
      <c r="AE275" s="6">
        <f>+'7'!G274+CompraVenta!AG277</f>
        <v>0</v>
      </c>
      <c r="AF275" s="6">
        <f>+'7'!H274+CompraVenta!AH277</f>
        <v>0</v>
      </c>
      <c r="AG275" s="6">
        <f>+'7'!I274+CompraVenta!AI277</f>
        <v>0</v>
      </c>
      <c r="AH275" s="6">
        <f>+'7'!J274+CompraVenta!AJ277</f>
        <v>0</v>
      </c>
      <c r="AI275" s="6">
        <f>+'7'!K274+CompraVenta!AK277</f>
        <v>0</v>
      </c>
      <c r="AJ275" s="6">
        <f>+'7'!L274+CompraVenta!AL277</f>
        <v>0</v>
      </c>
      <c r="AK275" s="6">
        <f>+'7'!M274+CompraVenta!AM277</f>
        <v>0</v>
      </c>
      <c r="AL275" s="6"/>
      <c r="AM275" s="33">
        <f t="shared" si="38"/>
        <v>0</v>
      </c>
      <c r="AN275" s="33">
        <f t="shared" si="39"/>
        <v>0</v>
      </c>
      <c r="AO275" s="33">
        <f t="shared" si="40"/>
        <v>0</v>
      </c>
      <c r="AP275" s="33">
        <f t="shared" si="41"/>
        <v>0</v>
      </c>
      <c r="AQ275" s="33">
        <f t="shared" si="42"/>
        <v>1</v>
      </c>
      <c r="AR275" s="6">
        <f t="shared" si="46"/>
        <v>273</v>
      </c>
      <c r="AS275" s="34">
        <f t="shared" si="43"/>
        <v>0</v>
      </c>
      <c r="AT275" s="34">
        <f t="shared" si="43"/>
        <v>0</v>
      </c>
      <c r="AU275" s="34">
        <f t="shared" si="43"/>
        <v>0</v>
      </c>
      <c r="AV275" s="34">
        <f t="shared" si="44"/>
        <v>0</v>
      </c>
      <c r="AW275" s="19"/>
      <c r="BB275" s="33"/>
      <c r="BC275" s="33"/>
      <c r="BD275" s="33"/>
      <c r="BF275" s="33"/>
      <c r="BG275" s="33"/>
      <c r="BH275" s="33"/>
      <c r="BJ275" s="35">
        <f t="shared" si="45"/>
        <v>0</v>
      </c>
    </row>
    <row r="276" spans="1:62" x14ac:dyDescent="0.35">
      <c r="A276" s="3" t="str">
        <f>+'7'!A275</f>
        <v>LOS_PUQUIOS</v>
      </c>
      <c r="B276" s="6">
        <f>+'2'!B275+CompraVenta!D278</f>
        <v>0</v>
      </c>
      <c r="C276" s="6">
        <f>+'2'!C275+CompraVenta!E278</f>
        <v>0</v>
      </c>
      <c r="D276" s="6">
        <f>+'2'!D275+CompraVenta!F278</f>
        <v>0</v>
      </c>
      <c r="E276" s="6">
        <f>+'2'!E275+CompraVenta!G278</f>
        <v>0</v>
      </c>
      <c r="F276" s="6">
        <f>+'2'!F275+CompraVenta!H278</f>
        <v>0</v>
      </c>
      <c r="G276" s="6">
        <f>+'2'!G275+CompraVenta!I278</f>
        <v>0</v>
      </c>
      <c r="H276" s="6">
        <f>+'2'!H275+CompraVenta!J278</f>
        <v>0</v>
      </c>
      <c r="I276" s="6">
        <f>+'2'!I275+CompraVenta!K278</f>
        <v>0</v>
      </c>
      <c r="J276" s="6">
        <f>+'2'!J275+CompraVenta!L278</f>
        <v>0</v>
      </c>
      <c r="K276" s="6">
        <f>+'2'!K275+CompraVenta!M278</f>
        <v>28445.749999999996</v>
      </c>
      <c r="L276" s="6">
        <f>+'2'!L275+CompraVenta!N278</f>
        <v>20693.41</v>
      </c>
      <c r="M276" s="6">
        <f>+'2'!M275+CompraVenta!O278</f>
        <v>30827.759999999991</v>
      </c>
      <c r="N276" s="6">
        <f>+'4'!B275+CompraVenta!P278</f>
        <v>0</v>
      </c>
      <c r="O276" s="6">
        <f>+'4'!C275+CompraVenta!Q278</f>
        <v>0</v>
      </c>
      <c r="P276" s="6">
        <f>+'4'!D275+CompraVenta!R278</f>
        <v>0</v>
      </c>
      <c r="Q276" s="6">
        <f>+'4'!E275+CompraVenta!S278</f>
        <v>0</v>
      </c>
      <c r="R276" s="6">
        <f>+'4'!F275+CompraVenta!T278</f>
        <v>0</v>
      </c>
      <c r="S276" s="6">
        <f>+'4'!G275+CompraVenta!U278</f>
        <v>0</v>
      </c>
      <c r="T276" s="6">
        <f>+'4'!H275+CompraVenta!V278</f>
        <v>0</v>
      </c>
      <c r="U276" s="6">
        <f>+'4'!I275+CompraVenta!W278</f>
        <v>0</v>
      </c>
      <c r="V276" s="6">
        <f>+'4'!J275+CompraVenta!X278</f>
        <v>0</v>
      </c>
      <c r="W276" s="6">
        <f>+'4'!K275+CompraVenta!Y278</f>
        <v>28447.98</v>
      </c>
      <c r="X276" s="6">
        <f>+'4'!L275+CompraVenta!Z278</f>
        <v>22401.749999999982</v>
      </c>
      <c r="Y276" s="6">
        <f>+'4'!M275+CompraVenta!AA278</f>
        <v>31070.090000000004</v>
      </c>
      <c r="Z276" s="6">
        <f>+'7'!B275+CompraVenta!AB278</f>
        <v>0</v>
      </c>
      <c r="AA276" s="6">
        <f>+'7'!C275+CompraVenta!AC278</f>
        <v>0</v>
      </c>
      <c r="AB276" s="6">
        <f>+'7'!D275+CompraVenta!AD278</f>
        <v>0</v>
      </c>
      <c r="AC276" s="6">
        <f>+'7'!E275+CompraVenta!AE278</f>
        <v>0</v>
      </c>
      <c r="AD276" s="6">
        <f>+'7'!F275+CompraVenta!AF278</f>
        <v>0</v>
      </c>
      <c r="AE276" s="6">
        <f>+'7'!G275+CompraVenta!AG278</f>
        <v>0</v>
      </c>
      <c r="AF276" s="6">
        <f>+'7'!H275+CompraVenta!AH278</f>
        <v>0</v>
      </c>
      <c r="AG276" s="6">
        <f>+'7'!I275+CompraVenta!AI278</f>
        <v>0</v>
      </c>
      <c r="AH276" s="6">
        <f>+'7'!J275+CompraVenta!AJ278</f>
        <v>0</v>
      </c>
      <c r="AI276" s="6">
        <f>+'7'!K275+CompraVenta!AK278</f>
        <v>28447.869999999995</v>
      </c>
      <c r="AJ276" s="6">
        <f>+'7'!L275+CompraVenta!AL278</f>
        <v>22375.099999999995</v>
      </c>
      <c r="AK276" s="6">
        <f>+'7'!M275+CompraVenta!AM278</f>
        <v>31060.210000000006</v>
      </c>
      <c r="AL276" s="6"/>
      <c r="AM276" s="33">
        <f t="shared" si="38"/>
        <v>79966.919999999984</v>
      </c>
      <c r="AN276" s="33">
        <f t="shared" si="39"/>
        <v>81919.819999999978</v>
      </c>
      <c r="AO276" s="33">
        <f t="shared" si="40"/>
        <v>81883.179999999993</v>
      </c>
      <c r="AP276" s="33">
        <f t="shared" si="41"/>
        <v>79966.919999999984</v>
      </c>
      <c r="AQ276" s="33">
        <f t="shared" si="42"/>
        <v>1</v>
      </c>
      <c r="AR276" s="6">
        <f t="shared" si="46"/>
        <v>274</v>
      </c>
      <c r="AS276" s="34">
        <f t="shared" si="43"/>
        <v>28445.749999999996</v>
      </c>
      <c r="AT276" s="34">
        <f t="shared" si="43"/>
        <v>20693.41</v>
      </c>
      <c r="AU276" s="34">
        <f t="shared" si="43"/>
        <v>30827.759999999991</v>
      </c>
      <c r="AV276" s="34">
        <f t="shared" si="44"/>
        <v>79966.919999999984</v>
      </c>
      <c r="AW276" s="19"/>
      <c r="BB276" s="33"/>
      <c r="BC276" s="33"/>
      <c r="BD276" s="33"/>
      <c r="BF276" s="33"/>
      <c r="BG276" s="33"/>
      <c r="BH276" s="33"/>
      <c r="BJ276" s="35">
        <f t="shared" si="45"/>
        <v>79966.919999999984</v>
      </c>
    </row>
    <row r="277" spans="1:62" x14ac:dyDescent="0.35">
      <c r="A277" s="3" t="str">
        <f>+'7'!A276</f>
        <v>LOS_TILOS</v>
      </c>
      <c r="B277" s="6">
        <f>+'2'!B276+CompraVenta!D279</f>
        <v>0</v>
      </c>
      <c r="C277" s="6">
        <f>+'2'!C276+CompraVenta!E279</f>
        <v>0</v>
      </c>
      <c r="D277" s="6">
        <f>+'2'!D276+CompraVenta!F279</f>
        <v>0</v>
      </c>
      <c r="E277" s="6">
        <f>+'2'!E276+CompraVenta!G279</f>
        <v>0</v>
      </c>
      <c r="F277" s="6">
        <f>+'2'!F276+CompraVenta!H279</f>
        <v>0</v>
      </c>
      <c r="G277" s="6">
        <f>+'2'!G276+CompraVenta!I279</f>
        <v>0</v>
      </c>
      <c r="H277" s="6">
        <f>+'2'!H276+CompraVenta!J279</f>
        <v>0</v>
      </c>
      <c r="I277" s="6">
        <f>+'2'!I276+CompraVenta!K279</f>
        <v>0</v>
      </c>
      <c r="J277" s="6">
        <f>+'2'!J276+CompraVenta!L279</f>
        <v>0</v>
      </c>
      <c r="K277" s="6">
        <f>+'2'!K276+CompraVenta!M279</f>
        <v>33900.100000000028</v>
      </c>
      <c r="L277" s="6">
        <f>+'2'!L276+CompraVenta!N279</f>
        <v>40561.639999999985</v>
      </c>
      <c r="M277" s="6">
        <f>+'2'!M276+CompraVenta!O279</f>
        <v>34169.770000000019</v>
      </c>
      <c r="N277" s="6">
        <f>+'4'!B276+CompraVenta!P279</f>
        <v>0</v>
      </c>
      <c r="O277" s="6">
        <f>+'4'!C276+CompraVenta!Q279</f>
        <v>0</v>
      </c>
      <c r="P277" s="6">
        <f>+'4'!D276+CompraVenta!R279</f>
        <v>0</v>
      </c>
      <c r="Q277" s="6">
        <f>+'4'!E276+CompraVenta!S279</f>
        <v>0</v>
      </c>
      <c r="R277" s="6">
        <f>+'4'!F276+CompraVenta!T279</f>
        <v>0</v>
      </c>
      <c r="S277" s="6">
        <f>+'4'!G276+CompraVenta!U279</f>
        <v>0</v>
      </c>
      <c r="T277" s="6">
        <f>+'4'!H276+CompraVenta!V279</f>
        <v>0</v>
      </c>
      <c r="U277" s="6">
        <f>+'4'!I276+CompraVenta!W279</f>
        <v>0</v>
      </c>
      <c r="V277" s="6">
        <f>+'4'!J276+CompraVenta!X279</f>
        <v>0</v>
      </c>
      <c r="W277" s="6">
        <f>+'4'!K276+CompraVenta!Y279</f>
        <v>33894.800000000025</v>
      </c>
      <c r="X277" s="6">
        <f>+'4'!L276+CompraVenta!Z279</f>
        <v>40631.830000000009</v>
      </c>
      <c r="Y277" s="6">
        <f>+'4'!M276+CompraVenta!AA279</f>
        <v>36279.399999999987</v>
      </c>
      <c r="Z277" s="6">
        <f>+'7'!B276+CompraVenta!AB279</f>
        <v>0</v>
      </c>
      <c r="AA277" s="6">
        <f>+'7'!C276+CompraVenta!AC279</f>
        <v>0</v>
      </c>
      <c r="AB277" s="6">
        <f>+'7'!D276+CompraVenta!AD279</f>
        <v>0</v>
      </c>
      <c r="AC277" s="6">
        <f>+'7'!E276+CompraVenta!AE279</f>
        <v>0</v>
      </c>
      <c r="AD277" s="6">
        <f>+'7'!F276+CompraVenta!AF279</f>
        <v>0</v>
      </c>
      <c r="AE277" s="6">
        <f>+'7'!G276+CompraVenta!AG279</f>
        <v>0</v>
      </c>
      <c r="AF277" s="6">
        <f>+'7'!H276+CompraVenta!AH279</f>
        <v>0</v>
      </c>
      <c r="AG277" s="6">
        <f>+'7'!I276+CompraVenta!AI279</f>
        <v>0</v>
      </c>
      <c r="AH277" s="6">
        <f>+'7'!J276+CompraVenta!AJ279</f>
        <v>0</v>
      </c>
      <c r="AI277" s="6">
        <f>+'7'!K276+CompraVenta!AK279</f>
        <v>33890.880000000012</v>
      </c>
      <c r="AJ277" s="6">
        <f>+'7'!L276+CompraVenta!AL279</f>
        <v>40771.660000000003</v>
      </c>
      <c r="AK277" s="6">
        <f>+'7'!M276+CompraVenta!AM279</f>
        <v>34565.660000000025</v>
      </c>
      <c r="AL277" s="6"/>
      <c r="AM277" s="33">
        <f t="shared" si="38"/>
        <v>108631.51000000004</v>
      </c>
      <c r="AN277" s="33">
        <f t="shared" si="39"/>
        <v>110806.03000000003</v>
      </c>
      <c r="AO277" s="33">
        <f t="shared" si="40"/>
        <v>109228.20000000004</v>
      </c>
      <c r="AP277" s="33">
        <f t="shared" si="41"/>
        <v>108631.51000000004</v>
      </c>
      <c r="AQ277" s="33">
        <f t="shared" si="42"/>
        <v>1</v>
      </c>
      <c r="AR277" s="6">
        <f t="shared" si="46"/>
        <v>275</v>
      </c>
      <c r="AS277" s="34">
        <f t="shared" si="43"/>
        <v>33900.100000000028</v>
      </c>
      <c r="AT277" s="34">
        <f t="shared" si="43"/>
        <v>40561.639999999985</v>
      </c>
      <c r="AU277" s="34">
        <f t="shared" si="43"/>
        <v>34169.770000000019</v>
      </c>
      <c r="AV277" s="34">
        <f t="shared" si="44"/>
        <v>108631.51000000004</v>
      </c>
      <c r="AW277" s="19"/>
      <c r="BB277" s="33"/>
      <c r="BC277" s="33"/>
      <c r="BD277" s="33"/>
      <c r="BF277" s="33"/>
      <c r="BG277" s="33"/>
      <c r="BH277" s="33"/>
      <c r="BJ277" s="35">
        <f t="shared" si="45"/>
        <v>108631.51000000004</v>
      </c>
    </row>
    <row r="278" spans="1:62" x14ac:dyDescent="0.35">
      <c r="A278" s="3" t="str">
        <f>+'7'!A277</f>
        <v>LUCE_SOLAR_SPA</v>
      </c>
      <c r="B278" s="6">
        <f>+'2'!B277+CompraVenta!D280</f>
        <v>0</v>
      </c>
      <c r="C278" s="6">
        <f>+'2'!C277+CompraVenta!E280</f>
        <v>0</v>
      </c>
      <c r="D278" s="6">
        <f>+'2'!D277+CompraVenta!F280</f>
        <v>0</v>
      </c>
      <c r="E278" s="6">
        <f>+'2'!E277+CompraVenta!G280</f>
        <v>0</v>
      </c>
      <c r="F278" s="6">
        <f>+'2'!F277+CompraVenta!H280</f>
        <v>0</v>
      </c>
      <c r="G278" s="6">
        <f>+'2'!G277+CompraVenta!I280</f>
        <v>0</v>
      </c>
      <c r="H278" s="6">
        <f>+'2'!H277+CompraVenta!J280</f>
        <v>0</v>
      </c>
      <c r="I278" s="6">
        <f>+'2'!I277+CompraVenta!K280</f>
        <v>0</v>
      </c>
      <c r="J278" s="6">
        <f>+'2'!J277+CompraVenta!L280</f>
        <v>0</v>
      </c>
      <c r="K278" s="6">
        <f>+'2'!K277+CompraVenta!M280</f>
        <v>36197.62999999999</v>
      </c>
      <c r="L278" s="6">
        <f>+'2'!L277+CompraVenta!N280</f>
        <v>39449.140000000029</v>
      </c>
      <c r="M278" s="6">
        <f>+'2'!M277+CompraVenta!O280</f>
        <v>35137.150000000067</v>
      </c>
      <c r="N278" s="6">
        <f>+'4'!B277+CompraVenta!P280</f>
        <v>0</v>
      </c>
      <c r="O278" s="6">
        <f>+'4'!C277+CompraVenta!Q280</f>
        <v>0</v>
      </c>
      <c r="P278" s="6">
        <f>+'4'!D277+CompraVenta!R280</f>
        <v>0</v>
      </c>
      <c r="Q278" s="6">
        <f>+'4'!E277+CompraVenta!S280</f>
        <v>0</v>
      </c>
      <c r="R278" s="6">
        <f>+'4'!F277+CompraVenta!T280</f>
        <v>0</v>
      </c>
      <c r="S278" s="6">
        <f>+'4'!G277+CompraVenta!U280</f>
        <v>0</v>
      </c>
      <c r="T278" s="6">
        <f>+'4'!H277+CompraVenta!V280</f>
        <v>0</v>
      </c>
      <c r="U278" s="6">
        <f>+'4'!I277+CompraVenta!W280</f>
        <v>0</v>
      </c>
      <c r="V278" s="6">
        <f>+'4'!J277+CompraVenta!X280</f>
        <v>0</v>
      </c>
      <c r="W278" s="6">
        <f>+'4'!K277+CompraVenta!Y280</f>
        <v>36173.640000000029</v>
      </c>
      <c r="X278" s="6">
        <f>+'4'!L277+CompraVenta!Z280</f>
        <v>39744.839999999997</v>
      </c>
      <c r="Y278" s="6">
        <f>+'4'!M277+CompraVenta!AA280</f>
        <v>38473.000000000007</v>
      </c>
      <c r="Z278" s="6">
        <f>+'7'!B277+CompraVenta!AB280</f>
        <v>0</v>
      </c>
      <c r="AA278" s="6">
        <f>+'7'!C277+CompraVenta!AC280</f>
        <v>0</v>
      </c>
      <c r="AB278" s="6">
        <f>+'7'!D277+CompraVenta!AD280</f>
        <v>0</v>
      </c>
      <c r="AC278" s="6">
        <f>+'7'!E277+CompraVenta!AE280</f>
        <v>0</v>
      </c>
      <c r="AD278" s="6">
        <f>+'7'!F277+CompraVenta!AF280</f>
        <v>0</v>
      </c>
      <c r="AE278" s="6">
        <f>+'7'!G277+CompraVenta!AG280</f>
        <v>0</v>
      </c>
      <c r="AF278" s="6">
        <f>+'7'!H277+CompraVenta!AH280</f>
        <v>0</v>
      </c>
      <c r="AG278" s="6">
        <f>+'7'!I277+CompraVenta!AI280</f>
        <v>0</v>
      </c>
      <c r="AH278" s="6">
        <f>+'7'!J277+CompraVenta!AJ280</f>
        <v>0</v>
      </c>
      <c r="AI278" s="6">
        <f>+'7'!K277+CompraVenta!AK280</f>
        <v>36177.810000000049</v>
      </c>
      <c r="AJ278" s="6">
        <f>+'7'!L277+CompraVenta!AL280</f>
        <v>40034.959999999977</v>
      </c>
      <c r="AK278" s="6">
        <f>+'7'!M277+CompraVenta!AM280</f>
        <v>35570.050000000032</v>
      </c>
      <c r="AL278" s="6"/>
      <c r="AM278" s="33">
        <f t="shared" si="38"/>
        <v>110783.92000000009</v>
      </c>
      <c r="AN278" s="33">
        <f t="shared" si="39"/>
        <v>114391.48000000004</v>
      </c>
      <c r="AO278" s="33">
        <f t="shared" si="40"/>
        <v>111782.82000000005</v>
      </c>
      <c r="AP278" s="33">
        <f t="shared" si="41"/>
        <v>110783.92000000009</v>
      </c>
      <c r="AQ278" s="33">
        <f t="shared" si="42"/>
        <v>1</v>
      </c>
      <c r="AR278" s="6">
        <f t="shared" si="46"/>
        <v>276</v>
      </c>
      <c r="AS278" s="34">
        <f t="shared" si="43"/>
        <v>36197.62999999999</v>
      </c>
      <c r="AT278" s="34">
        <f t="shared" si="43"/>
        <v>39449.140000000029</v>
      </c>
      <c r="AU278" s="34">
        <f t="shared" si="43"/>
        <v>35137.150000000067</v>
      </c>
      <c r="AV278" s="34">
        <f t="shared" si="44"/>
        <v>110783.92000000009</v>
      </c>
      <c r="AW278" s="19"/>
      <c r="BB278" s="33"/>
      <c r="BC278" s="33"/>
      <c r="BD278" s="33"/>
      <c r="BF278" s="33"/>
      <c r="BG278" s="33"/>
      <c r="BH278" s="33"/>
      <c r="BJ278" s="35">
        <f t="shared" si="45"/>
        <v>110783.92000000009</v>
      </c>
    </row>
    <row r="279" spans="1:62" x14ac:dyDescent="0.35">
      <c r="A279" s="3" t="str">
        <f>+'7'!A278</f>
        <v>LUNA_ENERGY</v>
      </c>
      <c r="B279" s="6">
        <f>+'2'!B278+CompraVenta!D281</f>
        <v>0</v>
      </c>
      <c r="C279" s="6">
        <f>+'2'!C278+CompraVenta!E281</f>
        <v>0</v>
      </c>
      <c r="D279" s="6">
        <f>+'2'!D278+CompraVenta!F281</f>
        <v>0</v>
      </c>
      <c r="E279" s="6">
        <f>+'2'!E278+CompraVenta!G281</f>
        <v>0</v>
      </c>
      <c r="F279" s="6">
        <f>+'2'!F278+CompraVenta!H281</f>
        <v>0</v>
      </c>
      <c r="G279" s="6">
        <f>+'2'!G278+CompraVenta!I281</f>
        <v>0</v>
      </c>
      <c r="H279" s="6">
        <f>+'2'!H278+CompraVenta!J281</f>
        <v>0</v>
      </c>
      <c r="I279" s="6">
        <f>+'2'!I278+CompraVenta!K281</f>
        <v>0</v>
      </c>
      <c r="J279" s="6">
        <f>+'2'!J278+CompraVenta!L281</f>
        <v>0</v>
      </c>
      <c r="K279" s="6">
        <f>+'2'!K278+CompraVenta!M281</f>
        <v>0</v>
      </c>
      <c r="L279" s="6">
        <f>+'2'!L278+CompraVenta!N281</f>
        <v>0</v>
      </c>
      <c r="M279" s="6">
        <f>+'2'!M278+CompraVenta!O281</f>
        <v>0</v>
      </c>
      <c r="N279" s="6">
        <f>+'4'!B278+CompraVenta!P281</f>
        <v>0</v>
      </c>
      <c r="O279" s="6">
        <f>+'4'!C278+CompraVenta!Q281</f>
        <v>0</v>
      </c>
      <c r="P279" s="6">
        <f>+'4'!D278+CompraVenta!R281</f>
        <v>0</v>
      </c>
      <c r="Q279" s="6">
        <f>+'4'!E278+CompraVenta!S281</f>
        <v>0</v>
      </c>
      <c r="R279" s="6">
        <f>+'4'!F278+CompraVenta!T281</f>
        <v>0</v>
      </c>
      <c r="S279" s="6">
        <f>+'4'!G278+CompraVenta!U281</f>
        <v>0</v>
      </c>
      <c r="T279" s="6">
        <f>+'4'!H278+CompraVenta!V281</f>
        <v>0</v>
      </c>
      <c r="U279" s="6">
        <f>+'4'!I278+CompraVenta!W281</f>
        <v>0</v>
      </c>
      <c r="V279" s="6">
        <f>+'4'!J278+CompraVenta!X281</f>
        <v>0</v>
      </c>
      <c r="W279" s="6">
        <f>+'4'!K278+CompraVenta!Y281</f>
        <v>0</v>
      </c>
      <c r="X279" s="6">
        <f>+'4'!L278+CompraVenta!Z281</f>
        <v>0</v>
      </c>
      <c r="Y279" s="6">
        <f>+'4'!M278+CompraVenta!AA281</f>
        <v>0</v>
      </c>
      <c r="Z279" s="6">
        <f>+'7'!B278+CompraVenta!AB281</f>
        <v>0</v>
      </c>
      <c r="AA279" s="6">
        <f>+'7'!C278+CompraVenta!AC281</f>
        <v>0</v>
      </c>
      <c r="AB279" s="6">
        <f>+'7'!D278+CompraVenta!AD281</f>
        <v>0</v>
      </c>
      <c r="AC279" s="6">
        <f>+'7'!E278+CompraVenta!AE281</f>
        <v>0</v>
      </c>
      <c r="AD279" s="6">
        <f>+'7'!F278+CompraVenta!AF281</f>
        <v>0</v>
      </c>
      <c r="AE279" s="6">
        <f>+'7'!G278+CompraVenta!AG281</f>
        <v>0</v>
      </c>
      <c r="AF279" s="6">
        <f>+'7'!H278+CompraVenta!AH281</f>
        <v>0</v>
      </c>
      <c r="AG279" s="6">
        <f>+'7'!I278+CompraVenta!AI281</f>
        <v>0</v>
      </c>
      <c r="AH279" s="6">
        <f>+'7'!J278+CompraVenta!AJ281</f>
        <v>0</v>
      </c>
      <c r="AI279" s="6">
        <f>+'7'!K278+CompraVenta!AK281</f>
        <v>0</v>
      </c>
      <c r="AJ279" s="6">
        <f>+'7'!L278+CompraVenta!AL281</f>
        <v>0</v>
      </c>
      <c r="AK279" s="6">
        <f>+'7'!M278+CompraVenta!AM281</f>
        <v>0</v>
      </c>
      <c r="AL279" s="6"/>
      <c r="AM279" s="33">
        <f t="shared" si="38"/>
        <v>0</v>
      </c>
      <c r="AN279" s="33">
        <f t="shared" si="39"/>
        <v>0</v>
      </c>
      <c r="AO279" s="33">
        <f t="shared" si="40"/>
        <v>0</v>
      </c>
      <c r="AP279" s="33">
        <f t="shared" si="41"/>
        <v>0</v>
      </c>
      <c r="AQ279" s="33">
        <f t="shared" si="42"/>
        <v>1</v>
      </c>
      <c r="AR279" s="6">
        <f t="shared" si="46"/>
        <v>277</v>
      </c>
      <c r="AS279" s="34">
        <f t="shared" si="43"/>
        <v>0</v>
      </c>
      <c r="AT279" s="34">
        <f t="shared" si="43"/>
        <v>0</v>
      </c>
      <c r="AU279" s="34">
        <f t="shared" si="43"/>
        <v>0</v>
      </c>
      <c r="AV279" s="34">
        <f t="shared" si="44"/>
        <v>0</v>
      </c>
      <c r="AW279" s="19"/>
      <c r="BB279" s="33"/>
      <c r="BC279" s="33"/>
      <c r="BD279" s="33"/>
      <c r="BF279" s="33"/>
      <c r="BG279" s="33"/>
      <c r="BH279" s="33"/>
      <c r="BJ279" s="35">
        <f t="shared" si="45"/>
        <v>0</v>
      </c>
    </row>
    <row r="280" spans="1:62" x14ac:dyDescent="0.35">
      <c r="A280" s="3" t="str">
        <f>+'7'!A279</f>
        <v>LUZ_DEL_NORTE</v>
      </c>
      <c r="B280" s="6">
        <f>+'2'!B279+CompraVenta!D282</f>
        <v>0</v>
      </c>
      <c r="C280" s="6">
        <f>+'2'!C279+CompraVenta!E282</f>
        <v>0</v>
      </c>
      <c r="D280" s="6">
        <f>+'2'!D279+CompraVenta!F282</f>
        <v>0</v>
      </c>
      <c r="E280" s="6">
        <f>+'2'!E279+CompraVenta!G282</f>
        <v>0</v>
      </c>
      <c r="F280" s="6">
        <f>+'2'!F279+CompraVenta!H282</f>
        <v>0</v>
      </c>
      <c r="G280" s="6">
        <f>+'2'!G279+CompraVenta!I282</f>
        <v>0</v>
      </c>
      <c r="H280" s="6">
        <f>+'2'!H279+CompraVenta!J282</f>
        <v>0</v>
      </c>
      <c r="I280" s="6">
        <f>+'2'!I279+CompraVenta!K282</f>
        <v>0</v>
      </c>
      <c r="J280" s="6">
        <f>+'2'!J279+CompraVenta!L282</f>
        <v>0</v>
      </c>
      <c r="K280" s="6">
        <f>+'2'!K279+CompraVenta!M282</f>
        <v>695527.14999999991</v>
      </c>
      <c r="L280" s="6">
        <f>+'2'!L279+CompraVenta!N282</f>
        <v>897245.51000000047</v>
      </c>
      <c r="M280" s="6">
        <f>+'2'!M279+CompraVenta!O282</f>
        <v>1065285.2399999991</v>
      </c>
      <c r="N280" s="6">
        <f>+'4'!B279+CompraVenta!P282</f>
        <v>0</v>
      </c>
      <c r="O280" s="6">
        <f>+'4'!C279+CompraVenta!Q282</f>
        <v>0</v>
      </c>
      <c r="P280" s="6">
        <f>+'4'!D279+CompraVenta!R282</f>
        <v>0</v>
      </c>
      <c r="Q280" s="6">
        <f>+'4'!E279+CompraVenta!S282</f>
        <v>0</v>
      </c>
      <c r="R280" s="6">
        <f>+'4'!F279+CompraVenta!T282</f>
        <v>0</v>
      </c>
      <c r="S280" s="6">
        <f>+'4'!G279+CompraVenta!U282</f>
        <v>0</v>
      </c>
      <c r="T280" s="6">
        <f>+'4'!H279+CompraVenta!V282</f>
        <v>0</v>
      </c>
      <c r="U280" s="6">
        <f>+'4'!I279+CompraVenta!W282</f>
        <v>0</v>
      </c>
      <c r="V280" s="6">
        <f>+'4'!J279+CompraVenta!X282</f>
        <v>0</v>
      </c>
      <c r="W280" s="6">
        <f>+'4'!K279+CompraVenta!Y282</f>
        <v>695955.86999999965</v>
      </c>
      <c r="X280" s="6">
        <f>+'4'!L279+CompraVenta!Z282</f>
        <v>896192.96000000206</v>
      </c>
      <c r="Y280" s="6">
        <f>+'4'!M279+CompraVenta!AA282</f>
        <v>1010279.1499999992</v>
      </c>
      <c r="Z280" s="6">
        <f>+'7'!B279+CompraVenta!AB282</f>
        <v>0</v>
      </c>
      <c r="AA280" s="6">
        <f>+'7'!C279+CompraVenta!AC282</f>
        <v>0</v>
      </c>
      <c r="AB280" s="6">
        <f>+'7'!D279+CompraVenta!AD282</f>
        <v>0</v>
      </c>
      <c r="AC280" s="6">
        <f>+'7'!E279+CompraVenta!AE282</f>
        <v>0</v>
      </c>
      <c r="AD280" s="6">
        <f>+'7'!F279+CompraVenta!AF282</f>
        <v>0</v>
      </c>
      <c r="AE280" s="6">
        <f>+'7'!G279+CompraVenta!AG282</f>
        <v>0</v>
      </c>
      <c r="AF280" s="6">
        <f>+'7'!H279+CompraVenta!AH282</f>
        <v>0</v>
      </c>
      <c r="AG280" s="6">
        <f>+'7'!I279+CompraVenta!AI282</f>
        <v>0</v>
      </c>
      <c r="AH280" s="6">
        <f>+'7'!J279+CompraVenta!AJ282</f>
        <v>0</v>
      </c>
      <c r="AI280" s="6">
        <f>+'7'!K279+CompraVenta!AK282</f>
        <v>700651.56999999972</v>
      </c>
      <c r="AJ280" s="6">
        <f>+'7'!L279+CompraVenta!AL282</f>
        <v>895145.58999999927</v>
      </c>
      <c r="AK280" s="6">
        <f>+'7'!M279+CompraVenta!AM282</f>
        <v>1051825.7999999977</v>
      </c>
      <c r="AL280" s="6"/>
      <c r="AM280" s="33">
        <f t="shared" si="38"/>
        <v>2658057.8999999994</v>
      </c>
      <c r="AN280" s="33">
        <f t="shared" si="39"/>
        <v>2602427.9800000009</v>
      </c>
      <c r="AO280" s="33">
        <f t="shared" si="40"/>
        <v>2647622.9599999967</v>
      </c>
      <c r="AP280" s="33">
        <f t="shared" si="41"/>
        <v>2602427.9800000009</v>
      </c>
      <c r="AQ280" s="33">
        <f t="shared" si="42"/>
        <v>2</v>
      </c>
      <c r="AR280" s="6">
        <f t="shared" si="46"/>
        <v>278</v>
      </c>
      <c r="AS280" s="34">
        <f t="shared" si="43"/>
        <v>695955.86999999965</v>
      </c>
      <c r="AT280" s="34">
        <f t="shared" si="43"/>
        <v>896192.96000000206</v>
      </c>
      <c r="AU280" s="34">
        <f t="shared" si="43"/>
        <v>1010279.1499999992</v>
      </c>
      <c r="AV280" s="34">
        <f t="shared" si="44"/>
        <v>2602427.9800000009</v>
      </c>
      <c r="AW280" s="19"/>
      <c r="BB280" s="33"/>
      <c r="BC280" s="33"/>
      <c r="BD280" s="33"/>
      <c r="BF280" s="33"/>
      <c r="BG280" s="33"/>
      <c r="BH280" s="33"/>
      <c r="BJ280" s="35">
        <f t="shared" si="45"/>
        <v>2602427.9800000009</v>
      </c>
    </row>
    <row r="281" spans="1:62" x14ac:dyDescent="0.35">
      <c r="A281" s="3" t="str">
        <f>+'7'!A280</f>
        <v>M_VILLARRICA</v>
      </c>
      <c r="B281" s="6">
        <f>+'2'!B280+CompraVenta!D283</f>
        <v>0</v>
      </c>
      <c r="C281" s="6">
        <f>+'2'!C280+CompraVenta!E283</f>
        <v>0</v>
      </c>
      <c r="D281" s="6">
        <f>+'2'!D280+CompraVenta!F283</f>
        <v>0</v>
      </c>
      <c r="E281" s="6">
        <f>+'2'!E280+CompraVenta!G283</f>
        <v>0</v>
      </c>
      <c r="F281" s="6">
        <f>+'2'!F280+CompraVenta!H283</f>
        <v>0</v>
      </c>
      <c r="G281" s="6">
        <f>+'2'!G280+CompraVenta!I283</f>
        <v>0</v>
      </c>
      <c r="H281" s="6">
        <f>+'2'!H280+CompraVenta!J283</f>
        <v>0</v>
      </c>
      <c r="I281" s="6">
        <f>+'2'!I280+CompraVenta!K283</f>
        <v>0</v>
      </c>
      <c r="J281" s="6">
        <f>+'2'!J280+CompraVenta!L283</f>
        <v>0</v>
      </c>
      <c r="K281" s="6">
        <f>+'2'!K280+CompraVenta!M283</f>
        <v>13395.700000000013</v>
      </c>
      <c r="L281" s="6">
        <f>+'2'!L280+CompraVenta!N283</f>
        <v>14152.83999999998</v>
      </c>
      <c r="M281" s="6">
        <f>+'2'!M280+CompraVenta!O283</f>
        <v>12412.459999999994</v>
      </c>
      <c r="N281" s="6">
        <f>+'4'!B280+CompraVenta!P283</f>
        <v>0</v>
      </c>
      <c r="O281" s="6">
        <f>+'4'!C280+CompraVenta!Q283</f>
        <v>0</v>
      </c>
      <c r="P281" s="6">
        <f>+'4'!D280+CompraVenta!R283</f>
        <v>0</v>
      </c>
      <c r="Q281" s="6">
        <f>+'4'!E280+CompraVenta!S283</f>
        <v>0</v>
      </c>
      <c r="R281" s="6">
        <f>+'4'!F280+CompraVenta!T283</f>
        <v>0</v>
      </c>
      <c r="S281" s="6">
        <f>+'4'!G280+CompraVenta!U283</f>
        <v>0</v>
      </c>
      <c r="T281" s="6">
        <f>+'4'!H280+CompraVenta!V283</f>
        <v>0</v>
      </c>
      <c r="U281" s="6">
        <f>+'4'!I280+CompraVenta!W283</f>
        <v>0</v>
      </c>
      <c r="V281" s="6">
        <f>+'4'!J280+CompraVenta!X283</f>
        <v>0</v>
      </c>
      <c r="W281" s="6">
        <f>+'4'!K280+CompraVenta!Y283</f>
        <v>13356.040000000017</v>
      </c>
      <c r="X281" s="6">
        <f>+'4'!L280+CompraVenta!Z283</f>
        <v>15120.550000000012</v>
      </c>
      <c r="Y281" s="6">
        <f>+'4'!M280+CompraVenta!AA283</f>
        <v>13151.869999999997</v>
      </c>
      <c r="Z281" s="6">
        <f>+'7'!B280+CompraVenta!AB283</f>
        <v>0</v>
      </c>
      <c r="AA281" s="6">
        <f>+'7'!C280+CompraVenta!AC283</f>
        <v>0</v>
      </c>
      <c r="AB281" s="6">
        <f>+'7'!D280+CompraVenta!AD283</f>
        <v>0</v>
      </c>
      <c r="AC281" s="6">
        <f>+'7'!E280+CompraVenta!AE283</f>
        <v>0</v>
      </c>
      <c r="AD281" s="6">
        <f>+'7'!F280+CompraVenta!AF283</f>
        <v>0</v>
      </c>
      <c r="AE281" s="6">
        <f>+'7'!G280+CompraVenta!AG283</f>
        <v>0</v>
      </c>
      <c r="AF281" s="6">
        <f>+'7'!H280+CompraVenta!AH283</f>
        <v>0</v>
      </c>
      <c r="AG281" s="6">
        <f>+'7'!I280+CompraVenta!AI283</f>
        <v>0</v>
      </c>
      <c r="AH281" s="6">
        <f>+'7'!J280+CompraVenta!AJ283</f>
        <v>0</v>
      </c>
      <c r="AI281" s="6">
        <f>+'7'!K280+CompraVenta!AK283</f>
        <v>13392.409999999996</v>
      </c>
      <c r="AJ281" s="6">
        <f>+'7'!L280+CompraVenta!AL283</f>
        <v>14273.450000000017</v>
      </c>
      <c r="AK281" s="6">
        <f>+'7'!M280+CompraVenta!AM283</f>
        <v>12509.249999999993</v>
      </c>
      <c r="AL281" s="6"/>
      <c r="AM281" s="33">
        <f t="shared" si="38"/>
        <v>39960.999999999985</v>
      </c>
      <c r="AN281" s="33">
        <f t="shared" si="39"/>
        <v>41628.460000000028</v>
      </c>
      <c r="AO281" s="33">
        <f t="shared" si="40"/>
        <v>40175.110000000008</v>
      </c>
      <c r="AP281" s="33">
        <f t="shared" si="41"/>
        <v>39960.999999999985</v>
      </c>
      <c r="AQ281" s="33">
        <f t="shared" si="42"/>
        <v>1</v>
      </c>
      <c r="AR281" s="6">
        <f t="shared" si="46"/>
        <v>279</v>
      </c>
      <c r="AS281" s="34">
        <f t="shared" si="43"/>
        <v>13395.700000000013</v>
      </c>
      <c r="AT281" s="34">
        <f t="shared" si="43"/>
        <v>14152.83999999998</v>
      </c>
      <c r="AU281" s="34">
        <f t="shared" si="43"/>
        <v>12412.459999999994</v>
      </c>
      <c r="AV281" s="34">
        <f t="shared" si="44"/>
        <v>39960.999999999985</v>
      </c>
      <c r="AW281" s="19"/>
      <c r="BB281" s="33"/>
      <c r="BC281" s="33"/>
      <c r="BD281" s="33"/>
      <c r="BF281" s="33"/>
      <c r="BG281" s="33"/>
      <c r="BH281" s="33"/>
      <c r="BJ281" s="35">
        <f t="shared" si="45"/>
        <v>39960.999999999985</v>
      </c>
    </row>
    <row r="282" spans="1:62" x14ac:dyDescent="0.35">
      <c r="A282" s="3" t="str">
        <f>+'7'!A281</f>
        <v>MALLARAUCO</v>
      </c>
      <c r="B282" s="6">
        <f>+'2'!B281+CompraVenta!D284</f>
        <v>0</v>
      </c>
      <c r="C282" s="6">
        <f>+'2'!C281+CompraVenta!E284</f>
        <v>0</v>
      </c>
      <c r="D282" s="6">
        <f>+'2'!D281+CompraVenta!F284</f>
        <v>0</v>
      </c>
      <c r="E282" s="6">
        <f>+'2'!E281+CompraVenta!G284</f>
        <v>0</v>
      </c>
      <c r="F282" s="6">
        <f>+'2'!F281+CompraVenta!H284</f>
        <v>0</v>
      </c>
      <c r="G282" s="6">
        <f>+'2'!G281+CompraVenta!I284</f>
        <v>0</v>
      </c>
      <c r="H282" s="6">
        <f>+'2'!H281+CompraVenta!J284</f>
        <v>0</v>
      </c>
      <c r="I282" s="6">
        <f>+'2'!I281+CompraVenta!K284</f>
        <v>0</v>
      </c>
      <c r="J282" s="6">
        <f>+'2'!J281+CompraVenta!L284</f>
        <v>0</v>
      </c>
      <c r="K282" s="6">
        <f>+'2'!K281+CompraVenta!M284</f>
        <v>138680.10000000038</v>
      </c>
      <c r="L282" s="6">
        <f>+'2'!L281+CompraVenta!N284</f>
        <v>152210.85000000009</v>
      </c>
      <c r="M282" s="6">
        <f>+'2'!M281+CompraVenta!O284</f>
        <v>137974.37999999983</v>
      </c>
      <c r="N282" s="6">
        <f>+'4'!B281+CompraVenta!P284</f>
        <v>0</v>
      </c>
      <c r="O282" s="6">
        <f>+'4'!C281+CompraVenta!Q284</f>
        <v>0</v>
      </c>
      <c r="P282" s="6">
        <f>+'4'!D281+CompraVenta!R284</f>
        <v>0</v>
      </c>
      <c r="Q282" s="6">
        <f>+'4'!E281+CompraVenta!S284</f>
        <v>0</v>
      </c>
      <c r="R282" s="6">
        <f>+'4'!F281+CompraVenta!T284</f>
        <v>0</v>
      </c>
      <c r="S282" s="6">
        <f>+'4'!G281+CompraVenta!U284</f>
        <v>0</v>
      </c>
      <c r="T282" s="6">
        <f>+'4'!H281+CompraVenta!V284</f>
        <v>0</v>
      </c>
      <c r="U282" s="6">
        <f>+'4'!I281+CompraVenta!W284</f>
        <v>0</v>
      </c>
      <c r="V282" s="6">
        <f>+'4'!J281+CompraVenta!X284</f>
        <v>0</v>
      </c>
      <c r="W282" s="6">
        <f>+'4'!K281+CompraVenta!Y284</f>
        <v>138679.0100000003</v>
      </c>
      <c r="X282" s="6">
        <f>+'4'!L281+CompraVenta!Z284</f>
        <v>153255.05000000005</v>
      </c>
      <c r="Y282" s="6">
        <f>+'4'!M281+CompraVenta!AA284</f>
        <v>149087.35999999999</v>
      </c>
      <c r="Z282" s="6">
        <f>+'7'!B281+CompraVenta!AB284</f>
        <v>0</v>
      </c>
      <c r="AA282" s="6">
        <f>+'7'!C281+CompraVenta!AC284</f>
        <v>0</v>
      </c>
      <c r="AB282" s="6">
        <f>+'7'!D281+CompraVenta!AD284</f>
        <v>0</v>
      </c>
      <c r="AC282" s="6">
        <f>+'7'!E281+CompraVenta!AE284</f>
        <v>0</v>
      </c>
      <c r="AD282" s="6">
        <f>+'7'!F281+CompraVenta!AF284</f>
        <v>0</v>
      </c>
      <c r="AE282" s="6">
        <f>+'7'!G281+CompraVenta!AG284</f>
        <v>0</v>
      </c>
      <c r="AF282" s="6">
        <f>+'7'!H281+CompraVenta!AH284</f>
        <v>0</v>
      </c>
      <c r="AG282" s="6">
        <f>+'7'!I281+CompraVenta!AI284</f>
        <v>0</v>
      </c>
      <c r="AH282" s="6">
        <f>+'7'!J281+CompraVenta!AJ284</f>
        <v>0</v>
      </c>
      <c r="AI282" s="6">
        <f>+'7'!K281+CompraVenta!AK284</f>
        <v>138634.78000000014</v>
      </c>
      <c r="AJ282" s="6">
        <f>+'7'!L281+CompraVenta!AL284</f>
        <v>154129.6200000002</v>
      </c>
      <c r="AK282" s="6">
        <f>+'7'!M281+CompraVenta!AM284</f>
        <v>139486.91999999987</v>
      </c>
      <c r="AL282" s="6"/>
      <c r="AM282" s="33">
        <f t="shared" si="38"/>
        <v>428865.33000000031</v>
      </c>
      <c r="AN282" s="33">
        <f t="shared" si="39"/>
        <v>441021.42000000033</v>
      </c>
      <c r="AO282" s="33">
        <f t="shared" si="40"/>
        <v>432251.32000000024</v>
      </c>
      <c r="AP282" s="33">
        <f t="shared" si="41"/>
        <v>428865.33000000031</v>
      </c>
      <c r="AQ282" s="33">
        <f t="shared" si="42"/>
        <v>1</v>
      </c>
      <c r="AR282" s="6">
        <f t="shared" si="46"/>
        <v>280</v>
      </c>
      <c r="AS282" s="34">
        <f t="shared" si="43"/>
        <v>138680.10000000038</v>
      </c>
      <c r="AT282" s="34">
        <f t="shared" si="43"/>
        <v>152210.85000000009</v>
      </c>
      <c r="AU282" s="34">
        <f t="shared" si="43"/>
        <v>137974.37999999983</v>
      </c>
      <c r="AV282" s="34">
        <f t="shared" si="44"/>
        <v>428865.33000000031</v>
      </c>
      <c r="AW282" s="19"/>
      <c r="BB282" s="33"/>
      <c r="BC282" s="33"/>
      <c r="BD282" s="33"/>
      <c r="BF282" s="33"/>
      <c r="BG282" s="33"/>
      <c r="BH282" s="33"/>
      <c r="BJ282" s="35">
        <f t="shared" si="45"/>
        <v>428865.33000000031</v>
      </c>
    </row>
    <row r="283" spans="1:62" x14ac:dyDescent="0.35">
      <c r="A283" s="3" t="str">
        <f>+'7'!A282</f>
        <v>MAPOCHO TREBAL</v>
      </c>
      <c r="B283" s="6">
        <f>+'2'!B282+CompraVenta!D285</f>
        <v>0</v>
      </c>
      <c r="C283" s="6">
        <f>+'2'!C282+CompraVenta!E285</f>
        <v>0</v>
      </c>
      <c r="D283" s="6">
        <f>+'2'!D282+CompraVenta!F285</f>
        <v>0</v>
      </c>
      <c r="E283" s="6">
        <f>+'2'!E282+CompraVenta!G285</f>
        <v>0</v>
      </c>
      <c r="F283" s="6">
        <f>+'2'!F282+CompraVenta!H285</f>
        <v>0</v>
      </c>
      <c r="G283" s="6">
        <f>+'2'!G282+CompraVenta!I285</f>
        <v>0</v>
      </c>
      <c r="H283" s="6">
        <f>+'2'!H282+CompraVenta!J285</f>
        <v>0</v>
      </c>
      <c r="I283" s="6">
        <f>+'2'!I282+CompraVenta!K285</f>
        <v>0</v>
      </c>
      <c r="J283" s="6">
        <f>+'2'!J282+CompraVenta!L285</f>
        <v>0</v>
      </c>
      <c r="K283" s="6">
        <f>+'2'!K282+CompraVenta!M285</f>
        <v>0</v>
      </c>
      <c r="L283" s="6">
        <f>+'2'!L282+CompraVenta!N285</f>
        <v>0</v>
      </c>
      <c r="M283" s="6">
        <f>+'2'!M282+CompraVenta!O285</f>
        <v>0</v>
      </c>
      <c r="N283" s="6">
        <f>+'4'!B282+CompraVenta!P285</f>
        <v>0</v>
      </c>
      <c r="O283" s="6">
        <f>+'4'!C282+CompraVenta!Q285</f>
        <v>0</v>
      </c>
      <c r="P283" s="6">
        <f>+'4'!D282+CompraVenta!R285</f>
        <v>0</v>
      </c>
      <c r="Q283" s="6">
        <f>+'4'!E282+CompraVenta!S285</f>
        <v>0</v>
      </c>
      <c r="R283" s="6">
        <f>+'4'!F282+CompraVenta!T285</f>
        <v>0</v>
      </c>
      <c r="S283" s="6">
        <f>+'4'!G282+CompraVenta!U285</f>
        <v>0</v>
      </c>
      <c r="T283" s="6">
        <f>+'4'!H282+CompraVenta!V285</f>
        <v>0</v>
      </c>
      <c r="U283" s="6">
        <f>+'4'!I282+CompraVenta!W285</f>
        <v>0</v>
      </c>
      <c r="V283" s="6">
        <f>+'4'!J282+CompraVenta!X285</f>
        <v>0</v>
      </c>
      <c r="W283" s="6">
        <f>+'4'!K282+CompraVenta!Y285</f>
        <v>0</v>
      </c>
      <c r="X283" s="6">
        <f>+'4'!L282+CompraVenta!Z285</f>
        <v>0</v>
      </c>
      <c r="Y283" s="6">
        <f>+'4'!M282+CompraVenta!AA285</f>
        <v>0</v>
      </c>
      <c r="Z283" s="6">
        <f>+'7'!B282+CompraVenta!AB285</f>
        <v>0</v>
      </c>
      <c r="AA283" s="6">
        <f>+'7'!C282+CompraVenta!AC285</f>
        <v>0</v>
      </c>
      <c r="AB283" s="6">
        <f>+'7'!D282+CompraVenta!AD285</f>
        <v>0</v>
      </c>
      <c r="AC283" s="6">
        <f>+'7'!E282+CompraVenta!AE285</f>
        <v>0</v>
      </c>
      <c r="AD283" s="6">
        <f>+'7'!F282+CompraVenta!AF285</f>
        <v>0</v>
      </c>
      <c r="AE283" s="6">
        <f>+'7'!G282+CompraVenta!AG285</f>
        <v>0</v>
      </c>
      <c r="AF283" s="6">
        <f>+'7'!H282+CompraVenta!AH285</f>
        <v>0</v>
      </c>
      <c r="AG283" s="6">
        <f>+'7'!I282+CompraVenta!AI285</f>
        <v>0</v>
      </c>
      <c r="AH283" s="6">
        <f>+'7'!J282+CompraVenta!AJ285</f>
        <v>0</v>
      </c>
      <c r="AI283" s="6">
        <f>+'7'!K282+CompraVenta!AK285</f>
        <v>0</v>
      </c>
      <c r="AJ283" s="6">
        <f>+'7'!L282+CompraVenta!AL285</f>
        <v>0</v>
      </c>
      <c r="AK283" s="6">
        <f>+'7'!M282+CompraVenta!AM285</f>
        <v>0</v>
      </c>
      <c r="AL283" s="6"/>
      <c r="AM283" s="33">
        <f t="shared" si="38"/>
        <v>0</v>
      </c>
      <c r="AN283" s="33">
        <f t="shared" si="39"/>
        <v>0</v>
      </c>
      <c r="AO283" s="33">
        <f t="shared" si="40"/>
        <v>0</v>
      </c>
      <c r="AP283" s="33">
        <f t="shared" si="41"/>
        <v>0</v>
      </c>
      <c r="AQ283" s="33">
        <f t="shared" si="42"/>
        <v>1</v>
      </c>
      <c r="AR283" s="6">
        <f t="shared" si="46"/>
        <v>281</v>
      </c>
      <c r="AS283" s="34">
        <f t="shared" si="43"/>
        <v>0</v>
      </c>
      <c r="AT283" s="34">
        <f t="shared" si="43"/>
        <v>0</v>
      </c>
      <c r="AU283" s="34">
        <f t="shared" si="43"/>
        <v>0</v>
      </c>
      <c r="AV283" s="34">
        <f t="shared" si="44"/>
        <v>0</v>
      </c>
      <c r="AW283" s="19"/>
      <c r="BB283" s="33"/>
      <c r="BC283" s="33"/>
      <c r="BD283" s="33"/>
      <c r="BF283" s="33"/>
      <c r="BG283" s="33"/>
      <c r="BH283" s="33"/>
      <c r="BJ283" s="35">
        <f t="shared" si="45"/>
        <v>0</v>
      </c>
    </row>
    <row r="284" spans="1:62" x14ac:dyDescent="0.35">
      <c r="A284" s="3" t="str">
        <f>+'7'!A283</f>
        <v>MARCHIHUE_VII_SPA</v>
      </c>
      <c r="B284" s="6">
        <f>+'2'!B283+CompraVenta!D286</f>
        <v>0</v>
      </c>
      <c r="C284" s="6">
        <f>+'2'!C283+CompraVenta!E286</f>
        <v>0</v>
      </c>
      <c r="D284" s="6">
        <f>+'2'!D283+CompraVenta!F286</f>
        <v>0</v>
      </c>
      <c r="E284" s="6">
        <f>+'2'!E283+CompraVenta!G286</f>
        <v>0</v>
      </c>
      <c r="F284" s="6">
        <f>+'2'!F283+CompraVenta!H286</f>
        <v>0</v>
      </c>
      <c r="G284" s="6">
        <f>+'2'!G283+CompraVenta!I286</f>
        <v>0</v>
      </c>
      <c r="H284" s="6">
        <f>+'2'!H283+CompraVenta!J286</f>
        <v>0</v>
      </c>
      <c r="I284" s="6">
        <f>+'2'!I283+CompraVenta!K286</f>
        <v>0</v>
      </c>
      <c r="J284" s="6">
        <f>+'2'!J283+CompraVenta!L286</f>
        <v>0</v>
      </c>
      <c r="K284" s="6">
        <f>+'2'!K283+CompraVenta!M286</f>
        <v>39009.629999999961</v>
      </c>
      <c r="L284" s="6">
        <f>+'2'!L283+CompraVenta!N286</f>
        <v>40941.169999999947</v>
      </c>
      <c r="M284" s="6">
        <f>+'2'!M283+CompraVenta!O286</f>
        <v>42350.859999999993</v>
      </c>
      <c r="N284" s="6">
        <f>+'4'!B283+CompraVenta!P286</f>
        <v>0</v>
      </c>
      <c r="O284" s="6">
        <f>+'4'!C283+CompraVenta!Q286</f>
        <v>0</v>
      </c>
      <c r="P284" s="6">
        <f>+'4'!D283+CompraVenta!R286</f>
        <v>0</v>
      </c>
      <c r="Q284" s="6">
        <f>+'4'!E283+CompraVenta!S286</f>
        <v>0</v>
      </c>
      <c r="R284" s="6">
        <f>+'4'!F283+CompraVenta!T286</f>
        <v>0</v>
      </c>
      <c r="S284" s="6">
        <f>+'4'!G283+CompraVenta!U286</f>
        <v>0</v>
      </c>
      <c r="T284" s="6">
        <f>+'4'!H283+CompraVenta!V286</f>
        <v>0</v>
      </c>
      <c r="U284" s="6">
        <f>+'4'!I283+CompraVenta!W286</f>
        <v>0</v>
      </c>
      <c r="V284" s="6">
        <f>+'4'!J283+CompraVenta!X286</f>
        <v>0</v>
      </c>
      <c r="W284" s="6">
        <f>+'4'!K283+CompraVenta!Y286</f>
        <v>39001.659999999945</v>
      </c>
      <c r="X284" s="6">
        <f>+'4'!L283+CompraVenta!Z286</f>
        <v>41250.629999999946</v>
      </c>
      <c r="Y284" s="6">
        <f>+'4'!M283+CompraVenta!AA286</f>
        <v>45859.63999999997</v>
      </c>
      <c r="Z284" s="6">
        <f>+'7'!B283+CompraVenta!AB286</f>
        <v>0</v>
      </c>
      <c r="AA284" s="6">
        <f>+'7'!C283+CompraVenta!AC286</f>
        <v>0</v>
      </c>
      <c r="AB284" s="6">
        <f>+'7'!D283+CompraVenta!AD286</f>
        <v>0</v>
      </c>
      <c r="AC284" s="6">
        <f>+'7'!E283+CompraVenta!AE286</f>
        <v>0</v>
      </c>
      <c r="AD284" s="6">
        <f>+'7'!F283+CompraVenta!AF286</f>
        <v>0</v>
      </c>
      <c r="AE284" s="6">
        <f>+'7'!G283+CompraVenta!AG286</f>
        <v>0</v>
      </c>
      <c r="AF284" s="6">
        <f>+'7'!H283+CompraVenta!AH286</f>
        <v>0</v>
      </c>
      <c r="AG284" s="6">
        <f>+'7'!I283+CompraVenta!AI286</f>
        <v>0</v>
      </c>
      <c r="AH284" s="6">
        <f>+'7'!J283+CompraVenta!AJ286</f>
        <v>0</v>
      </c>
      <c r="AI284" s="6">
        <f>+'7'!K283+CompraVenta!AK286</f>
        <v>38996.899999999936</v>
      </c>
      <c r="AJ284" s="6">
        <f>+'7'!L283+CompraVenta!AL286</f>
        <v>41475.459999999985</v>
      </c>
      <c r="AK284" s="6">
        <f>+'7'!M283+CompraVenta!AM286</f>
        <v>42889.319999999985</v>
      </c>
      <c r="AL284" s="6"/>
      <c r="AM284" s="33">
        <f t="shared" si="38"/>
        <v>122301.65999999989</v>
      </c>
      <c r="AN284" s="33">
        <f t="shared" si="39"/>
        <v>126111.92999999986</v>
      </c>
      <c r="AO284" s="33">
        <f t="shared" si="40"/>
        <v>123361.67999999991</v>
      </c>
      <c r="AP284" s="33">
        <f t="shared" si="41"/>
        <v>122301.65999999989</v>
      </c>
      <c r="AQ284" s="33">
        <f t="shared" si="42"/>
        <v>1</v>
      </c>
      <c r="AR284" s="6">
        <f t="shared" si="46"/>
        <v>282</v>
      </c>
      <c r="AS284" s="34">
        <f t="shared" si="43"/>
        <v>39009.629999999961</v>
      </c>
      <c r="AT284" s="34">
        <f t="shared" si="43"/>
        <v>40941.169999999947</v>
      </c>
      <c r="AU284" s="34">
        <f t="shared" si="43"/>
        <v>42350.859999999993</v>
      </c>
      <c r="AV284" s="34">
        <f t="shared" si="44"/>
        <v>122301.65999999989</v>
      </c>
      <c r="AW284" s="19"/>
      <c r="BB284" s="33"/>
      <c r="BC284" s="33"/>
      <c r="BD284" s="33"/>
      <c r="BF284" s="33"/>
      <c r="BG284" s="33"/>
      <c r="BH284" s="33"/>
      <c r="BJ284" s="35">
        <f t="shared" si="45"/>
        <v>122301.65999999989</v>
      </c>
    </row>
    <row r="285" spans="1:62" x14ac:dyDescent="0.35">
      <c r="A285" s="3" t="str">
        <f>+'7'!A284</f>
        <v>MARIA_ELENA</v>
      </c>
      <c r="B285" s="6">
        <f>+'2'!B284+CompraVenta!D287</f>
        <v>0</v>
      </c>
      <c r="C285" s="6">
        <f>+'2'!C284+CompraVenta!E287</f>
        <v>0</v>
      </c>
      <c r="D285" s="6">
        <f>+'2'!D284+CompraVenta!F287</f>
        <v>0</v>
      </c>
      <c r="E285" s="6">
        <f>+'2'!E284+CompraVenta!G287</f>
        <v>0</v>
      </c>
      <c r="F285" s="6">
        <f>+'2'!F284+CompraVenta!H287</f>
        <v>0</v>
      </c>
      <c r="G285" s="6">
        <f>+'2'!G284+CompraVenta!I287</f>
        <v>0</v>
      </c>
      <c r="H285" s="6">
        <f>+'2'!H284+CompraVenta!J287</f>
        <v>0</v>
      </c>
      <c r="I285" s="6">
        <f>+'2'!I284+CompraVenta!K287</f>
        <v>0</v>
      </c>
      <c r="J285" s="6">
        <f>+'2'!J284+CompraVenta!L287</f>
        <v>0</v>
      </c>
      <c r="K285" s="6">
        <f>+'2'!K284+CompraVenta!M287</f>
        <v>789100.38999999908</v>
      </c>
      <c r="L285" s="6">
        <f>+'2'!L284+CompraVenta!N287</f>
        <v>669176.98999999929</v>
      </c>
      <c r="M285" s="6">
        <f>+'2'!M284+CompraVenta!O287</f>
        <v>824265.45000000054</v>
      </c>
      <c r="N285" s="6">
        <f>+'4'!B284+CompraVenta!P287</f>
        <v>0</v>
      </c>
      <c r="O285" s="6">
        <f>+'4'!C284+CompraVenta!Q287</f>
        <v>0</v>
      </c>
      <c r="P285" s="6">
        <f>+'4'!D284+CompraVenta!R287</f>
        <v>0</v>
      </c>
      <c r="Q285" s="6">
        <f>+'4'!E284+CompraVenta!S287</f>
        <v>0</v>
      </c>
      <c r="R285" s="6">
        <f>+'4'!F284+CompraVenta!T287</f>
        <v>0</v>
      </c>
      <c r="S285" s="6">
        <f>+'4'!G284+CompraVenta!U287</f>
        <v>0</v>
      </c>
      <c r="T285" s="6">
        <f>+'4'!H284+CompraVenta!V287</f>
        <v>0</v>
      </c>
      <c r="U285" s="6">
        <f>+'4'!I284+CompraVenta!W287</f>
        <v>0</v>
      </c>
      <c r="V285" s="6">
        <f>+'4'!J284+CompraVenta!X287</f>
        <v>0</v>
      </c>
      <c r="W285" s="6">
        <f>+'4'!K284+CompraVenta!Y287</f>
        <v>788744.50999999919</v>
      </c>
      <c r="X285" s="6">
        <f>+'4'!L284+CompraVenta!Z287</f>
        <v>692914.58</v>
      </c>
      <c r="Y285" s="6">
        <f>+'4'!M284+CompraVenta!AA287</f>
        <v>826241.03000000166</v>
      </c>
      <c r="Z285" s="6">
        <f>+'7'!B284+CompraVenta!AB287</f>
        <v>0</v>
      </c>
      <c r="AA285" s="6">
        <f>+'7'!C284+CompraVenta!AC287</f>
        <v>0</v>
      </c>
      <c r="AB285" s="6">
        <f>+'7'!D284+CompraVenta!AD287</f>
        <v>0</v>
      </c>
      <c r="AC285" s="6">
        <f>+'7'!E284+CompraVenta!AE287</f>
        <v>0</v>
      </c>
      <c r="AD285" s="6">
        <f>+'7'!F284+CompraVenta!AF287</f>
        <v>0</v>
      </c>
      <c r="AE285" s="6">
        <f>+'7'!G284+CompraVenta!AG287</f>
        <v>0</v>
      </c>
      <c r="AF285" s="6">
        <f>+'7'!H284+CompraVenta!AH287</f>
        <v>0</v>
      </c>
      <c r="AG285" s="6">
        <f>+'7'!I284+CompraVenta!AI287</f>
        <v>0</v>
      </c>
      <c r="AH285" s="6">
        <f>+'7'!J284+CompraVenta!AJ287</f>
        <v>0</v>
      </c>
      <c r="AI285" s="6">
        <f>+'7'!K284+CompraVenta!AK287</f>
        <v>789217.77999999956</v>
      </c>
      <c r="AJ285" s="6">
        <f>+'7'!L284+CompraVenta!AL287</f>
        <v>697720.89000000083</v>
      </c>
      <c r="AK285" s="6">
        <f>+'7'!M284+CompraVenta!AM287</f>
        <v>829010.37999999977</v>
      </c>
      <c r="AL285" s="6"/>
      <c r="AM285" s="33">
        <f t="shared" si="38"/>
        <v>2282542.8299999991</v>
      </c>
      <c r="AN285" s="33">
        <f t="shared" si="39"/>
        <v>2307900.120000001</v>
      </c>
      <c r="AO285" s="33">
        <f t="shared" si="40"/>
        <v>2315949.0500000003</v>
      </c>
      <c r="AP285" s="33">
        <f t="shared" si="41"/>
        <v>2282542.8299999991</v>
      </c>
      <c r="AQ285" s="33">
        <f t="shared" si="42"/>
        <v>1</v>
      </c>
      <c r="AR285" s="6">
        <f t="shared" si="46"/>
        <v>283</v>
      </c>
      <c r="AS285" s="34">
        <f t="shared" si="43"/>
        <v>789100.38999999908</v>
      </c>
      <c r="AT285" s="34">
        <f t="shared" si="43"/>
        <v>669176.98999999929</v>
      </c>
      <c r="AU285" s="34">
        <f t="shared" si="43"/>
        <v>824265.45000000054</v>
      </c>
      <c r="AV285" s="34">
        <f t="shared" si="44"/>
        <v>2282542.8299999991</v>
      </c>
      <c r="AW285" s="19"/>
      <c r="BB285" s="33"/>
      <c r="BC285" s="33"/>
      <c r="BD285" s="33"/>
      <c r="BF285" s="33"/>
      <c r="BG285" s="33"/>
      <c r="BH285" s="33"/>
      <c r="BJ285" s="35">
        <f t="shared" si="45"/>
        <v>2282542.8299999991</v>
      </c>
    </row>
    <row r="286" spans="1:62" x14ac:dyDescent="0.35">
      <c r="A286" s="3" t="str">
        <f>+'7'!A285</f>
        <v>MARIA_ELENA_SOLAR</v>
      </c>
      <c r="B286" s="6">
        <f>+'2'!B285+CompraVenta!D288</f>
        <v>0</v>
      </c>
      <c r="C286" s="6">
        <f>+'2'!C285+CompraVenta!E288</f>
        <v>0</v>
      </c>
      <c r="D286" s="6">
        <f>+'2'!D285+CompraVenta!F288</f>
        <v>0</v>
      </c>
      <c r="E286" s="6">
        <f>+'2'!E285+CompraVenta!G288</f>
        <v>0</v>
      </c>
      <c r="F286" s="6">
        <f>+'2'!F285+CompraVenta!H288</f>
        <v>0</v>
      </c>
      <c r="G286" s="6">
        <f>+'2'!G285+CompraVenta!I288</f>
        <v>0</v>
      </c>
      <c r="H286" s="6">
        <f>+'2'!H285+CompraVenta!J288</f>
        <v>0</v>
      </c>
      <c r="I286" s="6">
        <f>+'2'!I285+CompraVenta!K288</f>
        <v>0</v>
      </c>
      <c r="J286" s="6">
        <f>+'2'!J285+CompraVenta!L288</f>
        <v>0</v>
      </c>
      <c r="K286" s="6">
        <f>+'2'!K285+CompraVenta!M288</f>
        <v>381617.0799999999</v>
      </c>
      <c r="L286" s="6">
        <f>+'2'!L285+CompraVenta!N288</f>
        <v>84401.349999999991</v>
      </c>
      <c r="M286" s="6">
        <f>+'2'!M285+CompraVenta!O288</f>
        <v>529454.57999999996</v>
      </c>
      <c r="N286" s="6">
        <f>+'4'!B285+CompraVenta!P288</f>
        <v>0</v>
      </c>
      <c r="O286" s="6">
        <f>+'4'!C285+CompraVenta!Q288</f>
        <v>0</v>
      </c>
      <c r="P286" s="6">
        <f>+'4'!D285+CompraVenta!R288</f>
        <v>0</v>
      </c>
      <c r="Q286" s="6">
        <f>+'4'!E285+CompraVenta!S288</f>
        <v>0</v>
      </c>
      <c r="R286" s="6">
        <f>+'4'!F285+CompraVenta!T288</f>
        <v>0</v>
      </c>
      <c r="S286" s="6">
        <f>+'4'!G285+CompraVenta!U288</f>
        <v>0</v>
      </c>
      <c r="T286" s="6">
        <f>+'4'!H285+CompraVenta!V288</f>
        <v>0</v>
      </c>
      <c r="U286" s="6">
        <f>+'4'!I285+CompraVenta!W288</f>
        <v>0</v>
      </c>
      <c r="V286" s="6">
        <f>+'4'!J285+CompraVenta!X288</f>
        <v>0</v>
      </c>
      <c r="W286" s="6">
        <f>+'4'!K285+CompraVenta!Y288</f>
        <v>382279.52999999997</v>
      </c>
      <c r="X286" s="6">
        <f>+'4'!L285+CompraVenta!Z288</f>
        <v>161720.10000000006</v>
      </c>
      <c r="Y286" s="6">
        <f>+'4'!M285+CompraVenta!AA288</f>
        <v>459515.72000000003</v>
      </c>
      <c r="Z286" s="6">
        <f>+'7'!B285+CompraVenta!AB288</f>
        <v>0</v>
      </c>
      <c r="AA286" s="6">
        <f>+'7'!C285+CompraVenta!AC288</f>
        <v>0</v>
      </c>
      <c r="AB286" s="6">
        <f>+'7'!D285+CompraVenta!AD288</f>
        <v>0</v>
      </c>
      <c r="AC286" s="6">
        <f>+'7'!E285+CompraVenta!AE288</f>
        <v>0</v>
      </c>
      <c r="AD286" s="6">
        <f>+'7'!F285+CompraVenta!AF288</f>
        <v>0</v>
      </c>
      <c r="AE286" s="6">
        <f>+'7'!G285+CompraVenta!AG288</f>
        <v>0</v>
      </c>
      <c r="AF286" s="6">
        <f>+'7'!H285+CompraVenta!AH288</f>
        <v>0</v>
      </c>
      <c r="AG286" s="6">
        <f>+'7'!I285+CompraVenta!AI288</f>
        <v>0</v>
      </c>
      <c r="AH286" s="6">
        <f>+'7'!J285+CompraVenta!AJ288</f>
        <v>0</v>
      </c>
      <c r="AI286" s="6">
        <f>+'7'!K285+CompraVenta!AK288</f>
        <v>388958.93999999989</v>
      </c>
      <c r="AJ286" s="6">
        <f>+'7'!L285+CompraVenta!AL288</f>
        <v>161825.41000000006</v>
      </c>
      <c r="AK286" s="6">
        <f>+'7'!M285+CompraVenta!AM288</f>
        <v>516524.59000000014</v>
      </c>
      <c r="AL286" s="6"/>
      <c r="AM286" s="33">
        <f t="shared" si="38"/>
        <v>995473.00999999978</v>
      </c>
      <c r="AN286" s="33">
        <f t="shared" si="39"/>
        <v>1003515.3500000001</v>
      </c>
      <c r="AO286" s="33">
        <f t="shared" si="40"/>
        <v>1067308.9400000002</v>
      </c>
      <c r="AP286" s="33">
        <f t="shared" si="41"/>
        <v>995473.00999999978</v>
      </c>
      <c r="AQ286" s="33">
        <f t="shared" si="42"/>
        <v>1</v>
      </c>
      <c r="AR286" s="6">
        <f t="shared" si="46"/>
        <v>284</v>
      </c>
      <c r="AS286" s="34">
        <f t="shared" si="43"/>
        <v>381617.0799999999</v>
      </c>
      <c r="AT286" s="34">
        <f t="shared" si="43"/>
        <v>84401.349999999991</v>
      </c>
      <c r="AU286" s="34">
        <f t="shared" si="43"/>
        <v>529454.57999999996</v>
      </c>
      <c r="AV286" s="34">
        <f t="shared" si="44"/>
        <v>995473.00999999978</v>
      </c>
      <c r="AW286" s="19"/>
      <c r="BB286" s="33"/>
      <c r="BC286" s="33"/>
      <c r="BD286" s="33"/>
      <c r="BF286" s="33"/>
      <c r="BG286" s="33"/>
      <c r="BH286" s="33"/>
      <c r="BJ286" s="35">
        <f t="shared" si="45"/>
        <v>995473.00999999978</v>
      </c>
    </row>
    <row r="287" spans="1:62" x14ac:dyDescent="0.35">
      <c r="A287" s="3" t="str">
        <f>+'7'!A286</f>
        <v>MECO_CHILLAN</v>
      </c>
      <c r="B287" s="6">
        <f>+'2'!B286+CompraVenta!D289</f>
        <v>0</v>
      </c>
      <c r="C287" s="6">
        <f>+'2'!C286+CompraVenta!E289</f>
        <v>0</v>
      </c>
      <c r="D287" s="6">
        <f>+'2'!D286+CompraVenta!F289</f>
        <v>0</v>
      </c>
      <c r="E287" s="6">
        <f>+'2'!E286+CompraVenta!G289</f>
        <v>0</v>
      </c>
      <c r="F287" s="6">
        <f>+'2'!F286+CompraVenta!H289</f>
        <v>0</v>
      </c>
      <c r="G287" s="6">
        <f>+'2'!G286+CompraVenta!I289</f>
        <v>0</v>
      </c>
      <c r="H287" s="6">
        <f>+'2'!H286+CompraVenta!J289</f>
        <v>0</v>
      </c>
      <c r="I287" s="6">
        <f>+'2'!I286+CompraVenta!K289</f>
        <v>0</v>
      </c>
      <c r="J287" s="6">
        <f>+'2'!J286+CompraVenta!L289</f>
        <v>0</v>
      </c>
      <c r="K287" s="6">
        <f>+'2'!K286+CompraVenta!M289</f>
        <v>83721.5</v>
      </c>
      <c r="L287" s="6">
        <f>+'2'!L286+CompraVenta!N289</f>
        <v>95662.41999999994</v>
      </c>
      <c r="M287" s="6">
        <f>+'2'!M286+CompraVenta!O289</f>
        <v>91243.530000000173</v>
      </c>
      <c r="N287" s="6">
        <f>+'4'!B286+CompraVenta!P289</f>
        <v>0</v>
      </c>
      <c r="O287" s="6">
        <f>+'4'!C286+CompraVenta!Q289</f>
        <v>0</v>
      </c>
      <c r="P287" s="6">
        <f>+'4'!D286+CompraVenta!R289</f>
        <v>0</v>
      </c>
      <c r="Q287" s="6">
        <f>+'4'!E286+CompraVenta!S289</f>
        <v>0</v>
      </c>
      <c r="R287" s="6">
        <f>+'4'!F286+CompraVenta!T289</f>
        <v>0</v>
      </c>
      <c r="S287" s="6">
        <f>+'4'!G286+CompraVenta!U289</f>
        <v>0</v>
      </c>
      <c r="T287" s="6">
        <f>+'4'!H286+CompraVenta!V289</f>
        <v>0</v>
      </c>
      <c r="U287" s="6">
        <f>+'4'!I286+CompraVenta!W289</f>
        <v>0</v>
      </c>
      <c r="V287" s="6">
        <f>+'4'!J286+CompraVenta!X289</f>
        <v>0</v>
      </c>
      <c r="W287" s="6">
        <f>+'4'!K286+CompraVenta!Y289</f>
        <v>83665.510000000024</v>
      </c>
      <c r="X287" s="6">
        <f>+'4'!L286+CompraVenta!Z289</f>
        <v>96381.780000000072</v>
      </c>
      <c r="Y287" s="6">
        <f>+'4'!M286+CompraVenta!AA289</f>
        <v>99904.320000000094</v>
      </c>
      <c r="Z287" s="6">
        <f>+'7'!B286+CompraVenta!AB289</f>
        <v>0</v>
      </c>
      <c r="AA287" s="6">
        <f>+'7'!C286+CompraVenta!AC289</f>
        <v>0</v>
      </c>
      <c r="AB287" s="6">
        <f>+'7'!D286+CompraVenta!AD289</f>
        <v>0</v>
      </c>
      <c r="AC287" s="6">
        <f>+'7'!E286+CompraVenta!AE289</f>
        <v>0</v>
      </c>
      <c r="AD287" s="6">
        <f>+'7'!F286+CompraVenta!AF289</f>
        <v>0</v>
      </c>
      <c r="AE287" s="6">
        <f>+'7'!G286+CompraVenta!AG289</f>
        <v>0</v>
      </c>
      <c r="AF287" s="6">
        <f>+'7'!H286+CompraVenta!AH289</f>
        <v>0</v>
      </c>
      <c r="AG287" s="6">
        <f>+'7'!I286+CompraVenta!AI289</f>
        <v>0</v>
      </c>
      <c r="AH287" s="6">
        <f>+'7'!J286+CompraVenta!AJ289</f>
        <v>0</v>
      </c>
      <c r="AI287" s="6">
        <f>+'7'!K286+CompraVenta!AK289</f>
        <v>83675.95</v>
      </c>
      <c r="AJ287" s="6">
        <f>+'7'!L286+CompraVenta!AL289</f>
        <v>97087.360000000088</v>
      </c>
      <c r="AK287" s="6">
        <f>+'7'!M286+CompraVenta!AM289</f>
        <v>92370.579999999842</v>
      </c>
      <c r="AL287" s="6"/>
      <c r="AM287" s="33">
        <f t="shared" si="38"/>
        <v>270627.45000000007</v>
      </c>
      <c r="AN287" s="33">
        <f t="shared" si="39"/>
        <v>279951.61000000022</v>
      </c>
      <c r="AO287" s="33">
        <f t="shared" si="40"/>
        <v>273133.8899999999</v>
      </c>
      <c r="AP287" s="33">
        <f t="shared" si="41"/>
        <v>270627.45000000007</v>
      </c>
      <c r="AQ287" s="33">
        <f t="shared" si="42"/>
        <v>1</v>
      </c>
      <c r="AR287" s="6">
        <f t="shared" si="46"/>
        <v>285</v>
      </c>
      <c r="AS287" s="34">
        <f t="shared" si="43"/>
        <v>83721.5</v>
      </c>
      <c r="AT287" s="34">
        <f t="shared" si="43"/>
        <v>95662.41999999994</v>
      </c>
      <c r="AU287" s="34">
        <f t="shared" si="43"/>
        <v>91243.530000000173</v>
      </c>
      <c r="AV287" s="34">
        <f t="shared" si="44"/>
        <v>270627.45000000007</v>
      </c>
      <c r="AW287" s="19"/>
      <c r="BB287" s="33"/>
      <c r="BC287" s="33"/>
      <c r="BD287" s="33"/>
      <c r="BF287" s="33"/>
      <c r="BG287" s="33"/>
      <c r="BH287" s="33"/>
      <c r="BJ287" s="35">
        <f t="shared" si="45"/>
        <v>270627.45000000007</v>
      </c>
    </row>
    <row r="288" spans="1:62" x14ac:dyDescent="0.35">
      <c r="A288" s="3" t="str">
        <f>+'7'!A287</f>
        <v>MGM_INNOVA_CAPITAL</v>
      </c>
      <c r="B288" s="6">
        <f>+'2'!B287+CompraVenta!D290</f>
        <v>0</v>
      </c>
      <c r="C288" s="6">
        <f>+'2'!C287+CompraVenta!E290</f>
        <v>0</v>
      </c>
      <c r="D288" s="6">
        <f>+'2'!D287+CompraVenta!F290</f>
        <v>0</v>
      </c>
      <c r="E288" s="6">
        <f>+'2'!E287+CompraVenta!G290</f>
        <v>0</v>
      </c>
      <c r="F288" s="6">
        <f>+'2'!F287+CompraVenta!H290</f>
        <v>0</v>
      </c>
      <c r="G288" s="6">
        <f>+'2'!G287+CompraVenta!I290</f>
        <v>0</v>
      </c>
      <c r="H288" s="6">
        <f>+'2'!H287+CompraVenta!J290</f>
        <v>0</v>
      </c>
      <c r="I288" s="6">
        <f>+'2'!I287+CompraVenta!K290</f>
        <v>0</v>
      </c>
      <c r="J288" s="6">
        <f>+'2'!J287+CompraVenta!L290</f>
        <v>0</v>
      </c>
      <c r="K288" s="6">
        <f>+'2'!K287+CompraVenta!M290</f>
        <v>3193.3599999999988</v>
      </c>
      <c r="L288" s="6">
        <f>+'2'!L287+CompraVenta!N290</f>
        <v>3356.1599999999994</v>
      </c>
      <c r="M288" s="6">
        <f>+'2'!M287+CompraVenta!O290</f>
        <v>3491.7700000000027</v>
      </c>
      <c r="N288" s="6">
        <f>+'4'!B287+CompraVenta!P290</f>
        <v>0</v>
      </c>
      <c r="O288" s="6">
        <f>+'4'!C287+CompraVenta!Q290</f>
        <v>0</v>
      </c>
      <c r="P288" s="6">
        <f>+'4'!D287+CompraVenta!R290</f>
        <v>0</v>
      </c>
      <c r="Q288" s="6">
        <f>+'4'!E287+CompraVenta!S290</f>
        <v>0</v>
      </c>
      <c r="R288" s="6">
        <f>+'4'!F287+CompraVenta!T290</f>
        <v>0</v>
      </c>
      <c r="S288" s="6">
        <f>+'4'!G287+CompraVenta!U290</f>
        <v>0</v>
      </c>
      <c r="T288" s="6">
        <f>+'4'!H287+CompraVenta!V290</f>
        <v>0</v>
      </c>
      <c r="U288" s="6">
        <f>+'4'!I287+CompraVenta!W290</f>
        <v>0</v>
      </c>
      <c r="V288" s="6">
        <f>+'4'!J287+CompraVenta!X290</f>
        <v>0</v>
      </c>
      <c r="W288" s="6">
        <f>+'4'!K287+CompraVenta!Y290</f>
        <v>3192.5999999999995</v>
      </c>
      <c r="X288" s="6">
        <f>+'4'!L287+CompraVenta!Z290</f>
        <v>3364.2299999999968</v>
      </c>
      <c r="Y288" s="6">
        <f>+'4'!M287+CompraVenta!AA290</f>
        <v>3713.7200000000007</v>
      </c>
      <c r="Z288" s="6">
        <f>+'7'!B287+CompraVenta!AB290</f>
        <v>0</v>
      </c>
      <c r="AA288" s="6">
        <f>+'7'!C287+CompraVenta!AC290</f>
        <v>0</v>
      </c>
      <c r="AB288" s="6">
        <f>+'7'!D287+CompraVenta!AD290</f>
        <v>0</v>
      </c>
      <c r="AC288" s="6">
        <f>+'7'!E287+CompraVenta!AE290</f>
        <v>0</v>
      </c>
      <c r="AD288" s="6">
        <f>+'7'!F287+CompraVenta!AF290</f>
        <v>0</v>
      </c>
      <c r="AE288" s="6">
        <f>+'7'!G287+CompraVenta!AG290</f>
        <v>0</v>
      </c>
      <c r="AF288" s="6">
        <f>+'7'!H287+CompraVenta!AH290</f>
        <v>0</v>
      </c>
      <c r="AG288" s="6">
        <f>+'7'!I287+CompraVenta!AI290</f>
        <v>0</v>
      </c>
      <c r="AH288" s="6">
        <f>+'7'!J287+CompraVenta!AJ290</f>
        <v>0</v>
      </c>
      <c r="AI288" s="6">
        <f>+'7'!K287+CompraVenta!AK290</f>
        <v>3192.3399999999988</v>
      </c>
      <c r="AJ288" s="6">
        <f>+'7'!L287+CompraVenta!AL290</f>
        <v>3375.2199999999948</v>
      </c>
      <c r="AK288" s="6">
        <f>+'7'!M287+CompraVenta!AM290</f>
        <v>3531.8599999999924</v>
      </c>
      <c r="AL288" s="6"/>
      <c r="AM288" s="33">
        <f t="shared" si="38"/>
        <v>10041.290000000001</v>
      </c>
      <c r="AN288" s="33">
        <f t="shared" si="39"/>
        <v>10270.549999999997</v>
      </c>
      <c r="AO288" s="33">
        <f t="shared" si="40"/>
        <v>10099.419999999987</v>
      </c>
      <c r="AP288" s="33">
        <f t="shared" si="41"/>
        <v>10041.290000000001</v>
      </c>
      <c r="AQ288" s="33">
        <f t="shared" si="42"/>
        <v>1</v>
      </c>
      <c r="AR288" s="6">
        <f t="shared" si="46"/>
        <v>286</v>
      </c>
      <c r="AS288" s="34">
        <f t="shared" si="43"/>
        <v>3193.3599999999988</v>
      </c>
      <c r="AT288" s="34">
        <f t="shared" si="43"/>
        <v>3356.1599999999994</v>
      </c>
      <c r="AU288" s="34">
        <f t="shared" si="43"/>
        <v>3491.7700000000027</v>
      </c>
      <c r="AV288" s="34">
        <f t="shared" si="44"/>
        <v>10041.290000000001</v>
      </c>
      <c r="AW288" s="19"/>
      <c r="BB288" s="33"/>
      <c r="BC288" s="33"/>
      <c r="BD288" s="33"/>
      <c r="BF288" s="33"/>
      <c r="BG288" s="33"/>
      <c r="BH288" s="33"/>
      <c r="BJ288" s="35">
        <f t="shared" si="45"/>
        <v>10041.290000000001</v>
      </c>
    </row>
    <row r="289" spans="1:62" x14ac:dyDescent="0.35">
      <c r="A289" s="3" t="str">
        <f>+'7'!A288</f>
        <v>MIMBRE</v>
      </c>
      <c r="B289" s="6">
        <f>+'2'!B288+CompraVenta!D291</f>
        <v>0</v>
      </c>
      <c r="C289" s="6">
        <f>+'2'!C288+CompraVenta!E291</f>
        <v>0</v>
      </c>
      <c r="D289" s="6">
        <f>+'2'!D288+CompraVenta!F291</f>
        <v>0</v>
      </c>
      <c r="E289" s="6">
        <f>+'2'!E288+CompraVenta!G291</f>
        <v>0</v>
      </c>
      <c r="F289" s="6">
        <f>+'2'!F288+CompraVenta!H291</f>
        <v>0</v>
      </c>
      <c r="G289" s="6">
        <f>+'2'!G288+CompraVenta!I291</f>
        <v>0</v>
      </c>
      <c r="H289" s="6">
        <f>+'2'!H288+CompraVenta!J291</f>
        <v>0</v>
      </c>
      <c r="I289" s="6">
        <f>+'2'!I288+CompraVenta!K291</f>
        <v>0</v>
      </c>
      <c r="J289" s="6">
        <f>+'2'!J288+CompraVenta!L291</f>
        <v>0</v>
      </c>
      <c r="K289" s="6">
        <f>+'2'!K288+CompraVenta!M291</f>
        <v>0</v>
      </c>
      <c r="L289" s="6">
        <f>+'2'!L288+CompraVenta!N291</f>
        <v>0</v>
      </c>
      <c r="M289" s="6">
        <f>+'2'!M288+CompraVenta!O291</f>
        <v>0</v>
      </c>
      <c r="N289" s="6">
        <f>+'4'!B288+CompraVenta!P291</f>
        <v>0</v>
      </c>
      <c r="O289" s="6">
        <f>+'4'!C288+CompraVenta!Q291</f>
        <v>0</v>
      </c>
      <c r="P289" s="6">
        <f>+'4'!D288+CompraVenta!R291</f>
        <v>0</v>
      </c>
      <c r="Q289" s="6">
        <f>+'4'!E288+CompraVenta!S291</f>
        <v>0</v>
      </c>
      <c r="R289" s="6">
        <f>+'4'!F288+CompraVenta!T291</f>
        <v>0</v>
      </c>
      <c r="S289" s="6">
        <f>+'4'!G288+CompraVenta!U291</f>
        <v>0</v>
      </c>
      <c r="T289" s="6">
        <f>+'4'!H288+CompraVenta!V291</f>
        <v>0</v>
      </c>
      <c r="U289" s="6">
        <f>+'4'!I288+CompraVenta!W291</f>
        <v>0</v>
      </c>
      <c r="V289" s="6">
        <f>+'4'!J288+CompraVenta!X291</f>
        <v>0</v>
      </c>
      <c r="W289" s="6">
        <f>+'4'!K288+CompraVenta!Y291</f>
        <v>0</v>
      </c>
      <c r="X289" s="6">
        <f>+'4'!L288+CompraVenta!Z291</f>
        <v>0</v>
      </c>
      <c r="Y289" s="6">
        <f>+'4'!M288+CompraVenta!AA291</f>
        <v>0</v>
      </c>
      <c r="Z289" s="6">
        <f>+'7'!B288+CompraVenta!AB291</f>
        <v>0</v>
      </c>
      <c r="AA289" s="6">
        <f>+'7'!C288+CompraVenta!AC291</f>
        <v>0</v>
      </c>
      <c r="AB289" s="6">
        <f>+'7'!D288+CompraVenta!AD291</f>
        <v>0</v>
      </c>
      <c r="AC289" s="6">
        <f>+'7'!E288+CompraVenta!AE291</f>
        <v>0</v>
      </c>
      <c r="AD289" s="6">
        <f>+'7'!F288+CompraVenta!AF291</f>
        <v>0</v>
      </c>
      <c r="AE289" s="6">
        <f>+'7'!G288+CompraVenta!AG291</f>
        <v>0</v>
      </c>
      <c r="AF289" s="6">
        <f>+'7'!H288+CompraVenta!AH291</f>
        <v>0</v>
      </c>
      <c r="AG289" s="6">
        <f>+'7'!I288+CompraVenta!AI291</f>
        <v>0</v>
      </c>
      <c r="AH289" s="6">
        <f>+'7'!J288+CompraVenta!AJ291</f>
        <v>0</v>
      </c>
      <c r="AI289" s="6">
        <f>+'7'!K288+CompraVenta!AK291</f>
        <v>0</v>
      </c>
      <c r="AJ289" s="6">
        <f>+'7'!L288+CompraVenta!AL291</f>
        <v>0</v>
      </c>
      <c r="AK289" s="6">
        <f>+'7'!M288+CompraVenta!AM291</f>
        <v>0</v>
      </c>
      <c r="AL289" s="6"/>
      <c r="AM289" s="33">
        <f t="shared" si="38"/>
        <v>0</v>
      </c>
      <c r="AN289" s="33">
        <f t="shared" si="39"/>
        <v>0</v>
      </c>
      <c r="AO289" s="33">
        <f t="shared" si="40"/>
        <v>0</v>
      </c>
      <c r="AP289" s="33">
        <f t="shared" si="41"/>
        <v>0</v>
      </c>
      <c r="AQ289" s="33">
        <f t="shared" si="42"/>
        <v>1</v>
      </c>
      <c r="AR289" s="6">
        <f t="shared" si="46"/>
        <v>287</v>
      </c>
      <c r="AS289" s="34">
        <f t="shared" si="43"/>
        <v>0</v>
      </c>
      <c r="AT289" s="34">
        <f t="shared" si="43"/>
        <v>0</v>
      </c>
      <c r="AU289" s="34">
        <f t="shared" si="43"/>
        <v>0</v>
      </c>
      <c r="AV289" s="34">
        <f t="shared" si="44"/>
        <v>0</v>
      </c>
      <c r="AW289" s="19"/>
      <c r="BB289" s="33"/>
      <c r="BC289" s="33"/>
      <c r="BD289" s="33"/>
      <c r="BF289" s="33"/>
      <c r="BG289" s="33"/>
      <c r="BH289" s="33"/>
      <c r="BJ289" s="35">
        <f t="shared" si="45"/>
        <v>0</v>
      </c>
    </row>
    <row r="290" spans="1:62" x14ac:dyDescent="0.35">
      <c r="A290" s="3" t="str">
        <f>+'7'!A289</f>
        <v>MINICENTRALES_ARAUCANIA</v>
      </c>
      <c r="B290" s="6">
        <f>+'2'!B289+CompraVenta!D292</f>
        <v>0</v>
      </c>
      <c r="C290" s="6">
        <f>+'2'!C289+CompraVenta!E292</f>
        <v>0</v>
      </c>
      <c r="D290" s="6">
        <f>+'2'!D289+CompraVenta!F292</f>
        <v>0</v>
      </c>
      <c r="E290" s="6">
        <f>+'2'!E289+CompraVenta!G292</f>
        <v>0</v>
      </c>
      <c r="F290" s="6">
        <f>+'2'!F289+CompraVenta!H292</f>
        <v>0</v>
      </c>
      <c r="G290" s="6">
        <f>+'2'!G289+CompraVenta!I292</f>
        <v>0</v>
      </c>
      <c r="H290" s="6">
        <f>+'2'!H289+CompraVenta!J292</f>
        <v>0</v>
      </c>
      <c r="I290" s="6">
        <f>+'2'!I289+CompraVenta!K292</f>
        <v>0</v>
      </c>
      <c r="J290" s="6">
        <f>+'2'!J289+CompraVenta!L292</f>
        <v>0</v>
      </c>
      <c r="K290" s="6">
        <f>+'2'!K289+CompraVenta!M292</f>
        <v>38257.849999999984</v>
      </c>
      <c r="L290" s="6">
        <f>+'2'!L289+CompraVenta!N292</f>
        <v>127092.12999999993</v>
      </c>
      <c r="M290" s="6">
        <f>+'2'!M289+CompraVenta!O292</f>
        <v>96650.360000000132</v>
      </c>
      <c r="N290" s="6">
        <f>+'4'!B289+CompraVenta!P292</f>
        <v>0</v>
      </c>
      <c r="O290" s="6">
        <f>+'4'!C289+CompraVenta!Q292</f>
        <v>0</v>
      </c>
      <c r="P290" s="6">
        <f>+'4'!D289+CompraVenta!R292</f>
        <v>0</v>
      </c>
      <c r="Q290" s="6">
        <f>+'4'!E289+CompraVenta!S292</f>
        <v>0</v>
      </c>
      <c r="R290" s="6">
        <f>+'4'!F289+CompraVenta!T292</f>
        <v>0</v>
      </c>
      <c r="S290" s="6">
        <f>+'4'!G289+CompraVenta!U292</f>
        <v>0</v>
      </c>
      <c r="T290" s="6">
        <f>+'4'!H289+CompraVenta!V292</f>
        <v>0</v>
      </c>
      <c r="U290" s="6">
        <f>+'4'!I289+CompraVenta!W292</f>
        <v>0</v>
      </c>
      <c r="V290" s="6">
        <f>+'4'!J289+CompraVenta!X292</f>
        <v>0</v>
      </c>
      <c r="W290" s="6">
        <f>+'4'!K289+CompraVenta!Y292</f>
        <v>37852.839999999982</v>
      </c>
      <c r="X290" s="6">
        <f>+'4'!L289+CompraVenta!Z292</f>
        <v>128333.34000000008</v>
      </c>
      <c r="Y290" s="6">
        <f>+'4'!M289+CompraVenta!AA292</f>
        <v>123982.30000000038</v>
      </c>
      <c r="Z290" s="6">
        <f>+'7'!B289+CompraVenta!AB292</f>
        <v>0</v>
      </c>
      <c r="AA290" s="6">
        <f>+'7'!C289+CompraVenta!AC292</f>
        <v>0</v>
      </c>
      <c r="AB290" s="6">
        <f>+'7'!D289+CompraVenta!AD292</f>
        <v>0</v>
      </c>
      <c r="AC290" s="6">
        <f>+'7'!E289+CompraVenta!AE292</f>
        <v>0</v>
      </c>
      <c r="AD290" s="6">
        <f>+'7'!F289+CompraVenta!AF292</f>
        <v>0</v>
      </c>
      <c r="AE290" s="6">
        <f>+'7'!G289+CompraVenta!AG292</f>
        <v>0</v>
      </c>
      <c r="AF290" s="6">
        <f>+'7'!H289+CompraVenta!AH292</f>
        <v>0</v>
      </c>
      <c r="AG290" s="6">
        <f>+'7'!I289+CompraVenta!AI292</f>
        <v>0</v>
      </c>
      <c r="AH290" s="6">
        <f>+'7'!J289+CompraVenta!AJ292</f>
        <v>0</v>
      </c>
      <c r="AI290" s="6">
        <f>+'7'!K289+CompraVenta!AK292</f>
        <v>37723.87999999999</v>
      </c>
      <c r="AJ290" s="6">
        <f>+'7'!L289+CompraVenta!AL292</f>
        <v>119543.15000000013</v>
      </c>
      <c r="AK290" s="6">
        <f>+'7'!M289+CompraVenta!AM292</f>
        <v>58098.840000000069</v>
      </c>
      <c r="AL290" s="6"/>
      <c r="AM290" s="33">
        <f t="shared" si="38"/>
        <v>262000.34000000005</v>
      </c>
      <c r="AN290" s="33">
        <f t="shared" si="39"/>
        <v>290168.48000000045</v>
      </c>
      <c r="AO290" s="33">
        <f t="shared" si="40"/>
        <v>215365.87000000017</v>
      </c>
      <c r="AP290" s="33">
        <f t="shared" si="41"/>
        <v>215365.87000000017</v>
      </c>
      <c r="AQ290" s="33">
        <f t="shared" si="42"/>
        <v>3</v>
      </c>
      <c r="AR290" s="6">
        <f t="shared" si="46"/>
        <v>288</v>
      </c>
      <c r="AS290" s="34">
        <f t="shared" si="43"/>
        <v>37723.87999999999</v>
      </c>
      <c r="AT290" s="34">
        <f t="shared" si="43"/>
        <v>119543.15000000013</v>
      </c>
      <c r="AU290" s="34">
        <f t="shared" si="43"/>
        <v>58098.840000000069</v>
      </c>
      <c r="AV290" s="34">
        <f t="shared" si="44"/>
        <v>215365.87000000017</v>
      </c>
      <c r="AW290" s="19"/>
      <c r="BB290" s="33"/>
      <c r="BC290" s="33"/>
      <c r="BD290" s="33"/>
      <c r="BF290" s="33"/>
      <c r="BG290" s="33"/>
      <c r="BH290" s="33"/>
      <c r="BJ290" s="35">
        <f t="shared" si="45"/>
        <v>215365.87000000017</v>
      </c>
    </row>
    <row r="291" spans="1:62" x14ac:dyDescent="0.35">
      <c r="A291" s="3" t="str">
        <f>+'7'!A290</f>
        <v>MONCURI_ENERGY_SPA</v>
      </c>
      <c r="B291" s="6">
        <f>+'2'!B290+CompraVenta!D293</f>
        <v>0</v>
      </c>
      <c r="C291" s="6">
        <f>+'2'!C290+CompraVenta!E293</f>
        <v>0</v>
      </c>
      <c r="D291" s="6">
        <f>+'2'!D290+CompraVenta!F293</f>
        <v>0</v>
      </c>
      <c r="E291" s="6">
        <f>+'2'!E290+CompraVenta!G293</f>
        <v>0</v>
      </c>
      <c r="F291" s="6">
        <f>+'2'!F290+CompraVenta!H293</f>
        <v>0</v>
      </c>
      <c r="G291" s="6">
        <f>+'2'!G290+CompraVenta!I293</f>
        <v>0</v>
      </c>
      <c r="H291" s="6">
        <f>+'2'!H290+CompraVenta!J293</f>
        <v>0</v>
      </c>
      <c r="I291" s="6">
        <f>+'2'!I290+CompraVenta!K293</f>
        <v>0</v>
      </c>
      <c r="J291" s="6">
        <f>+'2'!J290+CompraVenta!L293</f>
        <v>0</v>
      </c>
      <c r="K291" s="6">
        <f>+'2'!K290+CompraVenta!M293</f>
        <v>43238.310000000107</v>
      </c>
      <c r="L291" s="6">
        <f>+'2'!L290+CompraVenta!N293</f>
        <v>45100.129999999925</v>
      </c>
      <c r="M291" s="6">
        <f>+'2'!M290+CompraVenta!O293</f>
        <v>40333.890000000087</v>
      </c>
      <c r="N291" s="6">
        <f>+'4'!B290+CompraVenta!P293</f>
        <v>0</v>
      </c>
      <c r="O291" s="6">
        <f>+'4'!C290+CompraVenta!Q293</f>
        <v>0</v>
      </c>
      <c r="P291" s="6">
        <f>+'4'!D290+CompraVenta!R293</f>
        <v>0</v>
      </c>
      <c r="Q291" s="6">
        <f>+'4'!E290+CompraVenta!S293</f>
        <v>0</v>
      </c>
      <c r="R291" s="6">
        <f>+'4'!F290+CompraVenta!T293</f>
        <v>0</v>
      </c>
      <c r="S291" s="6">
        <f>+'4'!G290+CompraVenta!U293</f>
        <v>0</v>
      </c>
      <c r="T291" s="6">
        <f>+'4'!H290+CompraVenta!V293</f>
        <v>0</v>
      </c>
      <c r="U291" s="6">
        <f>+'4'!I290+CompraVenta!W293</f>
        <v>0</v>
      </c>
      <c r="V291" s="6">
        <f>+'4'!J290+CompraVenta!X293</f>
        <v>0</v>
      </c>
      <c r="W291" s="6">
        <f>+'4'!K290+CompraVenta!Y293</f>
        <v>43228.210000000079</v>
      </c>
      <c r="X291" s="6">
        <f>+'4'!L290+CompraVenta!Z293</f>
        <v>45358.359999999942</v>
      </c>
      <c r="Y291" s="6">
        <f>+'4'!M290+CompraVenta!AA293</f>
        <v>43442.829999999965</v>
      </c>
      <c r="Z291" s="6">
        <f>+'7'!B290+CompraVenta!AB293</f>
        <v>0</v>
      </c>
      <c r="AA291" s="6">
        <f>+'7'!C290+CompraVenta!AC293</f>
        <v>0</v>
      </c>
      <c r="AB291" s="6">
        <f>+'7'!D290+CompraVenta!AD293</f>
        <v>0</v>
      </c>
      <c r="AC291" s="6">
        <f>+'7'!E290+CompraVenta!AE293</f>
        <v>0</v>
      </c>
      <c r="AD291" s="6">
        <f>+'7'!F290+CompraVenta!AF293</f>
        <v>0</v>
      </c>
      <c r="AE291" s="6">
        <f>+'7'!G290+CompraVenta!AG293</f>
        <v>0</v>
      </c>
      <c r="AF291" s="6">
        <f>+'7'!H290+CompraVenta!AH293</f>
        <v>0</v>
      </c>
      <c r="AG291" s="6">
        <f>+'7'!I290+CompraVenta!AI293</f>
        <v>0</v>
      </c>
      <c r="AH291" s="6">
        <f>+'7'!J290+CompraVenta!AJ293</f>
        <v>0</v>
      </c>
      <c r="AI291" s="6">
        <f>+'7'!K290+CompraVenta!AK293</f>
        <v>43223.370000000024</v>
      </c>
      <c r="AJ291" s="6">
        <f>+'7'!L290+CompraVenta!AL293</f>
        <v>45577.4</v>
      </c>
      <c r="AK291" s="6">
        <f>+'7'!M290+CompraVenta!AM293</f>
        <v>40848.840000000004</v>
      </c>
      <c r="AL291" s="6"/>
      <c r="AM291" s="33">
        <f t="shared" si="38"/>
        <v>128672.33000000012</v>
      </c>
      <c r="AN291" s="33">
        <f t="shared" si="39"/>
        <v>132029.4</v>
      </c>
      <c r="AO291" s="33">
        <f t="shared" si="40"/>
        <v>129649.61000000002</v>
      </c>
      <c r="AP291" s="33">
        <f t="shared" si="41"/>
        <v>128672.33000000012</v>
      </c>
      <c r="AQ291" s="33">
        <f t="shared" si="42"/>
        <v>1</v>
      </c>
      <c r="AR291" s="6">
        <f t="shared" si="46"/>
        <v>289</v>
      </c>
      <c r="AS291" s="34">
        <f t="shared" si="43"/>
        <v>43238.310000000107</v>
      </c>
      <c r="AT291" s="34">
        <f t="shared" si="43"/>
        <v>45100.129999999925</v>
      </c>
      <c r="AU291" s="34">
        <f t="shared" si="43"/>
        <v>40333.890000000087</v>
      </c>
      <c r="AV291" s="34">
        <f t="shared" si="44"/>
        <v>128672.33000000012</v>
      </c>
      <c r="AW291" s="19"/>
      <c r="BB291" s="33"/>
      <c r="BC291" s="33"/>
      <c r="BD291" s="33"/>
      <c r="BF291" s="33"/>
      <c r="BG291" s="33"/>
      <c r="BH291" s="33"/>
      <c r="BJ291" s="35">
        <f t="shared" si="45"/>
        <v>128672.33000000012</v>
      </c>
    </row>
    <row r="292" spans="1:62" x14ac:dyDescent="0.35">
      <c r="A292" s="3" t="str">
        <f>+'7'!A291</f>
        <v>MONTE REDONDO</v>
      </c>
      <c r="B292" s="6">
        <f>+'2'!B291+CompraVenta!D294</f>
        <v>0</v>
      </c>
      <c r="C292" s="6">
        <f>+'2'!C291+CompraVenta!E294</f>
        <v>0</v>
      </c>
      <c r="D292" s="6">
        <f>+'2'!D291+CompraVenta!F294</f>
        <v>0</v>
      </c>
      <c r="E292" s="6">
        <f>+'2'!E291+CompraVenta!G294</f>
        <v>0</v>
      </c>
      <c r="F292" s="6">
        <f>+'2'!F291+CompraVenta!H294</f>
        <v>0</v>
      </c>
      <c r="G292" s="6">
        <f>+'2'!G291+CompraVenta!I294</f>
        <v>0</v>
      </c>
      <c r="H292" s="6">
        <f>+'2'!H291+CompraVenta!J294</f>
        <v>0</v>
      </c>
      <c r="I292" s="6">
        <f>+'2'!I291+CompraVenta!K294</f>
        <v>0</v>
      </c>
      <c r="J292" s="6">
        <f>+'2'!J291+CompraVenta!L294</f>
        <v>0</v>
      </c>
      <c r="K292" s="6">
        <f>+'2'!K291+CompraVenta!M294</f>
        <v>-371216.74000000017</v>
      </c>
      <c r="L292" s="6">
        <f>+'2'!L291+CompraVenta!N294</f>
        <v>-342460.56000000035</v>
      </c>
      <c r="M292" s="6">
        <f>+'2'!M291+CompraVenta!O294</f>
        <v>-392914.6100000001</v>
      </c>
      <c r="N292" s="6">
        <f>+'4'!B291+CompraVenta!P294</f>
        <v>0</v>
      </c>
      <c r="O292" s="6">
        <f>+'4'!C291+CompraVenta!Q294</f>
        <v>0</v>
      </c>
      <c r="P292" s="6">
        <f>+'4'!D291+CompraVenta!R294</f>
        <v>0</v>
      </c>
      <c r="Q292" s="6">
        <f>+'4'!E291+CompraVenta!S294</f>
        <v>0</v>
      </c>
      <c r="R292" s="6">
        <f>+'4'!F291+CompraVenta!T294</f>
        <v>0</v>
      </c>
      <c r="S292" s="6">
        <f>+'4'!G291+CompraVenta!U294</f>
        <v>0</v>
      </c>
      <c r="T292" s="6">
        <f>+'4'!H291+CompraVenta!V294</f>
        <v>0</v>
      </c>
      <c r="U292" s="6">
        <f>+'4'!I291+CompraVenta!W294</f>
        <v>0</v>
      </c>
      <c r="V292" s="6">
        <f>+'4'!J291+CompraVenta!X294</f>
        <v>0</v>
      </c>
      <c r="W292" s="6">
        <f>+'4'!K291+CompraVenta!Y294</f>
        <v>-370988.77000000008</v>
      </c>
      <c r="X292" s="6">
        <f>+'4'!L291+CompraVenta!Z294</f>
        <v>-348627.26999999979</v>
      </c>
      <c r="Y292" s="6">
        <f>+'4'!M291+CompraVenta!AA294</f>
        <v>-444381.46000000025</v>
      </c>
      <c r="Z292" s="6">
        <f>+'7'!B291+CompraVenta!AB294</f>
        <v>0</v>
      </c>
      <c r="AA292" s="6">
        <f>+'7'!C291+CompraVenta!AC294</f>
        <v>0</v>
      </c>
      <c r="AB292" s="6">
        <f>+'7'!D291+CompraVenta!AD294</f>
        <v>0</v>
      </c>
      <c r="AC292" s="6">
        <f>+'7'!E291+CompraVenta!AE294</f>
        <v>0</v>
      </c>
      <c r="AD292" s="6">
        <f>+'7'!F291+CompraVenta!AF294</f>
        <v>0</v>
      </c>
      <c r="AE292" s="6">
        <f>+'7'!G291+CompraVenta!AG294</f>
        <v>0</v>
      </c>
      <c r="AF292" s="6">
        <f>+'7'!H291+CompraVenta!AH294</f>
        <v>0</v>
      </c>
      <c r="AG292" s="6">
        <f>+'7'!I291+CompraVenta!AI294</f>
        <v>0</v>
      </c>
      <c r="AH292" s="6">
        <f>+'7'!J291+CompraVenta!AJ294</f>
        <v>0</v>
      </c>
      <c r="AI292" s="6">
        <f>+'7'!K291+CompraVenta!AK294</f>
        <v>-371152.00999999983</v>
      </c>
      <c r="AJ292" s="6">
        <f>+'7'!L291+CompraVenta!AL294</f>
        <v>-351494.65000000014</v>
      </c>
      <c r="AK292" s="6">
        <f>+'7'!M291+CompraVenta!AM294</f>
        <v>-400283.49</v>
      </c>
      <c r="AL292" s="6"/>
      <c r="AM292" s="33">
        <f t="shared" si="38"/>
        <v>-1106591.9100000006</v>
      </c>
      <c r="AN292" s="33">
        <f t="shared" si="39"/>
        <v>-1163997.5</v>
      </c>
      <c r="AO292" s="33">
        <f t="shared" si="40"/>
        <v>-1122930.1499999999</v>
      </c>
      <c r="AP292" s="33">
        <f t="shared" si="41"/>
        <v>-1163997.5</v>
      </c>
      <c r="AQ292" s="33">
        <f t="shared" si="42"/>
        <v>2</v>
      </c>
      <c r="AR292" s="6">
        <f t="shared" si="46"/>
        <v>290</v>
      </c>
      <c r="AS292" s="34">
        <f t="shared" si="43"/>
        <v>-370988.77000000008</v>
      </c>
      <c r="AT292" s="34">
        <f t="shared" si="43"/>
        <v>-348627.26999999979</v>
      </c>
      <c r="AU292" s="34">
        <f t="shared" si="43"/>
        <v>-444381.46000000025</v>
      </c>
      <c r="AV292" s="34">
        <f t="shared" si="44"/>
        <v>-1163997.5</v>
      </c>
      <c r="AW292" s="19"/>
      <c r="BB292" s="33"/>
      <c r="BC292" s="33"/>
      <c r="BD292" s="33"/>
      <c r="BF292" s="33"/>
      <c r="BG292" s="33"/>
      <c r="BH292" s="33"/>
      <c r="BJ292" s="35">
        <f t="shared" si="45"/>
        <v>-1163997.5</v>
      </c>
    </row>
    <row r="293" spans="1:62" x14ac:dyDescent="0.35">
      <c r="A293" s="3" t="str">
        <f>+'7'!A292</f>
        <v>NEOMAS</v>
      </c>
      <c r="B293" s="6">
        <f>+'2'!B292+CompraVenta!D295</f>
        <v>0</v>
      </c>
      <c r="C293" s="6">
        <f>+'2'!C292+CompraVenta!E295</f>
        <v>0</v>
      </c>
      <c r="D293" s="6">
        <f>+'2'!D292+CompraVenta!F295</f>
        <v>0</v>
      </c>
      <c r="E293" s="6">
        <f>+'2'!E292+CompraVenta!G295</f>
        <v>0</v>
      </c>
      <c r="F293" s="6">
        <f>+'2'!F292+CompraVenta!H295</f>
        <v>0</v>
      </c>
      <c r="G293" s="6">
        <f>+'2'!G292+CompraVenta!I295</f>
        <v>0</v>
      </c>
      <c r="H293" s="6">
        <f>+'2'!H292+CompraVenta!J295</f>
        <v>0</v>
      </c>
      <c r="I293" s="6">
        <f>+'2'!I292+CompraVenta!K295</f>
        <v>0</v>
      </c>
      <c r="J293" s="6">
        <f>+'2'!J292+CompraVenta!L295</f>
        <v>0</v>
      </c>
      <c r="K293" s="6">
        <f>+'2'!K292+CompraVenta!M295</f>
        <v>-196504.24999999988</v>
      </c>
      <c r="L293" s="6">
        <f>+'2'!L292+CompraVenta!N295</f>
        <v>9829.3199999999924</v>
      </c>
      <c r="M293" s="6">
        <f>+'2'!M292+CompraVenta!O295</f>
        <v>-37476.630000000019</v>
      </c>
      <c r="N293" s="6">
        <f>+'4'!B292+CompraVenta!P295</f>
        <v>0</v>
      </c>
      <c r="O293" s="6">
        <f>+'4'!C292+CompraVenta!Q295</f>
        <v>0</v>
      </c>
      <c r="P293" s="6">
        <f>+'4'!D292+CompraVenta!R295</f>
        <v>0</v>
      </c>
      <c r="Q293" s="6">
        <f>+'4'!E292+CompraVenta!S295</f>
        <v>0</v>
      </c>
      <c r="R293" s="6">
        <f>+'4'!F292+CompraVenta!T295</f>
        <v>0</v>
      </c>
      <c r="S293" s="6">
        <f>+'4'!G292+CompraVenta!U295</f>
        <v>0</v>
      </c>
      <c r="T293" s="6">
        <f>+'4'!H292+CompraVenta!V295</f>
        <v>0</v>
      </c>
      <c r="U293" s="6">
        <f>+'4'!I292+CompraVenta!W295</f>
        <v>0</v>
      </c>
      <c r="V293" s="6">
        <f>+'4'!J292+CompraVenta!X295</f>
        <v>0</v>
      </c>
      <c r="W293" s="6">
        <f>+'4'!K292+CompraVenta!Y295</f>
        <v>-196457.88999999996</v>
      </c>
      <c r="X293" s="6">
        <f>+'4'!L292+CompraVenta!Z295</f>
        <v>10270.68</v>
      </c>
      <c r="Y293" s="6">
        <f>+'4'!M292+CompraVenta!AA295</f>
        <v>4799.2</v>
      </c>
      <c r="Z293" s="6">
        <f>+'7'!B292+CompraVenta!AB295</f>
        <v>0</v>
      </c>
      <c r="AA293" s="6">
        <f>+'7'!C292+CompraVenta!AC295</f>
        <v>0</v>
      </c>
      <c r="AB293" s="6">
        <f>+'7'!D292+CompraVenta!AD295</f>
        <v>0</v>
      </c>
      <c r="AC293" s="6">
        <f>+'7'!E292+CompraVenta!AE295</f>
        <v>0</v>
      </c>
      <c r="AD293" s="6">
        <f>+'7'!F292+CompraVenta!AF295</f>
        <v>0</v>
      </c>
      <c r="AE293" s="6">
        <f>+'7'!G292+CompraVenta!AG295</f>
        <v>0</v>
      </c>
      <c r="AF293" s="6">
        <f>+'7'!H292+CompraVenta!AH295</f>
        <v>0</v>
      </c>
      <c r="AG293" s="6">
        <f>+'7'!I292+CompraVenta!AI295</f>
        <v>0</v>
      </c>
      <c r="AH293" s="6">
        <f>+'7'!J292+CompraVenta!AJ295</f>
        <v>0</v>
      </c>
      <c r="AI293" s="6">
        <f>+'7'!K292+CompraVenta!AK295</f>
        <v>-196428.39000000004</v>
      </c>
      <c r="AJ293" s="6">
        <f>+'7'!L292+CompraVenta!AL295</f>
        <v>10419.380000000005</v>
      </c>
      <c r="AK293" s="6">
        <f>+'7'!M292+CompraVenta!AM295</f>
        <v>-15326.999999999996</v>
      </c>
      <c r="AL293" s="6"/>
      <c r="AM293" s="33">
        <f t="shared" si="38"/>
        <v>-224151.55999999988</v>
      </c>
      <c r="AN293" s="33">
        <f t="shared" si="39"/>
        <v>-181388.00999999995</v>
      </c>
      <c r="AO293" s="33">
        <f t="shared" si="40"/>
        <v>-201336.01000000004</v>
      </c>
      <c r="AP293" s="33">
        <f t="shared" si="41"/>
        <v>-224151.55999999988</v>
      </c>
      <c r="AQ293" s="33">
        <f t="shared" si="42"/>
        <v>1</v>
      </c>
      <c r="AR293" s="6">
        <f t="shared" si="46"/>
        <v>291</v>
      </c>
      <c r="AS293" s="34">
        <f t="shared" si="43"/>
        <v>-196504.24999999988</v>
      </c>
      <c r="AT293" s="34">
        <f t="shared" si="43"/>
        <v>9829.3199999999924</v>
      </c>
      <c r="AU293" s="34">
        <f t="shared" si="43"/>
        <v>-37476.630000000019</v>
      </c>
      <c r="AV293" s="34">
        <f t="shared" si="44"/>
        <v>-224151.55999999988</v>
      </c>
      <c r="AW293" s="19"/>
      <c r="BB293" s="33"/>
      <c r="BC293" s="33"/>
      <c r="BD293" s="33"/>
      <c r="BF293" s="33"/>
      <c r="BG293" s="33"/>
      <c r="BH293" s="33"/>
      <c r="BJ293" s="35">
        <f t="shared" si="45"/>
        <v>-224151.55999999988</v>
      </c>
    </row>
    <row r="294" spans="1:62" x14ac:dyDescent="0.35">
      <c r="A294" s="3" t="str">
        <f>+'7'!A293</f>
        <v>NORACID</v>
      </c>
      <c r="B294" s="6">
        <f>+'2'!B293+CompraVenta!D296</f>
        <v>0</v>
      </c>
      <c r="C294" s="6">
        <f>+'2'!C293+CompraVenta!E296</f>
        <v>0</v>
      </c>
      <c r="D294" s="6">
        <f>+'2'!D293+CompraVenta!F296</f>
        <v>0</v>
      </c>
      <c r="E294" s="6">
        <f>+'2'!E293+CompraVenta!G296</f>
        <v>0</v>
      </c>
      <c r="F294" s="6">
        <f>+'2'!F293+CompraVenta!H296</f>
        <v>0</v>
      </c>
      <c r="G294" s="6">
        <f>+'2'!G293+CompraVenta!I296</f>
        <v>0</v>
      </c>
      <c r="H294" s="6">
        <f>+'2'!H293+CompraVenta!J296</f>
        <v>0</v>
      </c>
      <c r="I294" s="6">
        <f>+'2'!I293+CompraVenta!K296</f>
        <v>0</v>
      </c>
      <c r="J294" s="6">
        <f>+'2'!J293+CompraVenta!L296</f>
        <v>0</v>
      </c>
      <c r="K294" s="6">
        <f>+'2'!K293+CompraVenta!M296</f>
        <v>967382.42000000016</v>
      </c>
      <c r="L294" s="6">
        <f>+'2'!L293+CompraVenta!N296</f>
        <v>882674.21000000043</v>
      </c>
      <c r="M294" s="6">
        <f>+'2'!M293+CompraVenta!O296</f>
        <v>845399.03000000026</v>
      </c>
      <c r="N294" s="6">
        <f>+'4'!B293+CompraVenta!P296</f>
        <v>0</v>
      </c>
      <c r="O294" s="6">
        <f>+'4'!C293+CompraVenta!Q296</f>
        <v>0</v>
      </c>
      <c r="P294" s="6">
        <f>+'4'!D293+CompraVenta!R296</f>
        <v>0</v>
      </c>
      <c r="Q294" s="6">
        <f>+'4'!E293+CompraVenta!S296</f>
        <v>0</v>
      </c>
      <c r="R294" s="6">
        <f>+'4'!F293+CompraVenta!T296</f>
        <v>0</v>
      </c>
      <c r="S294" s="6">
        <f>+'4'!G293+CompraVenta!U296</f>
        <v>0</v>
      </c>
      <c r="T294" s="6">
        <f>+'4'!H293+CompraVenta!V296</f>
        <v>0</v>
      </c>
      <c r="U294" s="6">
        <f>+'4'!I293+CompraVenta!W296</f>
        <v>0</v>
      </c>
      <c r="V294" s="6">
        <f>+'4'!J293+CompraVenta!X296</f>
        <v>0</v>
      </c>
      <c r="W294" s="6">
        <f>+'4'!K293+CompraVenta!Y296</f>
        <v>967552.65999999968</v>
      </c>
      <c r="X294" s="6">
        <f>+'4'!L293+CompraVenta!Z296</f>
        <v>886290.21000000113</v>
      </c>
      <c r="Y294" s="6">
        <f>+'4'!M293+CompraVenta!AA296</f>
        <v>870859.15999999945</v>
      </c>
      <c r="Z294" s="6">
        <f>+'7'!B293+CompraVenta!AB296</f>
        <v>0</v>
      </c>
      <c r="AA294" s="6">
        <f>+'7'!C293+CompraVenta!AC296</f>
        <v>0</v>
      </c>
      <c r="AB294" s="6">
        <f>+'7'!D293+CompraVenta!AD296</f>
        <v>0</v>
      </c>
      <c r="AC294" s="6">
        <f>+'7'!E293+CompraVenta!AE296</f>
        <v>0</v>
      </c>
      <c r="AD294" s="6">
        <f>+'7'!F293+CompraVenta!AF296</f>
        <v>0</v>
      </c>
      <c r="AE294" s="6">
        <f>+'7'!G293+CompraVenta!AG296</f>
        <v>0</v>
      </c>
      <c r="AF294" s="6">
        <f>+'7'!H293+CompraVenta!AH296</f>
        <v>0</v>
      </c>
      <c r="AG294" s="6">
        <f>+'7'!I293+CompraVenta!AI296</f>
        <v>0</v>
      </c>
      <c r="AH294" s="6">
        <f>+'7'!J293+CompraVenta!AJ296</f>
        <v>0</v>
      </c>
      <c r="AI294" s="6">
        <f>+'7'!K293+CompraVenta!AK296</f>
        <v>967257.36000000034</v>
      </c>
      <c r="AJ294" s="6">
        <f>+'7'!L293+CompraVenta!AL296</f>
        <v>888665.4700000009</v>
      </c>
      <c r="AK294" s="6">
        <f>+'7'!M293+CompraVenta!AM296</f>
        <v>849119.05000000028</v>
      </c>
      <c r="AL294" s="6"/>
      <c r="AM294" s="33">
        <f t="shared" si="38"/>
        <v>2695455.6600000011</v>
      </c>
      <c r="AN294" s="33">
        <f t="shared" si="39"/>
        <v>2724702.0300000003</v>
      </c>
      <c r="AO294" s="33">
        <f t="shared" si="40"/>
        <v>2705041.8800000018</v>
      </c>
      <c r="AP294" s="33">
        <f t="shared" si="41"/>
        <v>2695455.6600000011</v>
      </c>
      <c r="AQ294" s="33">
        <f t="shared" si="42"/>
        <v>1</v>
      </c>
      <c r="AR294" s="6">
        <f t="shared" si="46"/>
        <v>292</v>
      </c>
      <c r="AS294" s="34">
        <f t="shared" si="43"/>
        <v>967382.42000000016</v>
      </c>
      <c r="AT294" s="34">
        <f t="shared" si="43"/>
        <v>882674.21000000043</v>
      </c>
      <c r="AU294" s="34">
        <f t="shared" si="43"/>
        <v>845399.03000000026</v>
      </c>
      <c r="AV294" s="34">
        <f t="shared" si="44"/>
        <v>2695455.6600000011</v>
      </c>
      <c r="AW294" s="19"/>
      <c r="BB294" s="33"/>
      <c r="BC294" s="33"/>
      <c r="BD294" s="33"/>
      <c r="BF294" s="33"/>
      <c r="BG294" s="33"/>
      <c r="BH294" s="33"/>
      <c r="BJ294" s="35">
        <f t="shared" si="45"/>
        <v>2695455.6600000011</v>
      </c>
    </row>
    <row r="295" spans="1:62" x14ac:dyDescent="0.35">
      <c r="A295" s="3" t="str">
        <f>+'7'!A294</f>
        <v>NORVIND</v>
      </c>
      <c r="B295" s="6">
        <f>+'2'!B294+CompraVenta!D297</f>
        <v>0</v>
      </c>
      <c r="C295" s="6">
        <f>+'2'!C294+CompraVenta!E297</f>
        <v>0</v>
      </c>
      <c r="D295" s="6">
        <f>+'2'!D294+CompraVenta!F297</f>
        <v>0</v>
      </c>
      <c r="E295" s="6">
        <f>+'2'!E294+CompraVenta!G297</f>
        <v>0</v>
      </c>
      <c r="F295" s="6">
        <f>+'2'!F294+CompraVenta!H297</f>
        <v>0</v>
      </c>
      <c r="G295" s="6">
        <f>+'2'!G294+CompraVenta!I297</f>
        <v>0</v>
      </c>
      <c r="H295" s="6">
        <f>+'2'!H294+CompraVenta!J297</f>
        <v>0</v>
      </c>
      <c r="I295" s="6">
        <f>+'2'!I294+CompraVenta!K297</f>
        <v>0</v>
      </c>
      <c r="J295" s="6">
        <f>+'2'!J294+CompraVenta!L297</f>
        <v>0</v>
      </c>
      <c r="K295" s="6">
        <f>+'2'!K294+CompraVenta!M297</f>
        <v>141483.31</v>
      </c>
      <c r="L295" s="6">
        <f>+'2'!L294+CompraVenta!N297</f>
        <v>130038.78999999995</v>
      </c>
      <c r="M295" s="6">
        <f>+'2'!M294+CompraVenta!O297</f>
        <v>65879.890000000029</v>
      </c>
      <c r="N295" s="6">
        <f>+'4'!B294+CompraVenta!P297</f>
        <v>0</v>
      </c>
      <c r="O295" s="6">
        <f>+'4'!C294+CompraVenta!Q297</f>
        <v>0</v>
      </c>
      <c r="P295" s="6">
        <f>+'4'!D294+CompraVenta!R297</f>
        <v>0</v>
      </c>
      <c r="Q295" s="6">
        <f>+'4'!E294+CompraVenta!S297</f>
        <v>0</v>
      </c>
      <c r="R295" s="6">
        <f>+'4'!F294+CompraVenta!T297</f>
        <v>0</v>
      </c>
      <c r="S295" s="6">
        <f>+'4'!G294+CompraVenta!U297</f>
        <v>0</v>
      </c>
      <c r="T295" s="6">
        <f>+'4'!H294+CompraVenta!V297</f>
        <v>0</v>
      </c>
      <c r="U295" s="6">
        <f>+'4'!I294+CompraVenta!W297</f>
        <v>0</v>
      </c>
      <c r="V295" s="6">
        <f>+'4'!J294+CompraVenta!X297</f>
        <v>0</v>
      </c>
      <c r="W295" s="6">
        <f>+'4'!K294+CompraVenta!Y297</f>
        <v>141630.12000000005</v>
      </c>
      <c r="X295" s="6">
        <f>+'4'!L294+CompraVenta!Z297</f>
        <v>129893.7600000001</v>
      </c>
      <c r="Y295" s="6">
        <f>+'4'!M294+CompraVenta!AA297</f>
        <v>63868.800000000054</v>
      </c>
      <c r="Z295" s="6">
        <f>+'7'!B294+CompraVenta!AB297</f>
        <v>0</v>
      </c>
      <c r="AA295" s="6">
        <f>+'7'!C294+CompraVenta!AC297</f>
        <v>0</v>
      </c>
      <c r="AB295" s="6">
        <f>+'7'!D294+CompraVenta!AD297</f>
        <v>0</v>
      </c>
      <c r="AC295" s="6">
        <f>+'7'!E294+CompraVenta!AE297</f>
        <v>0</v>
      </c>
      <c r="AD295" s="6">
        <f>+'7'!F294+CompraVenta!AF297</f>
        <v>0</v>
      </c>
      <c r="AE295" s="6">
        <f>+'7'!G294+CompraVenta!AG297</f>
        <v>0</v>
      </c>
      <c r="AF295" s="6">
        <f>+'7'!H294+CompraVenta!AH297</f>
        <v>0</v>
      </c>
      <c r="AG295" s="6">
        <f>+'7'!I294+CompraVenta!AI297</f>
        <v>0</v>
      </c>
      <c r="AH295" s="6">
        <f>+'7'!J294+CompraVenta!AJ297</f>
        <v>0</v>
      </c>
      <c r="AI295" s="6">
        <f>+'7'!K294+CompraVenta!AK297</f>
        <v>142375.10999999996</v>
      </c>
      <c r="AJ295" s="6">
        <f>+'7'!L294+CompraVenta!AL297</f>
        <v>130944.95000000007</v>
      </c>
      <c r="AK295" s="6">
        <f>+'7'!M294+CompraVenta!AM297</f>
        <v>63913.389999999985</v>
      </c>
      <c r="AL295" s="6"/>
      <c r="AM295" s="33">
        <f t="shared" si="38"/>
        <v>337401.99</v>
      </c>
      <c r="AN295" s="33">
        <f t="shared" si="39"/>
        <v>335392.68000000017</v>
      </c>
      <c r="AO295" s="33">
        <f t="shared" si="40"/>
        <v>337233.45000000007</v>
      </c>
      <c r="AP295" s="33">
        <f t="shared" si="41"/>
        <v>335392.68000000017</v>
      </c>
      <c r="AQ295" s="33">
        <f t="shared" si="42"/>
        <v>2</v>
      </c>
      <c r="AR295" s="6">
        <f t="shared" si="46"/>
        <v>293</v>
      </c>
      <c r="AS295" s="34">
        <f t="shared" si="43"/>
        <v>141630.12000000005</v>
      </c>
      <c r="AT295" s="34">
        <f t="shared" si="43"/>
        <v>129893.7600000001</v>
      </c>
      <c r="AU295" s="34">
        <f t="shared" si="43"/>
        <v>63868.800000000054</v>
      </c>
      <c r="AV295" s="34">
        <f t="shared" si="44"/>
        <v>335392.68000000017</v>
      </c>
      <c r="AW295" s="19"/>
      <c r="BB295" s="33"/>
      <c r="BC295" s="33"/>
      <c r="BD295" s="33"/>
      <c r="BF295" s="33"/>
      <c r="BG295" s="33"/>
      <c r="BH295" s="33"/>
      <c r="BJ295" s="35">
        <f t="shared" si="45"/>
        <v>335392.68000000017</v>
      </c>
    </row>
    <row r="296" spans="1:62" x14ac:dyDescent="0.35">
      <c r="A296" s="3" t="str">
        <f>+'7'!A295</f>
        <v>NUEVA DEGAN</v>
      </c>
      <c r="B296" s="6">
        <f>+'2'!B295+CompraVenta!D298</f>
        <v>0</v>
      </c>
      <c r="C296" s="6">
        <f>+'2'!C295+CompraVenta!E298</f>
        <v>0</v>
      </c>
      <c r="D296" s="6">
        <f>+'2'!D295+CompraVenta!F298</f>
        <v>0</v>
      </c>
      <c r="E296" s="6">
        <f>+'2'!E295+CompraVenta!G298</f>
        <v>0</v>
      </c>
      <c r="F296" s="6">
        <f>+'2'!F295+CompraVenta!H298</f>
        <v>0</v>
      </c>
      <c r="G296" s="6">
        <f>+'2'!G295+CompraVenta!I298</f>
        <v>0</v>
      </c>
      <c r="H296" s="6">
        <f>+'2'!H295+CompraVenta!J298</f>
        <v>0</v>
      </c>
      <c r="I296" s="6">
        <f>+'2'!I295+CompraVenta!K298</f>
        <v>0</v>
      </c>
      <c r="J296" s="6">
        <f>+'2'!J295+CompraVenta!L298</f>
        <v>0</v>
      </c>
      <c r="K296" s="6">
        <f>+'2'!K295+CompraVenta!M298</f>
        <v>0</v>
      </c>
      <c r="L296" s="6">
        <f>+'2'!L295+CompraVenta!N298</f>
        <v>0</v>
      </c>
      <c r="M296" s="6">
        <f>+'2'!M295+CompraVenta!O298</f>
        <v>0</v>
      </c>
      <c r="N296" s="6">
        <f>+'4'!B295+CompraVenta!P298</f>
        <v>0</v>
      </c>
      <c r="O296" s="6">
        <f>+'4'!C295+CompraVenta!Q298</f>
        <v>0</v>
      </c>
      <c r="P296" s="6">
        <f>+'4'!D295+CompraVenta!R298</f>
        <v>0</v>
      </c>
      <c r="Q296" s="6">
        <f>+'4'!E295+CompraVenta!S298</f>
        <v>0</v>
      </c>
      <c r="R296" s="6">
        <f>+'4'!F295+CompraVenta!T298</f>
        <v>0</v>
      </c>
      <c r="S296" s="6">
        <f>+'4'!G295+CompraVenta!U298</f>
        <v>0</v>
      </c>
      <c r="T296" s="6">
        <f>+'4'!H295+CompraVenta!V298</f>
        <v>0</v>
      </c>
      <c r="U296" s="6">
        <f>+'4'!I295+CompraVenta!W298</f>
        <v>0</v>
      </c>
      <c r="V296" s="6">
        <f>+'4'!J295+CompraVenta!X298</f>
        <v>0</v>
      </c>
      <c r="W296" s="6">
        <f>+'4'!K295+CompraVenta!Y298</f>
        <v>0</v>
      </c>
      <c r="X296" s="6">
        <f>+'4'!L295+CompraVenta!Z298</f>
        <v>0</v>
      </c>
      <c r="Y296" s="6">
        <f>+'4'!M295+CompraVenta!AA298</f>
        <v>0</v>
      </c>
      <c r="Z296" s="6">
        <f>+'7'!B295+CompraVenta!AB298</f>
        <v>0</v>
      </c>
      <c r="AA296" s="6">
        <f>+'7'!C295+CompraVenta!AC298</f>
        <v>0</v>
      </c>
      <c r="AB296" s="6">
        <f>+'7'!D295+CompraVenta!AD298</f>
        <v>0</v>
      </c>
      <c r="AC296" s="6">
        <f>+'7'!E295+CompraVenta!AE298</f>
        <v>0</v>
      </c>
      <c r="AD296" s="6">
        <f>+'7'!F295+CompraVenta!AF298</f>
        <v>0</v>
      </c>
      <c r="AE296" s="6">
        <f>+'7'!G295+CompraVenta!AG298</f>
        <v>0</v>
      </c>
      <c r="AF296" s="6">
        <f>+'7'!H295+CompraVenta!AH298</f>
        <v>0</v>
      </c>
      <c r="AG296" s="6">
        <f>+'7'!I295+CompraVenta!AI298</f>
        <v>0</v>
      </c>
      <c r="AH296" s="6">
        <f>+'7'!J295+CompraVenta!AJ298</f>
        <v>0</v>
      </c>
      <c r="AI296" s="6">
        <f>+'7'!K295+CompraVenta!AK298</f>
        <v>0</v>
      </c>
      <c r="AJ296" s="6">
        <f>+'7'!L295+CompraVenta!AL298</f>
        <v>0</v>
      </c>
      <c r="AK296" s="6">
        <f>+'7'!M295+CompraVenta!AM298</f>
        <v>0</v>
      </c>
      <c r="AL296" s="6"/>
      <c r="AM296" s="33">
        <f t="shared" si="38"/>
        <v>0</v>
      </c>
      <c r="AN296" s="33">
        <f t="shared" si="39"/>
        <v>0</v>
      </c>
      <c r="AO296" s="33">
        <f t="shared" si="40"/>
        <v>0</v>
      </c>
      <c r="AP296" s="33">
        <f t="shared" si="41"/>
        <v>0</v>
      </c>
      <c r="AQ296" s="33">
        <f t="shared" si="42"/>
        <v>1</v>
      </c>
      <c r="AR296" s="6">
        <f t="shared" si="46"/>
        <v>294</v>
      </c>
      <c r="AS296" s="34">
        <f t="shared" si="43"/>
        <v>0</v>
      </c>
      <c r="AT296" s="34">
        <f t="shared" si="43"/>
        <v>0</v>
      </c>
      <c r="AU296" s="34">
        <f t="shared" si="43"/>
        <v>0</v>
      </c>
      <c r="AV296" s="34">
        <f t="shared" si="44"/>
        <v>0</v>
      </c>
      <c r="AW296" s="19"/>
      <c r="BB296" s="33"/>
      <c r="BC296" s="33"/>
      <c r="BD296" s="33"/>
      <c r="BF296" s="33"/>
      <c r="BG296" s="33"/>
      <c r="BH296" s="33"/>
      <c r="BJ296" s="35">
        <f t="shared" si="45"/>
        <v>0</v>
      </c>
    </row>
    <row r="297" spans="1:62" x14ac:dyDescent="0.35">
      <c r="A297" s="3" t="str">
        <f>+'7'!A296</f>
        <v>NUEVA ENERGIA</v>
      </c>
      <c r="B297" s="6">
        <f>+'2'!B296+CompraVenta!D299</f>
        <v>0</v>
      </c>
      <c r="C297" s="6">
        <f>+'2'!C296+CompraVenta!E299</f>
        <v>0</v>
      </c>
      <c r="D297" s="6">
        <f>+'2'!D296+CompraVenta!F299</f>
        <v>0</v>
      </c>
      <c r="E297" s="6">
        <f>+'2'!E296+CompraVenta!G299</f>
        <v>0</v>
      </c>
      <c r="F297" s="6">
        <f>+'2'!F296+CompraVenta!H299</f>
        <v>0</v>
      </c>
      <c r="G297" s="6">
        <f>+'2'!G296+CompraVenta!I299</f>
        <v>0</v>
      </c>
      <c r="H297" s="6">
        <f>+'2'!H296+CompraVenta!J299</f>
        <v>0</v>
      </c>
      <c r="I297" s="6">
        <f>+'2'!I296+CompraVenta!K299</f>
        <v>0</v>
      </c>
      <c r="J297" s="6">
        <f>+'2'!J296+CompraVenta!L299</f>
        <v>0</v>
      </c>
      <c r="K297" s="6">
        <f>+'2'!K296+CompraVenta!M299</f>
        <v>240629.31000000011</v>
      </c>
      <c r="L297" s="6">
        <f>+'2'!L296+CompraVenta!N299</f>
        <v>189092.21000000008</v>
      </c>
      <c r="M297" s="6">
        <f>+'2'!M296+CompraVenta!O299</f>
        <v>-222299.94999999995</v>
      </c>
      <c r="N297" s="6">
        <f>+'4'!B296+CompraVenta!P299</f>
        <v>0</v>
      </c>
      <c r="O297" s="6">
        <f>+'4'!C296+CompraVenta!Q299</f>
        <v>0</v>
      </c>
      <c r="P297" s="6">
        <f>+'4'!D296+CompraVenta!R299</f>
        <v>0</v>
      </c>
      <c r="Q297" s="6">
        <f>+'4'!E296+CompraVenta!S299</f>
        <v>0</v>
      </c>
      <c r="R297" s="6">
        <f>+'4'!F296+CompraVenta!T299</f>
        <v>0</v>
      </c>
      <c r="S297" s="6">
        <f>+'4'!G296+CompraVenta!U299</f>
        <v>0</v>
      </c>
      <c r="T297" s="6">
        <f>+'4'!H296+CompraVenta!V299</f>
        <v>0</v>
      </c>
      <c r="U297" s="6">
        <f>+'4'!I296+CompraVenta!W299</f>
        <v>0</v>
      </c>
      <c r="V297" s="6">
        <f>+'4'!J296+CompraVenta!X299</f>
        <v>0</v>
      </c>
      <c r="W297" s="6">
        <f>+'4'!K296+CompraVenta!Y299</f>
        <v>240624.86999999994</v>
      </c>
      <c r="X297" s="6">
        <f>+'4'!L296+CompraVenta!Z299</f>
        <v>222618.41999999975</v>
      </c>
      <c r="Y297" s="6">
        <f>+'4'!M296+CompraVenta!AA299</f>
        <v>-51060.250000000007</v>
      </c>
      <c r="Z297" s="6">
        <f>+'7'!B296+CompraVenta!AB299</f>
        <v>0</v>
      </c>
      <c r="AA297" s="6">
        <f>+'7'!C296+CompraVenta!AC299</f>
        <v>0</v>
      </c>
      <c r="AB297" s="6">
        <f>+'7'!D296+CompraVenta!AD299</f>
        <v>0</v>
      </c>
      <c r="AC297" s="6">
        <f>+'7'!E296+CompraVenta!AE299</f>
        <v>0</v>
      </c>
      <c r="AD297" s="6">
        <f>+'7'!F296+CompraVenta!AF299</f>
        <v>0</v>
      </c>
      <c r="AE297" s="6">
        <f>+'7'!G296+CompraVenta!AG299</f>
        <v>0</v>
      </c>
      <c r="AF297" s="6">
        <f>+'7'!H296+CompraVenta!AH299</f>
        <v>0</v>
      </c>
      <c r="AG297" s="6">
        <f>+'7'!I296+CompraVenta!AI299</f>
        <v>0</v>
      </c>
      <c r="AH297" s="6">
        <f>+'7'!J296+CompraVenta!AJ299</f>
        <v>0</v>
      </c>
      <c r="AI297" s="6">
        <f>+'7'!K296+CompraVenta!AK299</f>
        <v>240582.22000000006</v>
      </c>
      <c r="AJ297" s="6">
        <f>+'7'!L296+CompraVenta!AL299</f>
        <v>266592.5</v>
      </c>
      <c r="AK297" s="6">
        <f>+'7'!M296+CompraVenta!AM299</f>
        <v>-231525.41999999995</v>
      </c>
      <c r="AL297" s="6"/>
      <c r="AM297" s="33">
        <f t="shared" si="38"/>
        <v>207421.57000000024</v>
      </c>
      <c r="AN297" s="33">
        <f t="shared" si="39"/>
        <v>412183.03999999969</v>
      </c>
      <c r="AO297" s="33">
        <f t="shared" si="40"/>
        <v>275649.30000000016</v>
      </c>
      <c r="AP297" s="33">
        <f t="shared" si="41"/>
        <v>207421.57000000024</v>
      </c>
      <c r="AQ297" s="33">
        <f t="shared" si="42"/>
        <v>1</v>
      </c>
      <c r="AR297" s="6">
        <f t="shared" si="46"/>
        <v>295</v>
      </c>
      <c r="AS297" s="34">
        <f t="shared" si="43"/>
        <v>240629.31000000011</v>
      </c>
      <c r="AT297" s="34">
        <f t="shared" si="43"/>
        <v>189092.21000000008</v>
      </c>
      <c r="AU297" s="34">
        <f t="shared" si="43"/>
        <v>-222299.94999999995</v>
      </c>
      <c r="AV297" s="34">
        <f t="shared" si="44"/>
        <v>207421.57000000024</v>
      </c>
      <c r="AW297" s="19"/>
      <c r="BB297" s="33"/>
      <c r="BC297" s="33"/>
      <c r="BD297" s="33"/>
      <c r="BF297" s="33"/>
      <c r="BG297" s="33"/>
      <c r="BH297" s="33"/>
      <c r="BJ297" s="35">
        <f t="shared" si="45"/>
        <v>207421.57000000024</v>
      </c>
    </row>
    <row r="298" spans="1:62" x14ac:dyDescent="0.35">
      <c r="A298" s="3" t="str">
        <f>+'7'!A297</f>
        <v>NUEVA_ATACAMA</v>
      </c>
      <c r="B298" s="6">
        <f>+'2'!B297+CompraVenta!D300</f>
        <v>0</v>
      </c>
      <c r="C298" s="6">
        <f>+'2'!C297+CompraVenta!E300</f>
        <v>0</v>
      </c>
      <c r="D298" s="6">
        <f>+'2'!D297+CompraVenta!F300</f>
        <v>0</v>
      </c>
      <c r="E298" s="6">
        <f>+'2'!E297+CompraVenta!G300</f>
        <v>0</v>
      </c>
      <c r="F298" s="6">
        <f>+'2'!F297+CompraVenta!H300</f>
        <v>0</v>
      </c>
      <c r="G298" s="6">
        <f>+'2'!G297+CompraVenta!I300</f>
        <v>0</v>
      </c>
      <c r="H298" s="6">
        <f>+'2'!H297+CompraVenta!J300</f>
        <v>0</v>
      </c>
      <c r="I298" s="6">
        <f>+'2'!I297+CompraVenta!K300</f>
        <v>0</v>
      </c>
      <c r="J298" s="6">
        <f>+'2'!J297+CompraVenta!L300</f>
        <v>0</v>
      </c>
      <c r="K298" s="6">
        <f>+'2'!K297+CompraVenta!M300</f>
        <v>-143784.90999999898</v>
      </c>
      <c r="L298" s="6">
        <f>+'2'!L297+CompraVenta!N300</f>
        <v>-413607.73999999918</v>
      </c>
      <c r="M298" s="6">
        <f>+'2'!M297+CompraVenta!O300</f>
        <v>-66189.319999999367</v>
      </c>
      <c r="N298" s="6">
        <f>+'4'!B297+CompraVenta!P300</f>
        <v>0</v>
      </c>
      <c r="O298" s="6">
        <f>+'4'!C297+CompraVenta!Q300</f>
        <v>0</v>
      </c>
      <c r="P298" s="6">
        <f>+'4'!D297+CompraVenta!R300</f>
        <v>0</v>
      </c>
      <c r="Q298" s="6">
        <f>+'4'!E297+CompraVenta!S300</f>
        <v>0</v>
      </c>
      <c r="R298" s="6">
        <f>+'4'!F297+CompraVenta!T300</f>
        <v>0</v>
      </c>
      <c r="S298" s="6">
        <f>+'4'!G297+CompraVenta!U300</f>
        <v>0</v>
      </c>
      <c r="T298" s="6">
        <f>+'4'!H297+CompraVenta!V300</f>
        <v>0</v>
      </c>
      <c r="U298" s="6">
        <f>+'4'!I297+CompraVenta!W300</f>
        <v>0</v>
      </c>
      <c r="V298" s="6">
        <f>+'4'!J297+CompraVenta!X300</f>
        <v>0</v>
      </c>
      <c r="W298" s="6">
        <f>+'4'!K297+CompraVenta!Y300</f>
        <v>-143907.32000000123</v>
      </c>
      <c r="X298" s="6">
        <f>+'4'!L297+CompraVenta!Z300</f>
        <v>-359438.84999999846</v>
      </c>
      <c r="Y298" s="6">
        <f>+'4'!M297+CompraVenta!AA300</f>
        <v>-81573.989999999525</v>
      </c>
      <c r="Z298" s="6">
        <f>+'7'!B297+CompraVenta!AB300</f>
        <v>0</v>
      </c>
      <c r="AA298" s="6">
        <f>+'7'!C297+CompraVenta!AC300</f>
        <v>0</v>
      </c>
      <c r="AB298" s="6">
        <f>+'7'!D297+CompraVenta!AD300</f>
        <v>0</v>
      </c>
      <c r="AC298" s="6">
        <f>+'7'!E297+CompraVenta!AE300</f>
        <v>0</v>
      </c>
      <c r="AD298" s="6">
        <f>+'7'!F297+CompraVenta!AF300</f>
        <v>0</v>
      </c>
      <c r="AE298" s="6">
        <f>+'7'!G297+CompraVenta!AG300</f>
        <v>0</v>
      </c>
      <c r="AF298" s="6">
        <f>+'7'!H297+CompraVenta!AH300</f>
        <v>0</v>
      </c>
      <c r="AG298" s="6">
        <f>+'7'!I297+CompraVenta!AI300</f>
        <v>0</v>
      </c>
      <c r="AH298" s="6">
        <f>+'7'!J297+CompraVenta!AJ300</f>
        <v>0</v>
      </c>
      <c r="AI298" s="6">
        <f>+'7'!K297+CompraVenta!AK300</f>
        <v>-143618.66999999993</v>
      </c>
      <c r="AJ298" s="6">
        <f>+'7'!L297+CompraVenta!AL300</f>
        <v>-362290.6199999986</v>
      </c>
      <c r="AK298" s="6">
        <f>+'7'!M297+CompraVenta!AM300</f>
        <v>-62596.909999997588</v>
      </c>
      <c r="AL298" s="6"/>
      <c r="AM298" s="33">
        <f t="shared" si="38"/>
        <v>-623581.96999999753</v>
      </c>
      <c r="AN298" s="33">
        <f t="shared" si="39"/>
        <v>-584920.15999999922</v>
      </c>
      <c r="AO298" s="33">
        <f t="shared" si="40"/>
        <v>-568506.19999999611</v>
      </c>
      <c r="AP298" s="33">
        <f t="shared" si="41"/>
        <v>-623581.96999999753</v>
      </c>
      <c r="AQ298" s="33">
        <f t="shared" si="42"/>
        <v>1</v>
      </c>
      <c r="AR298" s="6">
        <f t="shared" si="46"/>
        <v>296</v>
      </c>
      <c r="AS298" s="34">
        <f t="shared" si="43"/>
        <v>-143784.90999999898</v>
      </c>
      <c r="AT298" s="34">
        <f t="shared" si="43"/>
        <v>-413607.73999999918</v>
      </c>
      <c r="AU298" s="34">
        <f t="shared" si="43"/>
        <v>-66189.319999999367</v>
      </c>
      <c r="AV298" s="34">
        <f t="shared" si="44"/>
        <v>-623581.96999999753</v>
      </c>
      <c r="AW298" s="19"/>
      <c r="BB298" s="33"/>
      <c r="BC298" s="33"/>
      <c r="BD298" s="33"/>
      <c r="BF298" s="33"/>
      <c r="BG298" s="33"/>
      <c r="BH298" s="33"/>
      <c r="BJ298" s="35">
        <f t="shared" si="45"/>
        <v>-623581.96999999753</v>
      </c>
    </row>
    <row r="299" spans="1:62" x14ac:dyDescent="0.35">
      <c r="A299" s="3" t="str">
        <f>+'7'!A298</f>
        <v>NUOVOSOL_SPA</v>
      </c>
      <c r="B299" s="6">
        <f>+'2'!B298+CompraVenta!D301</f>
        <v>0</v>
      </c>
      <c r="C299" s="6">
        <f>+'2'!C298+CompraVenta!E301</f>
        <v>0</v>
      </c>
      <c r="D299" s="6">
        <f>+'2'!D298+CompraVenta!F301</f>
        <v>0</v>
      </c>
      <c r="E299" s="6">
        <f>+'2'!E298+CompraVenta!G301</f>
        <v>0</v>
      </c>
      <c r="F299" s="6">
        <f>+'2'!F298+CompraVenta!H301</f>
        <v>0</v>
      </c>
      <c r="G299" s="6">
        <f>+'2'!G298+CompraVenta!I301</f>
        <v>0</v>
      </c>
      <c r="H299" s="6">
        <f>+'2'!H298+CompraVenta!J301</f>
        <v>0</v>
      </c>
      <c r="I299" s="6">
        <f>+'2'!I298+CompraVenta!K301</f>
        <v>0</v>
      </c>
      <c r="J299" s="6">
        <f>+'2'!J298+CompraVenta!L301</f>
        <v>0</v>
      </c>
      <c r="K299" s="6">
        <f>+'2'!K298+CompraVenta!M301</f>
        <v>109170.18999999974</v>
      </c>
      <c r="L299" s="6">
        <f>+'2'!L298+CompraVenta!N301</f>
        <v>114130.98000000008</v>
      </c>
      <c r="M299" s="6">
        <f>+'2'!M298+CompraVenta!O301</f>
        <v>125532.73999999992</v>
      </c>
      <c r="N299" s="6">
        <f>+'4'!B298+CompraVenta!P301</f>
        <v>0</v>
      </c>
      <c r="O299" s="6">
        <f>+'4'!C298+CompraVenta!Q301</f>
        <v>0</v>
      </c>
      <c r="P299" s="6">
        <f>+'4'!D298+CompraVenta!R301</f>
        <v>0</v>
      </c>
      <c r="Q299" s="6">
        <f>+'4'!E298+CompraVenta!S301</f>
        <v>0</v>
      </c>
      <c r="R299" s="6">
        <f>+'4'!F298+CompraVenta!T301</f>
        <v>0</v>
      </c>
      <c r="S299" s="6">
        <f>+'4'!G298+CompraVenta!U301</f>
        <v>0</v>
      </c>
      <c r="T299" s="6">
        <f>+'4'!H298+CompraVenta!V301</f>
        <v>0</v>
      </c>
      <c r="U299" s="6">
        <f>+'4'!I298+CompraVenta!W301</f>
        <v>0</v>
      </c>
      <c r="V299" s="6">
        <f>+'4'!J298+CompraVenta!X301</f>
        <v>0</v>
      </c>
      <c r="W299" s="6">
        <f>+'4'!K298+CompraVenta!Y301</f>
        <v>109191.30999999975</v>
      </c>
      <c r="X299" s="6">
        <f>+'4'!L298+CompraVenta!Z301</f>
        <v>114113.22999999997</v>
      </c>
      <c r="Y299" s="6">
        <f>+'4'!M298+CompraVenta!AA301</f>
        <v>123255.88000000008</v>
      </c>
      <c r="Z299" s="6">
        <f>+'7'!B298+CompraVenta!AB301</f>
        <v>0</v>
      </c>
      <c r="AA299" s="6">
        <f>+'7'!C298+CompraVenta!AC301</f>
        <v>0</v>
      </c>
      <c r="AB299" s="6">
        <f>+'7'!D298+CompraVenta!AD301</f>
        <v>0</v>
      </c>
      <c r="AC299" s="6">
        <f>+'7'!E298+CompraVenta!AE301</f>
        <v>0</v>
      </c>
      <c r="AD299" s="6">
        <f>+'7'!F298+CompraVenta!AF301</f>
        <v>0</v>
      </c>
      <c r="AE299" s="6">
        <f>+'7'!G298+CompraVenta!AG301</f>
        <v>0</v>
      </c>
      <c r="AF299" s="6">
        <f>+'7'!H298+CompraVenta!AH301</f>
        <v>0</v>
      </c>
      <c r="AG299" s="6">
        <f>+'7'!I298+CompraVenta!AI301</f>
        <v>0</v>
      </c>
      <c r="AH299" s="6">
        <f>+'7'!J298+CompraVenta!AJ301</f>
        <v>0</v>
      </c>
      <c r="AI299" s="6">
        <f>+'7'!K298+CompraVenta!AK301</f>
        <v>109192.49999999981</v>
      </c>
      <c r="AJ299" s="6">
        <f>+'7'!L298+CompraVenta!AL301</f>
        <v>113723.36999999994</v>
      </c>
      <c r="AK299" s="6">
        <f>+'7'!M298+CompraVenta!AM301</f>
        <v>125264.79000000011</v>
      </c>
      <c r="AL299" s="6"/>
      <c r="AM299" s="33">
        <f t="shared" si="38"/>
        <v>348833.90999999974</v>
      </c>
      <c r="AN299" s="33">
        <f t="shared" si="39"/>
        <v>346560.41999999981</v>
      </c>
      <c r="AO299" s="33">
        <f t="shared" si="40"/>
        <v>348180.65999999986</v>
      </c>
      <c r="AP299" s="33">
        <f t="shared" si="41"/>
        <v>346560.41999999981</v>
      </c>
      <c r="AQ299" s="33">
        <f t="shared" si="42"/>
        <v>2</v>
      </c>
      <c r="AR299" s="6">
        <f t="shared" si="46"/>
        <v>297</v>
      </c>
      <c r="AS299" s="34">
        <f t="shared" si="43"/>
        <v>109191.30999999975</v>
      </c>
      <c r="AT299" s="34">
        <f t="shared" si="43"/>
        <v>114113.22999999997</v>
      </c>
      <c r="AU299" s="34">
        <f t="shared" si="43"/>
        <v>123255.88000000008</v>
      </c>
      <c r="AV299" s="34">
        <f t="shared" si="44"/>
        <v>346560.41999999981</v>
      </c>
      <c r="AW299" s="19"/>
      <c r="BB299" s="33"/>
      <c r="BC299" s="33"/>
      <c r="BD299" s="33"/>
      <c r="BF299" s="33"/>
      <c r="BG299" s="33"/>
      <c r="BH299" s="33"/>
      <c r="BJ299" s="35">
        <f t="shared" si="45"/>
        <v>346560.41999999981</v>
      </c>
    </row>
    <row r="300" spans="1:62" x14ac:dyDescent="0.35">
      <c r="A300" s="3" t="str">
        <f>+'7'!A299</f>
        <v>ON GROUP</v>
      </c>
      <c r="B300" s="6">
        <f>+'2'!B299+CompraVenta!D302</f>
        <v>0</v>
      </c>
      <c r="C300" s="6">
        <f>+'2'!C299+CompraVenta!E302</f>
        <v>0</v>
      </c>
      <c r="D300" s="6">
        <f>+'2'!D299+CompraVenta!F302</f>
        <v>0</v>
      </c>
      <c r="E300" s="6">
        <f>+'2'!E299+CompraVenta!G302</f>
        <v>0</v>
      </c>
      <c r="F300" s="6">
        <f>+'2'!F299+CompraVenta!H302</f>
        <v>0</v>
      </c>
      <c r="G300" s="6">
        <f>+'2'!G299+CompraVenta!I302</f>
        <v>0</v>
      </c>
      <c r="H300" s="6">
        <f>+'2'!H299+CompraVenta!J302</f>
        <v>0</v>
      </c>
      <c r="I300" s="6">
        <f>+'2'!I299+CompraVenta!K302</f>
        <v>0</v>
      </c>
      <c r="J300" s="6">
        <f>+'2'!J299+CompraVenta!L302</f>
        <v>0</v>
      </c>
      <c r="K300" s="6">
        <f>+'2'!K299+CompraVenta!M302</f>
        <v>-125475.17999999996</v>
      </c>
      <c r="L300" s="6">
        <f>+'2'!L299+CompraVenta!N302</f>
        <v>-124848.24999999997</v>
      </c>
      <c r="M300" s="6">
        <f>+'2'!M299+CompraVenta!O302</f>
        <v>-120504.18999999992</v>
      </c>
      <c r="N300" s="6">
        <f>+'4'!B299+CompraVenta!P302</f>
        <v>0</v>
      </c>
      <c r="O300" s="6">
        <f>+'4'!C299+CompraVenta!Q302</f>
        <v>0</v>
      </c>
      <c r="P300" s="6">
        <f>+'4'!D299+CompraVenta!R302</f>
        <v>0</v>
      </c>
      <c r="Q300" s="6">
        <f>+'4'!E299+CompraVenta!S302</f>
        <v>0</v>
      </c>
      <c r="R300" s="6">
        <f>+'4'!F299+CompraVenta!T302</f>
        <v>0</v>
      </c>
      <c r="S300" s="6">
        <f>+'4'!G299+CompraVenta!U302</f>
        <v>0</v>
      </c>
      <c r="T300" s="6">
        <f>+'4'!H299+CompraVenta!V302</f>
        <v>0</v>
      </c>
      <c r="U300" s="6">
        <f>+'4'!I299+CompraVenta!W302</f>
        <v>0</v>
      </c>
      <c r="V300" s="6">
        <f>+'4'!J299+CompraVenta!X302</f>
        <v>0</v>
      </c>
      <c r="W300" s="6">
        <f>+'4'!K299+CompraVenta!Y302</f>
        <v>-125496.56000000003</v>
      </c>
      <c r="X300" s="6">
        <f>+'4'!L299+CompraVenta!Z302</f>
        <v>-125378.08999999984</v>
      </c>
      <c r="Y300" s="6">
        <f>+'4'!M299+CompraVenta!AA302</f>
        <v>-124923.01000000007</v>
      </c>
      <c r="Z300" s="6">
        <f>+'7'!B299+CompraVenta!AB302</f>
        <v>0</v>
      </c>
      <c r="AA300" s="6">
        <f>+'7'!C299+CompraVenta!AC302</f>
        <v>0</v>
      </c>
      <c r="AB300" s="6">
        <f>+'7'!D299+CompraVenta!AD302</f>
        <v>0</v>
      </c>
      <c r="AC300" s="6">
        <f>+'7'!E299+CompraVenta!AE302</f>
        <v>0</v>
      </c>
      <c r="AD300" s="6">
        <f>+'7'!F299+CompraVenta!AF302</f>
        <v>0</v>
      </c>
      <c r="AE300" s="6">
        <f>+'7'!G299+CompraVenta!AG302</f>
        <v>0</v>
      </c>
      <c r="AF300" s="6">
        <f>+'7'!H299+CompraVenta!AH302</f>
        <v>0</v>
      </c>
      <c r="AG300" s="6">
        <f>+'7'!I299+CompraVenta!AI302</f>
        <v>0</v>
      </c>
      <c r="AH300" s="6">
        <f>+'7'!J299+CompraVenta!AJ302</f>
        <v>0</v>
      </c>
      <c r="AI300" s="6">
        <f>+'7'!K299+CompraVenta!AK302</f>
        <v>-125454.64000000009</v>
      </c>
      <c r="AJ300" s="6">
        <f>+'7'!L299+CompraVenta!AL302</f>
        <v>-125739.81999999992</v>
      </c>
      <c r="AK300" s="6">
        <f>+'7'!M299+CompraVenta!AM302</f>
        <v>-121099.76000000004</v>
      </c>
      <c r="AL300" s="6"/>
      <c r="AM300" s="33">
        <f t="shared" si="38"/>
        <v>-370827.61999999988</v>
      </c>
      <c r="AN300" s="33">
        <f t="shared" si="39"/>
        <v>-375797.65999999992</v>
      </c>
      <c r="AO300" s="33">
        <f t="shared" si="40"/>
        <v>-372294.22000000009</v>
      </c>
      <c r="AP300" s="33">
        <f t="shared" si="41"/>
        <v>-375797.65999999992</v>
      </c>
      <c r="AQ300" s="33">
        <f t="shared" si="42"/>
        <v>2</v>
      </c>
      <c r="AR300" s="6">
        <f t="shared" si="46"/>
        <v>298</v>
      </c>
      <c r="AS300" s="34">
        <f t="shared" si="43"/>
        <v>-125496.56000000003</v>
      </c>
      <c r="AT300" s="34">
        <f t="shared" si="43"/>
        <v>-125378.08999999984</v>
      </c>
      <c r="AU300" s="34">
        <f t="shared" si="43"/>
        <v>-124923.01000000007</v>
      </c>
      <c r="AV300" s="34">
        <f t="shared" si="44"/>
        <v>-375797.65999999992</v>
      </c>
      <c r="AW300" s="19"/>
      <c r="BB300" s="33"/>
      <c r="BC300" s="33"/>
      <c r="BD300" s="33"/>
      <c r="BF300" s="33"/>
      <c r="BG300" s="33"/>
      <c r="BH300" s="33"/>
      <c r="BJ300" s="35">
        <f t="shared" si="45"/>
        <v>-375797.65999999992</v>
      </c>
    </row>
    <row r="301" spans="1:62" x14ac:dyDescent="0.35">
      <c r="A301" s="3" t="str">
        <f>+'7'!A300</f>
        <v>OPDENERGY_GENERACION</v>
      </c>
      <c r="B301" s="6">
        <f>+'2'!B300+CompraVenta!D303</f>
        <v>0</v>
      </c>
      <c r="C301" s="6">
        <f>+'2'!C300+CompraVenta!E303</f>
        <v>0</v>
      </c>
      <c r="D301" s="6">
        <f>+'2'!D300+CompraVenta!F303</f>
        <v>0</v>
      </c>
      <c r="E301" s="6">
        <f>+'2'!E300+CompraVenta!G303</f>
        <v>0</v>
      </c>
      <c r="F301" s="6">
        <f>+'2'!F300+CompraVenta!H303</f>
        <v>0</v>
      </c>
      <c r="G301" s="6">
        <f>+'2'!G300+CompraVenta!I303</f>
        <v>0</v>
      </c>
      <c r="H301" s="6">
        <f>+'2'!H300+CompraVenta!J303</f>
        <v>0</v>
      </c>
      <c r="I301" s="6">
        <f>+'2'!I300+CompraVenta!K303</f>
        <v>0</v>
      </c>
      <c r="J301" s="6">
        <f>+'2'!J300+CompraVenta!L303</f>
        <v>0</v>
      </c>
      <c r="K301" s="6">
        <f>+'2'!K300+CompraVenta!M303</f>
        <v>173987.19000000003</v>
      </c>
      <c r="L301" s="6">
        <f>+'2'!L300+CompraVenta!N303</f>
        <v>175277.05000000002</v>
      </c>
      <c r="M301" s="6">
        <f>+'2'!M300+CompraVenta!O303</f>
        <v>490.56999999999232</v>
      </c>
      <c r="N301" s="6">
        <f>+'4'!B300+CompraVenta!P303</f>
        <v>0</v>
      </c>
      <c r="O301" s="6">
        <f>+'4'!C300+CompraVenta!Q303</f>
        <v>0</v>
      </c>
      <c r="P301" s="6">
        <f>+'4'!D300+CompraVenta!R303</f>
        <v>0</v>
      </c>
      <c r="Q301" s="6">
        <f>+'4'!E300+CompraVenta!S303</f>
        <v>0</v>
      </c>
      <c r="R301" s="6">
        <f>+'4'!F300+CompraVenta!T303</f>
        <v>0</v>
      </c>
      <c r="S301" s="6">
        <f>+'4'!G300+CompraVenta!U303</f>
        <v>0</v>
      </c>
      <c r="T301" s="6">
        <f>+'4'!H300+CompraVenta!V303</f>
        <v>0</v>
      </c>
      <c r="U301" s="6">
        <f>+'4'!I300+CompraVenta!W303</f>
        <v>0</v>
      </c>
      <c r="V301" s="6">
        <f>+'4'!J300+CompraVenta!X303</f>
        <v>0</v>
      </c>
      <c r="W301" s="6">
        <f>+'4'!K300+CompraVenta!Y303</f>
        <v>174130.48999999996</v>
      </c>
      <c r="X301" s="6">
        <f>+'4'!L300+CompraVenta!Z303</f>
        <v>176495.00000000003</v>
      </c>
      <c r="Y301" s="6">
        <f>+'4'!M300+CompraVenta!AA303</f>
        <v>-5673.4099999999899</v>
      </c>
      <c r="Z301" s="6">
        <f>+'7'!B300+CompraVenta!AB303</f>
        <v>0</v>
      </c>
      <c r="AA301" s="6">
        <f>+'7'!C300+CompraVenta!AC303</f>
        <v>0</v>
      </c>
      <c r="AB301" s="6">
        <f>+'7'!D300+CompraVenta!AD303</f>
        <v>0</v>
      </c>
      <c r="AC301" s="6">
        <f>+'7'!E300+CompraVenta!AE303</f>
        <v>0</v>
      </c>
      <c r="AD301" s="6">
        <f>+'7'!F300+CompraVenta!AF303</f>
        <v>0</v>
      </c>
      <c r="AE301" s="6">
        <f>+'7'!G300+CompraVenta!AG303</f>
        <v>0</v>
      </c>
      <c r="AF301" s="6">
        <f>+'7'!H300+CompraVenta!AH303</f>
        <v>0</v>
      </c>
      <c r="AG301" s="6">
        <f>+'7'!I300+CompraVenta!AI303</f>
        <v>0</v>
      </c>
      <c r="AH301" s="6">
        <f>+'7'!J300+CompraVenta!AJ303</f>
        <v>0</v>
      </c>
      <c r="AI301" s="6">
        <f>+'7'!K300+CompraVenta!AK303</f>
        <v>177225.75999999983</v>
      </c>
      <c r="AJ301" s="6">
        <f>+'7'!L300+CompraVenta!AL303</f>
        <v>180287.33000000013</v>
      </c>
      <c r="AK301" s="6">
        <f>+'7'!M300+CompraVenta!AM303</f>
        <v>-8113.2499999999927</v>
      </c>
      <c r="AL301" s="6"/>
      <c r="AM301" s="33">
        <f t="shared" si="38"/>
        <v>349754.81000000006</v>
      </c>
      <c r="AN301" s="33">
        <f t="shared" si="39"/>
        <v>344952.08</v>
      </c>
      <c r="AO301" s="33">
        <f t="shared" si="40"/>
        <v>349399.83999999997</v>
      </c>
      <c r="AP301" s="33">
        <f t="shared" si="41"/>
        <v>344952.08</v>
      </c>
      <c r="AQ301" s="33">
        <f t="shared" si="42"/>
        <v>2</v>
      </c>
      <c r="AR301" s="6">
        <f t="shared" si="46"/>
        <v>299</v>
      </c>
      <c r="AS301" s="34">
        <f t="shared" si="43"/>
        <v>174130.48999999996</v>
      </c>
      <c r="AT301" s="34">
        <f t="shared" si="43"/>
        <v>176495.00000000003</v>
      </c>
      <c r="AU301" s="34">
        <f t="shared" si="43"/>
        <v>-5673.4099999999899</v>
      </c>
      <c r="AV301" s="34">
        <f t="shared" si="44"/>
        <v>344952.08</v>
      </c>
      <c r="AW301" s="19"/>
      <c r="BB301" s="33"/>
      <c r="BC301" s="33"/>
      <c r="BD301" s="33"/>
      <c r="BF301" s="33"/>
      <c r="BG301" s="33"/>
      <c r="BH301" s="33"/>
      <c r="BJ301" s="35">
        <f t="shared" si="45"/>
        <v>344952.08</v>
      </c>
    </row>
    <row r="302" spans="1:62" x14ac:dyDescent="0.35">
      <c r="A302" s="3" t="str">
        <f>+'7'!A301</f>
        <v>ORAFTI</v>
      </c>
      <c r="B302" s="6">
        <f>+'2'!B301+CompraVenta!D304</f>
        <v>0</v>
      </c>
      <c r="C302" s="6">
        <f>+'2'!C301+CompraVenta!E304</f>
        <v>0</v>
      </c>
      <c r="D302" s="6">
        <f>+'2'!D301+CompraVenta!F304</f>
        <v>0</v>
      </c>
      <c r="E302" s="6">
        <f>+'2'!E301+CompraVenta!G304</f>
        <v>0</v>
      </c>
      <c r="F302" s="6">
        <f>+'2'!F301+CompraVenta!H304</f>
        <v>0</v>
      </c>
      <c r="G302" s="6">
        <f>+'2'!G301+CompraVenta!I304</f>
        <v>0</v>
      </c>
      <c r="H302" s="6">
        <f>+'2'!H301+CompraVenta!J304</f>
        <v>0</v>
      </c>
      <c r="I302" s="6">
        <f>+'2'!I301+CompraVenta!K304</f>
        <v>0</v>
      </c>
      <c r="J302" s="6">
        <f>+'2'!J301+CompraVenta!L304</f>
        <v>0</v>
      </c>
      <c r="K302" s="6">
        <f>+'2'!K301+CompraVenta!M304</f>
        <v>0</v>
      </c>
      <c r="L302" s="6">
        <f>+'2'!L301+CompraVenta!N304</f>
        <v>0</v>
      </c>
      <c r="M302" s="6">
        <f>+'2'!M301+CompraVenta!O304</f>
        <v>0</v>
      </c>
      <c r="N302" s="6">
        <f>+'4'!B301+CompraVenta!P304</f>
        <v>0</v>
      </c>
      <c r="O302" s="6">
        <f>+'4'!C301+CompraVenta!Q304</f>
        <v>0</v>
      </c>
      <c r="P302" s="6">
        <f>+'4'!D301+CompraVenta!R304</f>
        <v>0</v>
      </c>
      <c r="Q302" s="6">
        <f>+'4'!E301+CompraVenta!S304</f>
        <v>0</v>
      </c>
      <c r="R302" s="6">
        <f>+'4'!F301+CompraVenta!T304</f>
        <v>0</v>
      </c>
      <c r="S302" s="6">
        <f>+'4'!G301+CompraVenta!U304</f>
        <v>0</v>
      </c>
      <c r="T302" s="6">
        <f>+'4'!H301+CompraVenta!V304</f>
        <v>0</v>
      </c>
      <c r="U302" s="6">
        <f>+'4'!I301+CompraVenta!W304</f>
        <v>0</v>
      </c>
      <c r="V302" s="6">
        <f>+'4'!J301+CompraVenta!X304</f>
        <v>0</v>
      </c>
      <c r="W302" s="6">
        <f>+'4'!K301+CompraVenta!Y304</f>
        <v>0</v>
      </c>
      <c r="X302" s="6">
        <f>+'4'!L301+CompraVenta!Z304</f>
        <v>0</v>
      </c>
      <c r="Y302" s="6">
        <f>+'4'!M301+CompraVenta!AA304</f>
        <v>0</v>
      </c>
      <c r="Z302" s="6">
        <f>+'7'!B301+CompraVenta!AB304</f>
        <v>0</v>
      </c>
      <c r="AA302" s="6">
        <f>+'7'!C301+CompraVenta!AC304</f>
        <v>0</v>
      </c>
      <c r="AB302" s="6">
        <f>+'7'!D301+CompraVenta!AD304</f>
        <v>0</v>
      </c>
      <c r="AC302" s="6">
        <f>+'7'!E301+CompraVenta!AE304</f>
        <v>0</v>
      </c>
      <c r="AD302" s="6">
        <f>+'7'!F301+CompraVenta!AF304</f>
        <v>0</v>
      </c>
      <c r="AE302" s="6">
        <f>+'7'!G301+CompraVenta!AG304</f>
        <v>0</v>
      </c>
      <c r="AF302" s="6">
        <f>+'7'!H301+CompraVenta!AH304</f>
        <v>0</v>
      </c>
      <c r="AG302" s="6">
        <f>+'7'!I301+CompraVenta!AI304</f>
        <v>0</v>
      </c>
      <c r="AH302" s="6">
        <f>+'7'!J301+CompraVenta!AJ304</f>
        <v>0</v>
      </c>
      <c r="AI302" s="6">
        <f>+'7'!K301+CompraVenta!AK304</f>
        <v>0</v>
      </c>
      <c r="AJ302" s="6">
        <f>+'7'!L301+CompraVenta!AL304</f>
        <v>0</v>
      </c>
      <c r="AK302" s="6">
        <f>+'7'!M301+CompraVenta!AM304</f>
        <v>0</v>
      </c>
      <c r="AL302" s="6"/>
      <c r="AM302" s="33">
        <f t="shared" si="38"/>
        <v>0</v>
      </c>
      <c r="AN302" s="33">
        <f t="shared" si="39"/>
        <v>0</v>
      </c>
      <c r="AO302" s="33">
        <f t="shared" si="40"/>
        <v>0</v>
      </c>
      <c r="AP302" s="33">
        <f t="shared" si="41"/>
        <v>0</v>
      </c>
      <c r="AQ302" s="33">
        <f t="shared" si="42"/>
        <v>1</v>
      </c>
      <c r="AR302" s="6">
        <f t="shared" si="46"/>
        <v>300</v>
      </c>
      <c r="AS302" s="34">
        <f t="shared" si="43"/>
        <v>0</v>
      </c>
      <c r="AT302" s="34">
        <f t="shared" si="43"/>
        <v>0</v>
      </c>
      <c r="AU302" s="34">
        <f t="shared" si="43"/>
        <v>0</v>
      </c>
      <c r="AV302" s="34">
        <f t="shared" si="44"/>
        <v>0</v>
      </c>
      <c r="AW302" s="19"/>
      <c r="BB302" s="33"/>
      <c r="BC302" s="33"/>
      <c r="BD302" s="33"/>
      <c r="BF302" s="33"/>
      <c r="BG302" s="33"/>
      <c r="BH302" s="33"/>
      <c r="BJ302" s="35">
        <f t="shared" si="45"/>
        <v>0</v>
      </c>
    </row>
    <row r="303" spans="1:62" x14ac:dyDescent="0.35">
      <c r="A303" s="3" t="str">
        <f>+'7'!A302</f>
        <v>ORAZUL_CHILE</v>
      </c>
      <c r="B303" s="6">
        <f>+'2'!B302+CompraVenta!D305</f>
        <v>0</v>
      </c>
      <c r="C303" s="6">
        <f>+'2'!C302+CompraVenta!E305</f>
        <v>0</v>
      </c>
      <c r="D303" s="6">
        <f>+'2'!D302+CompraVenta!F305</f>
        <v>0</v>
      </c>
      <c r="E303" s="6">
        <f>+'2'!E302+CompraVenta!G305</f>
        <v>0</v>
      </c>
      <c r="F303" s="6">
        <f>+'2'!F302+CompraVenta!H305</f>
        <v>0</v>
      </c>
      <c r="G303" s="6">
        <f>+'2'!G302+CompraVenta!I305</f>
        <v>0</v>
      </c>
      <c r="H303" s="6">
        <f>+'2'!H302+CompraVenta!J305</f>
        <v>0</v>
      </c>
      <c r="I303" s="6">
        <f>+'2'!I302+CompraVenta!K305</f>
        <v>0</v>
      </c>
      <c r="J303" s="6">
        <f>+'2'!J302+CompraVenta!L305</f>
        <v>0</v>
      </c>
      <c r="K303" s="6">
        <f>+'2'!K302+CompraVenta!M305</f>
        <v>0</v>
      </c>
      <c r="L303" s="6">
        <f>+'2'!L302+CompraVenta!N305</f>
        <v>0</v>
      </c>
      <c r="M303" s="6">
        <f>+'2'!M302+CompraVenta!O305</f>
        <v>0</v>
      </c>
      <c r="N303" s="6">
        <f>+'4'!B302+CompraVenta!P305</f>
        <v>0</v>
      </c>
      <c r="O303" s="6">
        <f>+'4'!C302+CompraVenta!Q305</f>
        <v>0</v>
      </c>
      <c r="P303" s="6">
        <f>+'4'!D302+CompraVenta!R305</f>
        <v>0</v>
      </c>
      <c r="Q303" s="6">
        <f>+'4'!E302+CompraVenta!S305</f>
        <v>0</v>
      </c>
      <c r="R303" s="6">
        <f>+'4'!F302+CompraVenta!T305</f>
        <v>0</v>
      </c>
      <c r="S303" s="6">
        <f>+'4'!G302+CompraVenta!U305</f>
        <v>0</v>
      </c>
      <c r="T303" s="6">
        <f>+'4'!H302+CompraVenta!V305</f>
        <v>0</v>
      </c>
      <c r="U303" s="6">
        <f>+'4'!I302+CompraVenta!W305</f>
        <v>0</v>
      </c>
      <c r="V303" s="6">
        <f>+'4'!J302+CompraVenta!X305</f>
        <v>0</v>
      </c>
      <c r="W303" s="6">
        <f>+'4'!K302+CompraVenta!Y305</f>
        <v>0</v>
      </c>
      <c r="X303" s="6">
        <f>+'4'!L302+CompraVenta!Z305</f>
        <v>0</v>
      </c>
      <c r="Y303" s="6">
        <f>+'4'!M302+CompraVenta!AA305</f>
        <v>0</v>
      </c>
      <c r="Z303" s="6">
        <f>+'7'!B302+CompraVenta!AB305</f>
        <v>0</v>
      </c>
      <c r="AA303" s="6">
        <f>+'7'!C302+CompraVenta!AC305</f>
        <v>0</v>
      </c>
      <c r="AB303" s="6">
        <f>+'7'!D302+CompraVenta!AD305</f>
        <v>0</v>
      </c>
      <c r="AC303" s="6">
        <f>+'7'!E302+CompraVenta!AE305</f>
        <v>0</v>
      </c>
      <c r="AD303" s="6">
        <f>+'7'!F302+CompraVenta!AF305</f>
        <v>0</v>
      </c>
      <c r="AE303" s="6">
        <f>+'7'!G302+CompraVenta!AG305</f>
        <v>0</v>
      </c>
      <c r="AF303" s="6">
        <f>+'7'!H302+CompraVenta!AH305</f>
        <v>0</v>
      </c>
      <c r="AG303" s="6">
        <f>+'7'!I302+CompraVenta!AI305</f>
        <v>0</v>
      </c>
      <c r="AH303" s="6">
        <f>+'7'!J302+CompraVenta!AJ305</f>
        <v>0</v>
      </c>
      <c r="AI303" s="6">
        <f>+'7'!K302+CompraVenta!AK305</f>
        <v>0</v>
      </c>
      <c r="AJ303" s="6">
        <f>+'7'!L302+CompraVenta!AL305</f>
        <v>0</v>
      </c>
      <c r="AK303" s="6">
        <f>+'7'!M302+CompraVenta!AM305</f>
        <v>0</v>
      </c>
      <c r="AL303" s="6"/>
      <c r="AM303" s="33">
        <f t="shared" si="38"/>
        <v>0</v>
      </c>
      <c r="AN303" s="33">
        <f t="shared" si="39"/>
        <v>0</v>
      </c>
      <c r="AO303" s="33">
        <f t="shared" si="40"/>
        <v>0</v>
      </c>
      <c r="AP303" s="33">
        <f t="shared" si="41"/>
        <v>0</v>
      </c>
      <c r="AQ303" s="33">
        <f t="shared" si="42"/>
        <v>1</v>
      </c>
      <c r="AR303" s="6">
        <f t="shared" si="46"/>
        <v>301</v>
      </c>
      <c r="AS303" s="34">
        <f t="shared" si="43"/>
        <v>0</v>
      </c>
      <c r="AT303" s="34">
        <f t="shared" si="43"/>
        <v>0</v>
      </c>
      <c r="AU303" s="34">
        <f t="shared" si="43"/>
        <v>0</v>
      </c>
      <c r="AV303" s="34">
        <f t="shared" si="44"/>
        <v>0</v>
      </c>
      <c r="AW303" s="19"/>
      <c r="BB303" s="33"/>
      <c r="BC303" s="33"/>
      <c r="BD303" s="33"/>
      <c r="BF303" s="33"/>
      <c r="BG303" s="33"/>
      <c r="BH303" s="33"/>
      <c r="BJ303" s="35">
        <f t="shared" si="45"/>
        <v>0</v>
      </c>
    </row>
    <row r="304" spans="1:62" x14ac:dyDescent="0.35">
      <c r="A304" s="3" t="str">
        <f>+'7'!A303</f>
        <v>ORION_SOLAR</v>
      </c>
      <c r="B304" s="6">
        <f>+'2'!B303+CompraVenta!D306</f>
        <v>0</v>
      </c>
      <c r="C304" s="6">
        <f>+'2'!C303+CompraVenta!E306</f>
        <v>0</v>
      </c>
      <c r="D304" s="6">
        <f>+'2'!D303+CompraVenta!F306</f>
        <v>0</v>
      </c>
      <c r="E304" s="6">
        <f>+'2'!E303+CompraVenta!G306</f>
        <v>0</v>
      </c>
      <c r="F304" s="6">
        <f>+'2'!F303+CompraVenta!H306</f>
        <v>0</v>
      </c>
      <c r="G304" s="6">
        <f>+'2'!G303+CompraVenta!I306</f>
        <v>0</v>
      </c>
      <c r="H304" s="6">
        <f>+'2'!H303+CompraVenta!J306</f>
        <v>0</v>
      </c>
      <c r="I304" s="6">
        <f>+'2'!I303+CompraVenta!K306</f>
        <v>0</v>
      </c>
      <c r="J304" s="6">
        <f>+'2'!J303+CompraVenta!L306</f>
        <v>0</v>
      </c>
      <c r="K304" s="6">
        <f>+'2'!K303+CompraVenta!M306</f>
        <v>41874.769999999946</v>
      </c>
      <c r="L304" s="6">
        <f>+'2'!L303+CompraVenta!N306</f>
        <v>47801.289999999979</v>
      </c>
      <c r="M304" s="6">
        <f>+'2'!M303+CompraVenta!O306</f>
        <v>45614.160000000069</v>
      </c>
      <c r="N304" s="6">
        <f>+'4'!B303+CompraVenta!P306</f>
        <v>0</v>
      </c>
      <c r="O304" s="6">
        <f>+'4'!C303+CompraVenta!Q306</f>
        <v>0</v>
      </c>
      <c r="P304" s="6">
        <f>+'4'!D303+CompraVenta!R306</f>
        <v>0</v>
      </c>
      <c r="Q304" s="6">
        <f>+'4'!E303+CompraVenta!S306</f>
        <v>0</v>
      </c>
      <c r="R304" s="6">
        <f>+'4'!F303+CompraVenta!T306</f>
        <v>0</v>
      </c>
      <c r="S304" s="6">
        <f>+'4'!G303+CompraVenta!U306</f>
        <v>0</v>
      </c>
      <c r="T304" s="6">
        <f>+'4'!H303+CompraVenta!V306</f>
        <v>0</v>
      </c>
      <c r="U304" s="6">
        <f>+'4'!I303+CompraVenta!W306</f>
        <v>0</v>
      </c>
      <c r="V304" s="6">
        <f>+'4'!J303+CompraVenta!X306</f>
        <v>0</v>
      </c>
      <c r="W304" s="6">
        <f>+'4'!K303+CompraVenta!Y306</f>
        <v>41846.699999999917</v>
      </c>
      <c r="X304" s="6">
        <f>+'4'!L303+CompraVenta!Z306</f>
        <v>48160.92000000002</v>
      </c>
      <c r="Y304" s="6">
        <f>+'4'!M303+CompraVenta!AA306</f>
        <v>49944.209999999941</v>
      </c>
      <c r="Z304" s="6">
        <f>+'7'!B303+CompraVenta!AB306</f>
        <v>0</v>
      </c>
      <c r="AA304" s="6">
        <f>+'7'!C303+CompraVenta!AC306</f>
        <v>0</v>
      </c>
      <c r="AB304" s="6">
        <f>+'7'!D303+CompraVenta!AD306</f>
        <v>0</v>
      </c>
      <c r="AC304" s="6">
        <f>+'7'!E303+CompraVenta!AE306</f>
        <v>0</v>
      </c>
      <c r="AD304" s="6">
        <f>+'7'!F303+CompraVenta!AF306</f>
        <v>0</v>
      </c>
      <c r="AE304" s="6">
        <f>+'7'!G303+CompraVenta!AG306</f>
        <v>0</v>
      </c>
      <c r="AF304" s="6">
        <f>+'7'!H303+CompraVenta!AH306</f>
        <v>0</v>
      </c>
      <c r="AG304" s="6">
        <f>+'7'!I303+CompraVenta!AI306</f>
        <v>0</v>
      </c>
      <c r="AH304" s="6">
        <f>+'7'!J303+CompraVenta!AJ306</f>
        <v>0</v>
      </c>
      <c r="AI304" s="6">
        <f>+'7'!K303+CompraVenta!AK306</f>
        <v>41851.970000000016</v>
      </c>
      <c r="AJ304" s="6">
        <f>+'7'!L303+CompraVenta!AL306</f>
        <v>48513.60999999995</v>
      </c>
      <c r="AK304" s="6">
        <f>+'7'!M303+CompraVenta!AM306</f>
        <v>46177.649999999929</v>
      </c>
      <c r="AL304" s="6"/>
      <c r="AM304" s="33">
        <f t="shared" si="38"/>
        <v>135290.22</v>
      </c>
      <c r="AN304" s="33">
        <f t="shared" si="39"/>
        <v>139951.82999999987</v>
      </c>
      <c r="AO304" s="33">
        <f t="shared" si="40"/>
        <v>136543.22999999989</v>
      </c>
      <c r="AP304" s="33">
        <f t="shared" si="41"/>
        <v>135290.22</v>
      </c>
      <c r="AQ304" s="33">
        <f t="shared" si="42"/>
        <v>1</v>
      </c>
      <c r="AR304" s="6">
        <f t="shared" si="46"/>
        <v>302</v>
      </c>
      <c r="AS304" s="34">
        <f t="shared" si="43"/>
        <v>41874.769999999946</v>
      </c>
      <c r="AT304" s="34">
        <f t="shared" si="43"/>
        <v>47801.289999999979</v>
      </c>
      <c r="AU304" s="34">
        <f t="shared" si="43"/>
        <v>45614.160000000069</v>
      </c>
      <c r="AV304" s="34">
        <f t="shared" si="44"/>
        <v>135290.22</v>
      </c>
      <c r="AW304" s="19"/>
      <c r="BB304" s="33"/>
      <c r="BC304" s="33"/>
      <c r="BD304" s="33"/>
      <c r="BF304" s="33"/>
      <c r="BG304" s="33"/>
      <c r="BH304" s="33"/>
      <c r="BJ304" s="35">
        <f t="shared" si="45"/>
        <v>135290.22</v>
      </c>
    </row>
    <row r="305" spans="1:62" x14ac:dyDescent="0.35">
      <c r="A305" s="3" t="str">
        <f>+'7'!A304</f>
        <v>OVALLE_NORTE</v>
      </c>
      <c r="B305" s="6">
        <f>+'2'!B304+CompraVenta!D307</f>
        <v>0</v>
      </c>
      <c r="C305" s="6">
        <f>+'2'!C304+CompraVenta!E307</f>
        <v>0</v>
      </c>
      <c r="D305" s="6">
        <f>+'2'!D304+CompraVenta!F307</f>
        <v>0</v>
      </c>
      <c r="E305" s="6">
        <f>+'2'!E304+CompraVenta!G307</f>
        <v>0</v>
      </c>
      <c r="F305" s="6">
        <f>+'2'!F304+CompraVenta!H307</f>
        <v>0</v>
      </c>
      <c r="G305" s="6">
        <f>+'2'!G304+CompraVenta!I307</f>
        <v>0</v>
      </c>
      <c r="H305" s="6">
        <f>+'2'!H304+CompraVenta!J307</f>
        <v>0</v>
      </c>
      <c r="I305" s="6">
        <f>+'2'!I304+CompraVenta!K307</f>
        <v>0</v>
      </c>
      <c r="J305" s="6">
        <f>+'2'!J304+CompraVenta!L307</f>
        <v>0</v>
      </c>
      <c r="K305" s="6">
        <f>+'2'!K304+CompraVenta!M307</f>
        <v>109004.11000000007</v>
      </c>
      <c r="L305" s="6">
        <f>+'2'!L304+CompraVenta!N307</f>
        <v>126391.70999999998</v>
      </c>
      <c r="M305" s="6">
        <f>+'2'!M304+CompraVenta!O307</f>
        <v>115464.82999999986</v>
      </c>
      <c r="N305" s="6">
        <f>+'4'!B304+CompraVenta!P307</f>
        <v>0</v>
      </c>
      <c r="O305" s="6">
        <f>+'4'!C304+CompraVenta!Q307</f>
        <v>0</v>
      </c>
      <c r="P305" s="6">
        <f>+'4'!D304+CompraVenta!R307</f>
        <v>0</v>
      </c>
      <c r="Q305" s="6">
        <f>+'4'!E304+CompraVenta!S307</f>
        <v>0</v>
      </c>
      <c r="R305" s="6">
        <f>+'4'!F304+CompraVenta!T307</f>
        <v>0</v>
      </c>
      <c r="S305" s="6">
        <f>+'4'!G304+CompraVenta!U307</f>
        <v>0</v>
      </c>
      <c r="T305" s="6">
        <f>+'4'!H304+CompraVenta!V307</f>
        <v>0</v>
      </c>
      <c r="U305" s="6">
        <f>+'4'!I304+CompraVenta!W307</f>
        <v>0</v>
      </c>
      <c r="V305" s="6">
        <f>+'4'!J304+CompraVenta!X307</f>
        <v>0</v>
      </c>
      <c r="W305" s="6">
        <f>+'4'!K304+CompraVenta!Y307</f>
        <v>108977.30000000005</v>
      </c>
      <c r="X305" s="6">
        <f>+'4'!L304+CompraVenta!Z307</f>
        <v>126869.72999999981</v>
      </c>
      <c r="Y305" s="6">
        <f>+'4'!M304+CompraVenta!AA307</f>
        <v>123543.62999999983</v>
      </c>
      <c r="Z305" s="6">
        <f>+'7'!B304+CompraVenta!AB307</f>
        <v>0</v>
      </c>
      <c r="AA305" s="6">
        <f>+'7'!C304+CompraVenta!AC307</f>
        <v>0</v>
      </c>
      <c r="AB305" s="6">
        <f>+'7'!D304+CompraVenta!AD307</f>
        <v>0</v>
      </c>
      <c r="AC305" s="6">
        <f>+'7'!E304+CompraVenta!AE307</f>
        <v>0</v>
      </c>
      <c r="AD305" s="6">
        <f>+'7'!F304+CompraVenta!AF307</f>
        <v>0</v>
      </c>
      <c r="AE305" s="6">
        <f>+'7'!G304+CompraVenta!AG307</f>
        <v>0</v>
      </c>
      <c r="AF305" s="6">
        <f>+'7'!H304+CompraVenta!AH307</f>
        <v>0</v>
      </c>
      <c r="AG305" s="6">
        <f>+'7'!I304+CompraVenta!AI307</f>
        <v>0</v>
      </c>
      <c r="AH305" s="6">
        <f>+'7'!J304+CompraVenta!AJ307</f>
        <v>0</v>
      </c>
      <c r="AI305" s="6">
        <f>+'7'!K304+CompraVenta!AK307</f>
        <v>108967.23000000001</v>
      </c>
      <c r="AJ305" s="6">
        <f>+'7'!L304+CompraVenta!AL307</f>
        <v>127391.58999999997</v>
      </c>
      <c r="AK305" s="6">
        <f>+'7'!M304+CompraVenta!AM307</f>
        <v>116881.68000000011</v>
      </c>
      <c r="AL305" s="6"/>
      <c r="AM305" s="33">
        <f t="shared" si="38"/>
        <v>350860.64999999991</v>
      </c>
      <c r="AN305" s="33">
        <f t="shared" si="39"/>
        <v>359390.65999999968</v>
      </c>
      <c r="AO305" s="33">
        <f t="shared" si="40"/>
        <v>353240.50000000012</v>
      </c>
      <c r="AP305" s="33">
        <f t="shared" si="41"/>
        <v>350860.64999999991</v>
      </c>
      <c r="AQ305" s="33">
        <f t="shared" si="42"/>
        <v>1</v>
      </c>
      <c r="AR305" s="6">
        <f t="shared" si="46"/>
        <v>303</v>
      </c>
      <c r="AS305" s="34">
        <f t="shared" si="43"/>
        <v>109004.11000000007</v>
      </c>
      <c r="AT305" s="34">
        <f t="shared" si="43"/>
        <v>126391.70999999998</v>
      </c>
      <c r="AU305" s="34">
        <f t="shared" si="43"/>
        <v>115464.82999999986</v>
      </c>
      <c r="AV305" s="34">
        <f t="shared" si="44"/>
        <v>350860.64999999991</v>
      </c>
      <c r="AW305" s="19"/>
      <c r="BB305" s="33"/>
      <c r="BC305" s="33"/>
      <c r="BD305" s="33"/>
      <c r="BF305" s="33"/>
      <c r="BG305" s="33"/>
      <c r="BH305" s="33"/>
      <c r="BJ305" s="35">
        <f t="shared" si="45"/>
        <v>350860.64999999991</v>
      </c>
    </row>
    <row r="306" spans="1:62" x14ac:dyDescent="0.35">
      <c r="A306" s="3" t="str">
        <f>+'7'!A305</f>
        <v>PACIFIC HYDRO</v>
      </c>
      <c r="B306" s="6">
        <f>+'2'!B305+CompraVenta!D308</f>
        <v>0</v>
      </c>
      <c r="C306" s="6">
        <f>+'2'!C305+CompraVenta!E308</f>
        <v>0</v>
      </c>
      <c r="D306" s="6">
        <f>+'2'!D305+CompraVenta!F308</f>
        <v>0</v>
      </c>
      <c r="E306" s="6">
        <f>+'2'!E305+CompraVenta!G308</f>
        <v>0</v>
      </c>
      <c r="F306" s="6">
        <f>+'2'!F305+CompraVenta!H308</f>
        <v>0</v>
      </c>
      <c r="G306" s="6">
        <f>+'2'!G305+CompraVenta!I308</f>
        <v>0</v>
      </c>
      <c r="H306" s="6">
        <f>+'2'!H305+CompraVenta!J308</f>
        <v>0</v>
      </c>
      <c r="I306" s="6">
        <f>+'2'!I305+CompraVenta!K308</f>
        <v>0</v>
      </c>
      <c r="J306" s="6">
        <f>+'2'!J305+CompraVenta!L308</f>
        <v>0</v>
      </c>
      <c r="K306" s="6">
        <f>+'2'!K305+CompraVenta!M308</f>
        <v>2204801.2800000007</v>
      </c>
      <c r="L306" s="6">
        <f>+'2'!L305+CompraVenta!N308</f>
        <v>1658787.7400000019</v>
      </c>
      <c r="M306" s="6">
        <f>+'2'!M305+CompraVenta!O308</f>
        <v>1721007.5100000016</v>
      </c>
      <c r="N306" s="6">
        <f>+'4'!B305+CompraVenta!P308</f>
        <v>0</v>
      </c>
      <c r="O306" s="6">
        <f>+'4'!C305+CompraVenta!Q308</f>
        <v>0</v>
      </c>
      <c r="P306" s="6">
        <f>+'4'!D305+CompraVenta!R308</f>
        <v>0</v>
      </c>
      <c r="Q306" s="6">
        <f>+'4'!E305+CompraVenta!S308</f>
        <v>0</v>
      </c>
      <c r="R306" s="6">
        <f>+'4'!F305+CompraVenta!T308</f>
        <v>0</v>
      </c>
      <c r="S306" s="6">
        <f>+'4'!G305+CompraVenta!U308</f>
        <v>0</v>
      </c>
      <c r="T306" s="6">
        <f>+'4'!H305+CompraVenta!V308</f>
        <v>0</v>
      </c>
      <c r="U306" s="6">
        <f>+'4'!I305+CompraVenta!W308</f>
        <v>0</v>
      </c>
      <c r="V306" s="6">
        <f>+'4'!J305+CompraVenta!X308</f>
        <v>0</v>
      </c>
      <c r="W306" s="6">
        <f>+'4'!K305+CompraVenta!Y308</f>
        <v>2205702.9000000004</v>
      </c>
      <c r="X306" s="6">
        <f>+'4'!L305+CompraVenta!Z308</f>
        <v>1667326.7200000011</v>
      </c>
      <c r="Y306" s="6">
        <f>+'4'!M305+CompraVenta!AA308</f>
        <v>1845288.8</v>
      </c>
      <c r="Z306" s="6">
        <f>+'7'!B305+CompraVenta!AB308</f>
        <v>0</v>
      </c>
      <c r="AA306" s="6">
        <f>+'7'!C305+CompraVenta!AC308</f>
        <v>0</v>
      </c>
      <c r="AB306" s="6">
        <f>+'7'!D305+CompraVenta!AD308</f>
        <v>0</v>
      </c>
      <c r="AC306" s="6">
        <f>+'7'!E305+CompraVenta!AE308</f>
        <v>0</v>
      </c>
      <c r="AD306" s="6">
        <f>+'7'!F305+CompraVenta!AF308</f>
        <v>0</v>
      </c>
      <c r="AE306" s="6">
        <f>+'7'!G305+CompraVenta!AG308</f>
        <v>0</v>
      </c>
      <c r="AF306" s="6">
        <f>+'7'!H305+CompraVenta!AH308</f>
        <v>0</v>
      </c>
      <c r="AG306" s="6">
        <f>+'7'!I305+CompraVenta!AI308</f>
        <v>0</v>
      </c>
      <c r="AH306" s="6">
        <f>+'7'!J305+CompraVenta!AJ308</f>
        <v>0</v>
      </c>
      <c r="AI306" s="6">
        <f>+'7'!K305+CompraVenta!AK308</f>
        <v>2203858.85</v>
      </c>
      <c r="AJ306" s="6">
        <f>+'7'!L305+CompraVenta!AL308</f>
        <v>1673990.3299999966</v>
      </c>
      <c r="AK306" s="6">
        <f>+'7'!M305+CompraVenta!AM308</f>
        <v>1738253.7599999993</v>
      </c>
      <c r="AL306" s="6"/>
      <c r="AM306" s="33">
        <f t="shared" si="38"/>
        <v>5584596.530000004</v>
      </c>
      <c r="AN306" s="33">
        <f t="shared" si="39"/>
        <v>5718318.4200000018</v>
      </c>
      <c r="AO306" s="33">
        <f t="shared" si="40"/>
        <v>5616102.9399999958</v>
      </c>
      <c r="AP306" s="33">
        <f t="shared" si="41"/>
        <v>5584596.530000004</v>
      </c>
      <c r="AQ306" s="33">
        <f t="shared" si="42"/>
        <v>1</v>
      </c>
      <c r="AR306" s="6">
        <f t="shared" si="46"/>
        <v>304</v>
      </c>
      <c r="AS306" s="34">
        <f t="shared" si="43"/>
        <v>2204801.2800000007</v>
      </c>
      <c r="AT306" s="34">
        <f t="shared" si="43"/>
        <v>1658787.7400000019</v>
      </c>
      <c r="AU306" s="34">
        <f t="shared" si="43"/>
        <v>1721007.5100000016</v>
      </c>
      <c r="AV306" s="34">
        <f t="shared" si="44"/>
        <v>5584596.530000004</v>
      </c>
      <c r="AW306" s="19"/>
      <c r="BB306" s="33"/>
      <c r="BC306" s="33"/>
      <c r="BD306" s="33"/>
      <c r="BF306" s="33"/>
      <c r="BG306" s="33"/>
      <c r="BH306" s="33"/>
      <c r="BJ306" s="35">
        <f t="shared" si="45"/>
        <v>5584596.530000004</v>
      </c>
    </row>
    <row r="307" spans="1:62" x14ac:dyDescent="0.35">
      <c r="A307" s="3" t="str">
        <f>+'7'!A306</f>
        <v>PAINE_ENERGY_SPA</v>
      </c>
      <c r="B307" s="6">
        <f>+'2'!B306+CompraVenta!D309</f>
        <v>0</v>
      </c>
      <c r="C307" s="6">
        <f>+'2'!C306+CompraVenta!E309</f>
        <v>0</v>
      </c>
      <c r="D307" s="6">
        <f>+'2'!D306+CompraVenta!F309</f>
        <v>0</v>
      </c>
      <c r="E307" s="6">
        <f>+'2'!E306+CompraVenta!G309</f>
        <v>0</v>
      </c>
      <c r="F307" s="6">
        <f>+'2'!F306+CompraVenta!H309</f>
        <v>0</v>
      </c>
      <c r="G307" s="6">
        <f>+'2'!G306+CompraVenta!I309</f>
        <v>0</v>
      </c>
      <c r="H307" s="6">
        <f>+'2'!H306+CompraVenta!J309</f>
        <v>0</v>
      </c>
      <c r="I307" s="6">
        <f>+'2'!I306+CompraVenta!K309</f>
        <v>0</v>
      </c>
      <c r="J307" s="6">
        <f>+'2'!J306+CompraVenta!L309</f>
        <v>0</v>
      </c>
      <c r="K307" s="6">
        <f>+'2'!K306+CompraVenta!M309</f>
        <v>124445.73999999995</v>
      </c>
      <c r="L307" s="6">
        <f>+'2'!L306+CompraVenta!N309</f>
        <v>133969.57000000007</v>
      </c>
      <c r="M307" s="6">
        <f>+'2'!M306+CompraVenta!O309</f>
        <v>135954.6100000001</v>
      </c>
      <c r="N307" s="6">
        <f>+'4'!B306+CompraVenta!P309</f>
        <v>0</v>
      </c>
      <c r="O307" s="6">
        <f>+'4'!C306+CompraVenta!Q309</f>
        <v>0</v>
      </c>
      <c r="P307" s="6">
        <f>+'4'!D306+CompraVenta!R309</f>
        <v>0</v>
      </c>
      <c r="Q307" s="6">
        <f>+'4'!E306+CompraVenta!S309</f>
        <v>0</v>
      </c>
      <c r="R307" s="6">
        <f>+'4'!F306+CompraVenta!T309</f>
        <v>0</v>
      </c>
      <c r="S307" s="6">
        <f>+'4'!G306+CompraVenta!U309</f>
        <v>0</v>
      </c>
      <c r="T307" s="6">
        <f>+'4'!H306+CompraVenta!V309</f>
        <v>0</v>
      </c>
      <c r="U307" s="6">
        <f>+'4'!I306+CompraVenta!W309</f>
        <v>0</v>
      </c>
      <c r="V307" s="6">
        <f>+'4'!J306+CompraVenta!X309</f>
        <v>0</v>
      </c>
      <c r="W307" s="6">
        <f>+'4'!K306+CompraVenta!Y309</f>
        <v>124452.28999999998</v>
      </c>
      <c r="X307" s="6">
        <f>+'4'!L306+CompraVenta!Z309</f>
        <v>134183.27000000014</v>
      </c>
      <c r="Y307" s="6">
        <f>+'4'!M306+CompraVenta!AA309</f>
        <v>136447.69000000006</v>
      </c>
      <c r="Z307" s="6">
        <f>+'7'!B306+CompraVenta!AB309</f>
        <v>0</v>
      </c>
      <c r="AA307" s="6">
        <f>+'7'!C306+CompraVenta!AC309</f>
        <v>0</v>
      </c>
      <c r="AB307" s="6">
        <f>+'7'!D306+CompraVenta!AD309</f>
        <v>0</v>
      </c>
      <c r="AC307" s="6">
        <f>+'7'!E306+CompraVenta!AE309</f>
        <v>0</v>
      </c>
      <c r="AD307" s="6">
        <f>+'7'!F306+CompraVenta!AF309</f>
        <v>0</v>
      </c>
      <c r="AE307" s="6">
        <f>+'7'!G306+CompraVenta!AG309</f>
        <v>0</v>
      </c>
      <c r="AF307" s="6">
        <f>+'7'!H306+CompraVenta!AH309</f>
        <v>0</v>
      </c>
      <c r="AG307" s="6">
        <f>+'7'!I306+CompraVenta!AI309</f>
        <v>0</v>
      </c>
      <c r="AH307" s="6">
        <f>+'7'!J306+CompraVenta!AJ309</f>
        <v>0</v>
      </c>
      <c r="AI307" s="6">
        <f>+'7'!K306+CompraVenta!AK309</f>
        <v>124450.98999999998</v>
      </c>
      <c r="AJ307" s="6">
        <f>+'7'!L306+CompraVenta!AL309</f>
        <v>134060.21999999986</v>
      </c>
      <c r="AK307" s="6">
        <f>+'7'!M306+CompraVenta!AM309</f>
        <v>136164.5800000001</v>
      </c>
      <c r="AL307" s="6"/>
      <c r="AM307" s="33">
        <f t="shared" si="38"/>
        <v>394369.9200000001</v>
      </c>
      <c r="AN307" s="33">
        <f t="shared" si="39"/>
        <v>395083.25000000017</v>
      </c>
      <c r="AO307" s="33">
        <f t="shared" si="40"/>
        <v>394675.78999999992</v>
      </c>
      <c r="AP307" s="33">
        <f t="shared" si="41"/>
        <v>394369.9200000001</v>
      </c>
      <c r="AQ307" s="33">
        <f t="shared" si="42"/>
        <v>1</v>
      </c>
      <c r="AR307" s="6">
        <f t="shared" si="46"/>
        <v>305</v>
      </c>
      <c r="AS307" s="34">
        <f t="shared" si="43"/>
        <v>124445.73999999995</v>
      </c>
      <c r="AT307" s="34">
        <f t="shared" si="43"/>
        <v>133969.57000000007</v>
      </c>
      <c r="AU307" s="34">
        <f t="shared" si="43"/>
        <v>135954.6100000001</v>
      </c>
      <c r="AV307" s="34">
        <f t="shared" si="44"/>
        <v>394369.9200000001</v>
      </c>
      <c r="AW307" s="19"/>
      <c r="BB307" s="33"/>
      <c r="BC307" s="33"/>
      <c r="BD307" s="33"/>
      <c r="BF307" s="33"/>
      <c r="BG307" s="33"/>
      <c r="BH307" s="33"/>
      <c r="BJ307" s="35">
        <f t="shared" si="45"/>
        <v>394369.9200000001</v>
      </c>
    </row>
    <row r="308" spans="1:62" x14ac:dyDescent="0.35">
      <c r="A308" s="3" t="str">
        <f>+'7'!A307</f>
        <v>PALACIOS</v>
      </c>
      <c r="B308" s="6">
        <f>+'2'!B307+CompraVenta!D310</f>
        <v>0</v>
      </c>
      <c r="C308" s="6">
        <f>+'2'!C307+CompraVenta!E310</f>
        <v>0</v>
      </c>
      <c r="D308" s="6">
        <f>+'2'!D307+CompraVenta!F310</f>
        <v>0</v>
      </c>
      <c r="E308" s="6">
        <f>+'2'!E307+CompraVenta!G310</f>
        <v>0</v>
      </c>
      <c r="F308" s="6">
        <f>+'2'!F307+CompraVenta!H310</f>
        <v>0</v>
      </c>
      <c r="G308" s="6">
        <f>+'2'!G307+CompraVenta!I310</f>
        <v>0</v>
      </c>
      <c r="H308" s="6">
        <f>+'2'!H307+CompraVenta!J310</f>
        <v>0</v>
      </c>
      <c r="I308" s="6">
        <f>+'2'!I307+CompraVenta!K310</f>
        <v>0</v>
      </c>
      <c r="J308" s="6">
        <f>+'2'!J307+CompraVenta!L310</f>
        <v>0</v>
      </c>
      <c r="K308" s="6">
        <f>+'2'!K307+CompraVenta!M310</f>
        <v>16302.279999999999</v>
      </c>
      <c r="L308" s="6">
        <f>+'2'!L307+CompraVenta!N310</f>
        <v>128017.73999999996</v>
      </c>
      <c r="M308" s="6">
        <f>+'2'!M307+CompraVenta!O310</f>
        <v>113543.59999999992</v>
      </c>
      <c r="N308" s="6">
        <f>+'4'!B307+CompraVenta!P310</f>
        <v>0</v>
      </c>
      <c r="O308" s="6">
        <f>+'4'!C307+CompraVenta!Q310</f>
        <v>0</v>
      </c>
      <c r="P308" s="6">
        <f>+'4'!D307+CompraVenta!R310</f>
        <v>0</v>
      </c>
      <c r="Q308" s="6">
        <f>+'4'!E307+CompraVenta!S310</f>
        <v>0</v>
      </c>
      <c r="R308" s="6">
        <f>+'4'!F307+CompraVenta!T310</f>
        <v>0</v>
      </c>
      <c r="S308" s="6">
        <f>+'4'!G307+CompraVenta!U310</f>
        <v>0</v>
      </c>
      <c r="T308" s="6">
        <f>+'4'!H307+CompraVenta!V310</f>
        <v>0</v>
      </c>
      <c r="U308" s="6">
        <f>+'4'!I307+CompraVenta!W310</f>
        <v>0</v>
      </c>
      <c r="V308" s="6">
        <f>+'4'!J307+CompraVenta!X310</f>
        <v>0</v>
      </c>
      <c r="W308" s="6">
        <f>+'4'!K307+CompraVenta!Y310</f>
        <v>14065.710000000003</v>
      </c>
      <c r="X308" s="6">
        <f>+'4'!L307+CompraVenta!Z310</f>
        <v>125993.19999999974</v>
      </c>
      <c r="Y308" s="6">
        <f>+'4'!M307+CompraVenta!AA310</f>
        <v>124655.51000000015</v>
      </c>
      <c r="Z308" s="6">
        <f>+'7'!B307+CompraVenta!AB310</f>
        <v>0</v>
      </c>
      <c r="AA308" s="6">
        <f>+'7'!C307+CompraVenta!AC310</f>
        <v>0</v>
      </c>
      <c r="AB308" s="6">
        <f>+'7'!D307+CompraVenta!AD310</f>
        <v>0</v>
      </c>
      <c r="AC308" s="6">
        <f>+'7'!E307+CompraVenta!AE310</f>
        <v>0</v>
      </c>
      <c r="AD308" s="6">
        <f>+'7'!F307+CompraVenta!AF310</f>
        <v>0</v>
      </c>
      <c r="AE308" s="6">
        <f>+'7'!G307+CompraVenta!AG310</f>
        <v>0</v>
      </c>
      <c r="AF308" s="6">
        <f>+'7'!H307+CompraVenta!AH310</f>
        <v>0</v>
      </c>
      <c r="AG308" s="6">
        <f>+'7'!I307+CompraVenta!AI310</f>
        <v>0</v>
      </c>
      <c r="AH308" s="6">
        <f>+'7'!J307+CompraVenta!AJ310</f>
        <v>0</v>
      </c>
      <c r="AI308" s="6">
        <f>+'7'!K307+CompraVenta!AK310</f>
        <v>16275.170000000007</v>
      </c>
      <c r="AJ308" s="6">
        <f>+'7'!L307+CompraVenta!AL310</f>
        <v>129941.59999999999</v>
      </c>
      <c r="AK308" s="6">
        <f>+'7'!M307+CompraVenta!AM310</f>
        <v>115196.98</v>
      </c>
      <c r="AL308" s="6"/>
      <c r="AM308" s="33">
        <f t="shared" si="38"/>
        <v>257863.61999999988</v>
      </c>
      <c r="AN308" s="33">
        <f t="shared" si="39"/>
        <v>264714.41999999993</v>
      </c>
      <c r="AO308" s="33">
        <f t="shared" si="40"/>
        <v>261413.75</v>
      </c>
      <c r="AP308" s="33">
        <f t="shared" si="41"/>
        <v>257863.61999999988</v>
      </c>
      <c r="AQ308" s="33">
        <f t="shared" si="42"/>
        <v>1</v>
      </c>
      <c r="AR308" s="6">
        <f t="shared" si="46"/>
        <v>306</v>
      </c>
      <c r="AS308" s="34">
        <f t="shared" si="43"/>
        <v>16302.279999999999</v>
      </c>
      <c r="AT308" s="34">
        <f t="shared" si="43"/>
        <v>128017.73999999996</v>
      </c>
      <c r="AU308" s="34">
        <f t="shared" si="43"/>
        <v>113543.59999999992</v>
      </c>
      <c r="AV308" s="34">
        <f t="shared" si="44"/>
        <v>257863.61999999988</v>
      </c>
      <c r="AW308" s="19"/>
      <c r="BB308" s="33"/>
      <c r="BC308" s="33"/>
      <c r="BD308" s="33"/>
      <c r="BF308" s="33"/>
      <c r="BG308" s="33"/>
      <c r="BH308" s="33"/>
      <c r="BJ308" s="35">
        <f t="shared" si="45"/>
        <v>257863.61999999988</v>
      </c>
    </row>
    <row r="309" spans="1:62" x14ac:dyDescent="0.35">
      <c r="A309" s="3" t="str">
        <f>+'7'!A308</f>
        <v>PAMA</v>
      </c>
      <c r="B309" s="6">
        <f>+'2'!B308+CompraVenta!D311</f>
        <v>0</v>
      </c>
      <c r="C309" s="6">
        <f>+'2'!C308+CompraVenta!E311</f>
        <v>0</v>
      </c>
      <c r="D309" s="6">
        <f>+'2'!D308+CompraVenta!F311</f>
        <v>0</v>
      </c>
      <c r="E309" s="6">
        <f>+'2'!E308+CompraVenta!G311</f>
        <v>0</v>
      </c>
      <c r="F309" s="6">
        <f>+'2'!F308+CompraVenta!H311</f>
        <v>0</v>
      </c>
      <c r="G309" s="6">
        <f>+'2'!G308+CompraVenta!I311</f>
        <v>0</v>
      </c>
      <c r="H309" s="6">
        <f>+'2'!H308+CompraVenta!J311</f>
        <v>0</v>
      </c>
      <c r="I309" s="6">
        <f>+'2'!I308+CompraVenta!K311</f>
        <v>0</v>
      </c>
      <c r="J309" s="6">
        <f>+'2'!J308+CompraVenta!L311</f>
        <v>0</v>
      </c>
      <c r="K309" s="6">
        <f>+'2'!K308+CompraVenta!M311</f>
        <v>21972.169999999991</v>
      </c>
      <c r="L309" s="6">
        <f>+'2'!L308+CompraVenta!N311</f>
        <v>18049.360000000004</v>
      </c>
      <c r="M309" s="6">
        <f>+'2'!M308+CompraVenta!O311</f>
        <v>19197.009999999995</v>
      </c>
      <c r="N309" s="6">
        <f>+'4'!B308+CompraVenta!P311</f>
        <v>0</v>
      </c>
      <c r="O309" s="6">
        <f>+'4'!C308+CompraVenta!Q311</f>
        <v>0</v>
      </c>
      <c r="P309" s="6">
        <f>+'4'!D308+CompraVenta!R311</f>
        <v>0</v>
      </c>
      <c r="Q309" s="6">
        <f>+'4'!E308+CompraVenta!S311</f>
        <v>0</v>
      </c>
      <c r="R309" s="6">
        <f>+'4'!F308+CompraVenta!T311</f>
        <v>0</v>
      </c>
      <c r="S309" s="6">
        <f>+'4'!G308+CompraVenta!U311</f>
        <v>0</v>
      </c>
      <c r="T309" s="6">
        <f>+'4'!H308+CompraVenta!V311</f>
        <v>0</v>
      </c>
      <c r="U309" s="6">
        <f>+'4'!I308+CompraVenta!W311</f>
        <v>0</v>
      </c>
      <c r="V309" s="6">
        <f>+'4'!J308+CompraVenta!X311</f>
        <v>0</v>
      </c>
      <c r="W309" s="6">
        <f>+'4'!K308+CompraVenta!Y311</f>
        <v>21964.039999999983</v>
      </c>
      <c r="X309" s="6">
        <f>+'4'!L308+CompraVenta!Z311</f>
        <v>18195.000000000018</v>
      </c>
      <c r="Y309" s="6">
        <f>+'4'!M308+CompraVenta!AA311</f>
        <v>21449.150000000012</v>
      </c>
      <c r="Z309" s="6">
        <f>+'7'!B308+CompraVenta!AB311</f>
        <v>0</v>
      </c>
      <c r="AA309" s="6">
        <f>+'7'!C308+CompraVenta!AC311</f>
        <v>0</v>
      </c>
      <c r="AB309" s="6">
        <f>+'7'!D308+CompraVenta!AD311</f>
        <v>0</v>
      </c>
      <c r="AC309" s="6">
        <f>+'7'!E308+CompraVenta!AE311</f>
        <v>0</v>
      </c>
      <c r="AD309" s="6">
        <f>+'7'!F308+CompraVenta!AF311</f>
        <v>0</v>
      </c>
      <c r="AE309" s="6">
        <f>+'7'!G308+CompraVenta!AG311</f>
        <v>0</v>
      </c>
      <c r="AF309" s="6">
        <f>+'7'!H308+CompraVenta!AH311</f>
        <v>0</v>
      </c>
      <c r="AG309" s="6">
        <f>+'7'!I308+CompraVenta!AI311</f>
        <v>0</v>
      </c>
      <c r="AH309" s="6">
        <f>+'7'!J308+CompraVenta!AJ311</f>
        <v>0</v>
      </c>
      <c r="AI309" s="6">
        <f>+'7'!K308+CompraVenta!AK311</f>
        <v>21961.499999999985</v>
      </c>
      <c r="AJ309" s="6">
        <f>+'7'!L308+CompraVenta!AL311</f>
        <v>18339.87</v>
      </c>
      <c r="AK309" s="6">
        <f>+'7'!M308+CompraVenta!AM311</f>
        <v>19531.550000000036</v>
      </c>
      <c r="AL309" s="6"/>
      <c r="AM309" s="33">
        <f t="shared" si="38"/>
        <v>59218.539999999994</v>
      </c>
      <c r="AN309" s="33">
        <f t="shared" si="39"/>
        <v>61608.190000000017</v>
      </c>
      <c r="AO309" s="33">
        <f t="shared" si="40"/>
        <v>59832.920000000013</v>
      </c>
      <c r="AP309" s="33">
        <f t="shared" si="41"/>
        <v>59218.539999999994</v>
      </c>
      <c r="AQ309" s="33">
        <f t="shared" si="42"/>
        <v>1</v>
      </c>
      <c r="AR309" s="6">
        <f t="shared" si="46"/>
        <v>307</v>
      </c>
      <c r="AS309" s="34">
        <f t="shared" si="43"/>
        <v>21972.169999999991</v>
      </c>
      <c r="AT309" s="34">
        <f t="shared" si="43"/>
        <v>18049.360000000004</v>
      </c>
      <c r="AU309" s="34">
        <f t="shared" si="43"/>
        <v>19197.009999999995</v>
      </c>
      <c r="AV309" s="34">
        <f t="shared" si="44"/>
        <v>59218.539999999994</v>
      </c>
      <c r="AW309" s="19"/>
      <c r="BB309" s="33"/>
      <c r="BC309" s="33"/>
      <c r="BD309" s="33"/>
      <c r="BF309" s="33"/>
      <c r="BG309" s="33"/>
      <c r="BH309" s="33"/>
      <c r="BJ309" s="35">
        <f t="shared" si="45"/>
        <v>59218.539999999994</v>
      </c>
    </row>
    <row r="310" spans="1:62" x14ac:dyDescent="0.35">
      <c r="A310" s="3" t="str">
        <f>+'7'!A309</f>
        <v>PARQUE SOLAR BICENTENARIO</v>
      </c>
      <c r="B310" s="6">
        <f>+'2'!B309+CompraVenta!D312</f>
        <v>0</v>
      </c>
      <c r="C310" s="6">
        <f>+'2'!C309+CompraVenta!E312</f>
        <v>0</v>
      </c>
      <c r="D310" s="6">
        <f>+'2'!D309+CompraVenta!F312</f>
        <v>0</v>
      </c>
      <c r="E310" s="6">
        <f>+'2'!E309+CompraVenta!G312</f>
        <v>0</v>
      </c>
      <c r="F310" s="6">
        <f>+'2'!F309+CompraVenta!H312</f>
        <v>0</v>
      </c>
      <c r="G310" s="6">
        <f>+'2'!G309+CompraVenta!I312</f>
        <v>0</v>
      </c>
      <c r="H310" s="6">
        <f>+'2'!H309+CompraVenta!J312</f>
        <v>0</v>
      </c>
      <c r="I310" s="6">
        <f>+'2'!I309+CompraVenta!K312</f>
        <v>0</v>
      </c>
      <c r="J310" s="6">
        <f>+'2'!J309+CompraVenta!L312</f>
        <v>0</v>
      </c>
      <c r="K310" s="6">
        <f>+'2'!K309+CompraVenta!M312</f>
        <v>40606.340000000047</v>
      </c>
      <c r="L310" s="6">
        <f>+'2'!L309+CompraVenta!N312</f>
        <v>33765.480000000025</v>
      </c>
      <c r="M310" s="6">
        <f>+'2'!M309+CompraVenta!O312</f>
        <v>45665.26999999999</v>
      </c>
      <c r="N310" s="6">
        <f>+'4'!B309+CompraVenta!P312</f>
        <v>0</v>
      </c>
      <c r="O310" s="6">
        <f>+'4'!C309+CompraVenta!Q312</f>
        <v>0</v>
      </c>
      <c r="P310" s="6">
        <f>+'4'!D309+CompraVenta!R312</f>
        <v>0</v>
      </c>
      <c r="Q310" s="6">
        <f>+'4'!E309+CompraVenta!S312</f>
        <v>0</v>
      </c>
      <c r="R310" s="6">
        <f>+'4'!F309+CompraVenta!T312</f>
        <v>0</v>
      </c>
      <c r="S310" s="6">
        <f>+'4'!G309+CompraVenta!U312</f>
        <v>0</v>
      </c>
      <c r="T310" s="6">
        <f>+'4'!H309+CompraVenta!V312</f>
        <v>0</v>
      </c>
      <c r="U310" s="6">
        <f>+'4'!I309+CompraVenta!W312</f>
        <v>0</v>
      </c>
      <c r="V310" s="6">
        <f>+'4'!J309+CompraVenta!X312</f>
        <v>0</v>
      </c>
      <c r="W310" s="6">
        <f>+'4'!K309+CompraVenta!Y312</f>
        <v>40595.24000000002</v>
      </c>
      <c r="X310" s="6">
        <f>+'4'!L309+CompraVenta!Z312</f>
        <v>34096.47</v>
      </c>
      <c r="Y310" s="6">
        <f>+'4'!M309+CompraVenta!AA312</f>
        <v>49934.159999999894</v>
      </c>
      <c r="Z310" s="6">
        <f>+'7'!B309+CompraVenta!AB312</f>
        <v>0</v>
      </c>
      <c r="AA310" s="6">
        <f>+'7'!C309+CompraVenta!AC312</f>
        <v>0</v>
      </c>
      <c r="AB310" s="6">
        <f>+'7'!D309+CompraVenta!AD312</f>
        <v>0</v>
      </c>
      <c r="AC310" s="6">
        <f>+'7'!E309+CompraVenta!AE312</f>
        <v>0</v>
      </c>
      <c r="AD310" s="6">
        <f>+'7'!F309+CompraVenta!AF312</f>
        <v>0</v>
      </c>
      <c r="AE310" s="6">
        <f>+'7'!G309+CompraVenta!AG312</f>
        <v>0</v>
      </c>
      <c r="AF310" s="6">
        <f>+'7'!H309+CompraVenta!AH312</f>
        <v>0</v>
      </c>
      <c r="AG310" s="6">
        <f>+'7'!I309+CompraVenta!AI312</f>
        <v>0</v>
      </c>
      <c r="AH310" s="6">
        <f>+'7'!J309+CompraVenta!AJ312</f>
        <v>0</v>
      </c>
      <c r="AI310" s="6">
        <f>+'7'!K309+CompraVenta!AK312</f>
        <v>40593.150000000016</v>
      </c>
      <c r="AJ310" s="6">
        <f>+'7'!L309+CompraVenta!AL312</f>
        <v>34299.710000000006</v>
      </c>
      <c r="AK310" s="6">
        <f>+'7'!M309+CompraVenta!AM312</f>
        <v>46264.740000000049</v>
      </c>
      <c r="AL310" s="6"/>
      <c r="AM310" s="33">
        <f t="shared" si="38"/>
        <v>120037.09000000005</v>
      </c>
      <c r="AN310" s="33">
        <f t="shared" si="39"/>
        <v>124625.86999999991</v>
      </c>
      <c r="AO310" s="33">
        <f t="shared" si="40"/>
        <v>121157.60000000006</v>
      </c>
      <c r="AP310" s="33">
        <f t="shared" si="41"/>
        <v>120037.09000000005</v>
      </c>
      <c r="AQ310" s="33">
        <f t="shared" si="42"/>
        <v>1</v>
      </c>
      <c r="AR310" s="6">
        <f t="shared" si="46"/>
        <v>308</v>
      </c>
      <c r="AS310" s="34">
        <f t="shared" si="43"/>
        <v>40606.340000000047</v>
      </c>
      <c r="AT310" s="34">
        <f t="shared" si="43"/>
        <v>33765.480000000025</v>
      </c>
      <c r="AU310" s="34">
        <f t="shared" si="43"/>
        <v>45665.26999999999</v>
      </c>
      <c r="AV310" s="34">
        <f t="shared" si="44"/>
        <v>120037.09000000005</v>
      </c>
      <c r="AW310" s="19"/>
      <c r="BB310" s="33"/>
      <c r="BC310" s="33"/>
      <c r="BD310" s="33"/>
      <c r="BF310" s="33"/>
      <c r="BG310" s="33"/>
      <c r="BH310" s="33"/>
      <c r="BJ310" s="35">
        <f t="shared" si="45"/>
        <v>120037.09000000005</v>
      </c>
    </row>
    <row r="311" spans="1:62" x14ac:dyDescent="0.35">
      <c r="A311" s="3" t="str">
        <f>+'7'!A310</f>
        <v>Parque Solar Membrillo</v>
      </c>
      <c r="B311" s="6">
        <f>+'2'!B310+CompraVenta!D313</f>
        <v>0</v>
      </c>
      <c r="C311" s="6">
        <f>+'2'!C310+CompraVenta!E313</f>
        <v>0</v>
      </c>
      <c r="D311" s="6">
        <f>+'2'!D310+CompraVenta!F313</f>
        <v>0</v>
      </c>
      <c r="E311" s="6">
        <f>+'2'!E310+CompraVenta!G313</f>
        <v>0</v>
      </c>
      <c r="F311" s="6">
        <f>+'2'!F310+CompraVenta!H313</f>
        <v>0</v>
      </c>
      <c r="G311" s="6">
        <f>+'2'!G310+CompraVenta!I313</f>
        <v>0</v>
      </c>
      <c r="H311" s="6">
        <f>+'2'!H310+CompraVenta!J313</f>
        <v>0</v>
      </c>
      <c r="I311" s="6">
        <f>+'2'!I310+CompraVenta!K313</f>
        <v>0</v>
      </c>
      <c r="J311" s="6">
        <f>+'2'!J310+CompraVenta!L313</f>
        <v>0</v>
      </c>
      <c r="K311" s="6">
        <f>+'2'!K310+CompraVenta!M313</f>
        <v>0</v>
      </c>
      <c r="L311" s="6">
        <f>+'2'!L310+CompraVenta!N313</f>
        <v>0</v>
      </c>
      <c r="M311" s="6">
        <f>+'2'!M310+CompraVenta!O313</f>
        <v>0</v>
      </c>
      <c r="N311" s="6">
        <f>+'4'!B310+CompraVenta!P313</f>
        <v>0</v>
      </c>
      <c r="O311" s="6">
        <f>+'4'!C310+CompraVenta!Q313</f>
        <v>0</v>
      </c>
      <c r="P311" s="6">
        <f>+'4'!D310+CompraVenta!R313</f>
        <v>0</v>
      </c>
      <c r="Q311" s="6">
        <f>+'4'!E310+CompraVenta!S313</f>
        <v>0</v>
      </c>
      <c r="R311" s="6">
        <f>+'4'!F310+CompraVenta!T313</f>
        <v>0</v>
      </c>
      <c r="S311" s="6">
        <f>+'4'!G310+CompraVenta!U313</f>
        <v>0</v>
      </c>
      <c r="T311" s="6">
        <f>+'4'!H310+CompraVenta!V313</f>
        <v>0</v>
      </c>
      <c r="U311" s="6">
        <f>+'4'!I310+CompraVenta!W313</f>
        <v>0</v>
      </c>
      <c r="V311" s="6">
        <f>+'4'!J310+CompraVenta!X313</f>
        <v>0</v>
      </c>
      <c r="W311" s="6">
        <f>+'4'!K310+CompraVenta!Y313</f>
        <v>0</v>
      </c>
      <c r="X311" s="6">
        <f>+'4'!L310+CompraVenta!Z313</f>
        <v>0</v>
      </c>
      <c r="Y311" s="6">
        <f>+'4'!M310+CompraVenta!AA313</f>
        <v>0</v>
      </c>
      <c r="Z311" s="6">
        <f>+'7'!B310+CompraVenta!AB313</f>
        <v>0</v>
      </c>
      <c r="AA311" s="6">
        <f>+'7'!C310+CompraVenta!AC313</f>
        <v>0</v>
      </c>
      <c r="AB311" s="6">
        <f>+'7'!D310+CompraVenta!AD313</f>
        <v>0</v>
      </c>
      <c r="AC311" s="6">
        <f>+'7'!E310+CompraVenta!AE313</f>
        <v>0</v>
      </c>
      <c r="AD311" s="6">
        <f>+'7'!F310+CompraVenta!AF313</f>
        <v>0</v>
      </c>
      <c r="AE311" s="6">
        <f>+'7'!G310+CompraVenta!AG313</f>
        <v>0</v>
      </c>
      <c r="AF311" s="6">
        <f>+'7'!H310+CompraVenta!AH313</f>
        <v>0</v>
      </c>
      <c r="AG311" s="6">
        <f>+'7'!I310+CompraVenta!AI313</f>
        <v>0</v>
      </c>
      <c r="AH311" s="6">
        <f>+'7'!J310+CompraVenta!AJ313</f>
        <v>0</v>
      </c>
      <c r="AI311" s="6">
        <f>+'7'!K310+CompraVenta!AK313</f>
        <v>0</v>
      </c>
      <c r="AJ311" s="6">
        <f>+'7'!L310+CompraVenta!AL313</f>
        <v>0</v>
      </c>
      <c r="AK311" s="6">
        <f>+'7'!M310+CompraVenta!AM313</f>
        <v>0</v>
      </c>
      <c r="AL311" s="6"/>
      <c r="AM311" s="33">
        <f t="shared" si="38"/>
        <v>0</v>
      </c>
      <c r="AN311" s="33">
        <f t="shared" si="39"/>
        <v>0</v>
      </c>
      <c r="AO311" s="33">
        <f t="shared" si="40"/>
        <v>0</v>
      </c>
      <c r="AP311" s="33">
        <f t="shared" si="41"/>
        <v>0</v>
      </c>
      <c r="AQ311" s="33">
        <f t="shared" si="42"/>
        <v>1</v>
      </c>
      <c r="AR311" s="6">
        <f t="shared" si="46"/>
        <v>309</v>
      </c>
      <c r="AS311" s="34">
        <f t="shared" si="43"/>
        <v>0</v>
      </c>
      <c r="AT311" s="34">
        <f t="shared" si="43"/>
        <v>0</v>
      </c>
      <c r="AU311" s="34">
        <f t="shared" si="43"/>
        <v>0</v>
      </c>
      <c r="AV311" s="34">
        <f t="shared" si="44"/>
        <v>0</v>
      </c>
      <c r="AW311" s="19"/>
      <c r="BB311" s="33"/>
      <c r="BC311" s="33"/>
      <c r="BD311" s="33"/>
      <c r="BF311" s="33"/>
      <c r="BG311" s="33"/>
      <c r="BH311" s="33"/>
      <c r="BJ311" s="35">
        <f t="shared" si="45"/>
        <v>0</v>
      </c>
    </row>
    <row r="312" spans="1:62" x14ac:dyDescent="0.35">
      <c r="A312" s="3" t="str">
        <f>+'7'!A311</f>
        <v>PARQUE SOLAR SAN JAVIER</v>
      </c>
      <c r="B312" s="6">
        <f>+'2'!B311+CompraVenta!D314</f>
        <v>0</v>
      </c>
      <c r="C312" s="6">
        <f>+'2'!C311+CompraVenta!E314</f>
        <v>0</v>
      </c>
      <c r="D312" s="6">
        <f>+'2'!D311+CompraVenta!F314</f>
        <v>0</v>
      </c>
      <c r="E312" s="6">
        <f>+'2'!E311+CompraVenta!G314</f>
        <v>0</v>
      </c>
      <c r="F312" s="6">
        <f>+'2'!F311+CompraVenta!H314</f>
        <v>0</v>
      </c>
      <c r="G312" s="6">
        <f>+'2'!G311+CompraVenta!I314</f>
        <v>0</v>
      </c>
      <c r="H312" s="6">
        <f>+'2'!H311+CompraVenta!J314</f>
        <v>0</v>
      </c>
      <c r="I312" s="6">
        <f>+'2'!I311+CompraVenta!K314</f>
        <v>0</v>
      </c>
      <c r="J312" s="6">
        <f>+'2'!J311+CompraVenta!L314</f>
        <v>0</v>
      </c>
      <c r="K312" s="6">
        <f>+'2'!K311+CompraVenta!M314</f>
        <v>0</v>
      </c>
      <c r="L312" s="6">
        <f>+'2'!L311+CompraVenta!N314</f>
        <v>0</v>
      </c>
      <c r="M312" s="6">
        <f>+'2'!M311+CompraVenta!O314</f>
        <v>0</v>
      </c>
      <c r="N312" s="6">
        <f>+'4'!B311+CompraVenta!P314</f>
        <v>0</v>
      </c>
      <c r="O312" s="6">
        <f>+'4'!C311+CompraVenta!Q314</f>
        <v>0</v>
      </c>
      <c r="P312" s="6">
        <f>+'4'!D311+CompraVenta!R314</f>
        <v>0</v>
      </c>
      <c r="Q312" s="6">
        <f>+'4'!E311+CompraVenta!S314</f>
        <v>0</v>
      </c>
      <c r="R312" s="6">
        <f>+'4'!F311+CompraVenta!T314</f>
        <v>0</v>
      </c>
      <c r="S312" s="6">
        <f>+'4'!G311+CompraVenta!U314</f>
        <v>0</v>
      </c>
      <c r="T312" s="6">
        <f>+'4'!H311+CompraVenta!V314</f>
        <v>0</v>
      </c>
      <c r="U312" s="6">
        <f>+'4'!I311+CompraVenta!W314</f>
        <v>0</v>
      </c>
      <c r="V312" s="6">
        <f>+'4'!J311+CompraVenta!X314</f>
        <v>0</v>
      </c>
      <c r="W312" s="6">
        <f>+'4'!K311+CompraVenta!Y314</f>
        <v>0</v>
      </c>
      <c r="X312" s="6">
        <f>+'4'!L311+CompraVenta!Z314</f>
        <v>0</v>
      </c>
      <c r="Y312" s="6">
        <f>+'4'!M311+CompraVenta!AA314</f>
        <v>0</v>
      </c>
      <c r="Z312" s="6">
        <f>+'7'!B311+CompraVenta!AB314</f>
        <v>0</v>
      </c>
      <c r="AA312" s="6">
        <f>+'7'!C311+CompraVenta!AC314</f>
        <v>0</v>
      </c>
      <c r="AB312" s="6">
        <f>+'7'!D311+CompraVenta!AD314</f>
        <v>0</v>
      </c>
      <c r="AC312" s="6">
        <f>+'7'!E311+CompraVenta!AE314</f>
        <v>0</v>
      </c>
      <c r="AD312" s="6">
        <f>+'7'!F311+CompraVenta!AF314</f>
        <v>0</v>
      </c>
      <c r="AE312" s="6">
        <f>+'7'!G311+CompraVenta!AG314</f>
        <v>0</v>
      </c>
      <c r="AF312" s="6">
        <f>+'7'!H311+CompraVenta!AH314</f>
        <v>0</v>
      </c>
      <c r="AG312" s="6">
        <f>+'7'!I311+CompraVenta!AI314</f>
        <v>0</v>
      </c>
      <c r="AH312" s="6">
        <f>+'7'!J311+CompraVenta!AJ314</f>
        <v>0</v>
      </c>
      <c r="AI312" s="6">
        <f>+'7'!K311+CompraVenta!AK314</f>
        <v>0</v>
      </c>
      <c r="AJ312" s="6">
        <f>+'7'!L311+CompraVenta!AL314</f>
        <v>0</v>
      </c>
      <c r="AK312" s="6">
        <f>+'7'!M311+CompraVenta!AM314</f>
        <v>0</v>
      </c>
      <c r="AL312" s="6"/>
      <c r="AM312" s="33">
        <f t="shared" si="38"/>
        <v>0</v>
      </c>
      <c r="AN312" s="33">
        <f t="shared" si="39"/>
        <v>0</v>
      </c>
      <c r="AO312" s="33">
        <f t="shared" si="40"/>
        <v>0</v>
      </c>
      <c r="AP312" s="33">
        <f t="shared" si="41"/>
        <v>0</v>
      </c>
      <c r="AQ312" s="33">
        <f t="shared" si="42"/>
        <v>1</v>
      </c>
      <c r="AR312" s="6">
        <f t="shared" si="46"/>
        <v>310</v>
      </c>
      <c r="AS312" s="34">
        <f t="shared" si="43"/>
        <v>0</v>
      </c>
      <c r="AT312" s="34">
        <f t="shared" si="43"/>
        <v>0</v>
      </c>
      <c r="AU312" s="34">
        <f t="shared" si="43"/>
        <v>0</v>
      </c>
      <c r="AV312" s="34">
        <f t="shared" si="44"/>
        <v>0</v>
      </c>
      <c r="AW312" s="19"/>
      <c r="BB312" s="33"/>
      <c r="BC312" s="33"/>
      <c r="BD312" s="33"/>
      <c r="BF312" s="33"/>
      <c r="BG312" s="33"/>
      <c r="BH312" s="33"/>
      <c r="BJ312" s="35">
        <f t="shared" si="45"/>
        <v>0</v>
      </c>
    </row>
    <row r="313" spans="1:62" x14ac:dyDescent="0.35">
      <c r="A313" s="3" t="str">
        <f>+'7'!A312</f>
        <v>PARQUE SOLAR SANTA FE</v>
      </c>
      <c r="B313" s="6">
        <f>+'2'!B312+CompraVenta!D315</f>
        <v>0</v>
      </c>
      <c r="C313" s="6">
        <f>+'2'!C312+CompraVenta!E315</f>
        <v>0</v>
      </c>
      <c r="D313" s="6">
        <f>+'2'!D312+CompraVenta!F315</f>
        <v>0</v>
      </c>
      <c r="E313" s="6">
        <f>+'2'!E312+CompraVenta!G315</f>
        <v>0</v>
      </c>
      <c r="F313" s="6">
        <f>+'2'!F312+CompraVenta!H315</f>
        <v>0</v>
      </c>
      <c r="G313" s="6">
        <f>+'2'!G312+CompraVenta!I315</f>
        <v>0</v>
      </c>
      <c r="H313" s="6">
        <f>+'2'!H312+CompraVenta!J315</f>
        <v>0</v>
      </c>
      <c r="I313" s="6">
        <f>+'2'!I312+CompraVenta!K315</f>
        <v>0</v>
      </c>
      <c r="J313" s="6">
        <f>+'2'!J312+CompraVenta!L315</f>
        <v>0</v>
      </c>
      <c r="K313" s="6">
        <f>+'2'!K312+CompraVenta!M315</f>
        <v>127849.45999999979</v>
      </c>
      <c r="L313" s="6">
        <f>+'2'!L312+CompraVenta!N315</f>
        <v>129430.98000000017</v>
      </c>
      <c r="M313" s="6">
        <f>+'2'!M312+CompraVenta!O315</f>
        <v>130369.53000000013</v>
      </c>
      <c r="N313" s="6">
        <f>+'4'!B312+CompraVenta!P315</f>
        <v>0</v>
      </c>
      <c r="O313" s="6">
        <f>+'4'!C312+CompraVenta!Q315</f>
        <v>0</v>
      </c>
      <c r="P313" s="6">
        <f>+'4'!D312+CompraVenta!R315</f>
        <v>0</v>
      </c>
      <c r="Q313" s="6">
        <f>+'4'!E312+CompraVenta!S315</f>
        <v>0</v>
      </c>
      <c r="R313" s="6">
        <f>+'4'!F312+CompraVenta!T315</f>
        <v>0</v>
      </c>
      <c r="S313" s="6">
        <f>+'4'!G312+CompraVenta!U315</f>
        <v>0</v>
      </c>
      <c r="T313" s="6">
        <f>+'4'!H312+CompraVenta!V315</f>
        <v>0</v>
      </c>
      <c r="U313" s="6">
        <f>+'4'!I312+CompraVenta!W315</f>
        <v>0</v>
      </c>
      <c r="V313" s="6">
        <f>+'4'!J312+CompraVenta!X315</f>
        <v>0</v>
      </c>
      <c r="W313" s="6">
        <f>+'4'!K312+CompraVenta!Y315</f>
        <v>127836.97999999979</v>
      </c>
      <c r="X313" s="6">
        <f>+'4'!L312+CompraVenta!Z315</f>
        <v>130576.95999999992</v>
      </c>
      <c r="Y313" s="6">
        <f>+'4'!M312+CompraVenta!AA315</f>
        <v>144384.31000000017</v>
      </c>
      <c r="Z313" s="6">
        <f>+'7'!B312+CompraVenta!AB315</f>
        <v>0</v>
      </c>
      <c r="AA313" s="6">
        <f>+'7'!C312+CompraVenta!AC315</f>
        <v>0</v>
      </c>
      <c r="AB313" s="6">
        <f>+'7'!D312+CompraVenta!AD315</f>
        <v>0</v>
      </c>
      <c r="AC313" s="6">
        <f>+'7'!E312+CompraVenta!AE315</f>
        <v>0</v>
      </c>
      <c r="AD313" s="6">
        <f>+'7'!F312+CompraVenta!AF315</f>
        <v>0</v>
      </c>
      <c r="AE313" s="6">
        <f>+'7'!G312+CompraVenta!AG315</f>
        <v>0</v>
      </c>
      <c r="AF313" s="6">
        <f>+'7'!H312+CompraVenta!AH315</f>
        <v>0</v>
      </c>
      <c r="AG313" s="6">
        <f>+'7'!I312+CompraVenta!AI315</f>
        <v>0</v>
      </c>
      <c r="AH313" s="6">
        <f>+'7'!J312+CompraVenta!AJ315</f>
        <v>0</v>
      </c>
      <c r="AI313" s="6">
        <f>+'7'!K312+CompraVenta!AK315</f>
        <v>127814.41999999987</v>
      </c>
      <c r="AJ313" s="6">
        <f>+'7'!L312+CompraVenta!AL315</f>
        <v>131536.06000000032</v>
      </c>
      <c r="AK313" s="6">
        <f>+'7'!M312+CompraVenta!AM315</f>
        <v>132142.47999999992</v>
      </c>
      <c r="AL313" s="6"/>
      <c r="AM313" s="33">
        <f t="shared" si="38"/>
        <v>387649.97000000009</v>
      </c>
      <c r="AN313" s="33">
        <f t="shared" si="39"/>
        <v>402798.24999999988</v>
      </c>
      <c r="AO313" s="33">
        <f t="shared" si="40"/>
        <v>391492.96000000008</v>
      </c>
      <c r="AP313" s="33">
        <f t="shared" si="41"/>
        <v>387649.97000000009</v>
      </c>
      <c r="AQ313" s="33">
        <f t="shared" si="42"/>
        <v>1</v>
      </c>
      <c r="AR313" s="6">
        <f t="shared" si="46"/>
        <v>311</v>
      </c>
      <c r="AS313" s="34">
        <f t="shared" si="43"/>
        <v>127849.45999999979</v>
      </c>
      <c r="AT313" s="34">
        <f t="shared" si="43"/>
        <v>129430.98000000017</v>
      </c>
      <c r="AU313" s="34">
        <f t="shared" si="43"/>
        <v>130369.53000000013</v>
      </c>
      <c r="AV313" s="34">
        <f t="shared" si="44"/>
        <v>387649.97000000009</v>
      </c>
      <c r="AW313" s="19"/>
      <c r="BB313" s="33"/>
      <c r="BC313" s="33"/>
      <c r="BD313" s="33"/>
      <c r="BF313" s="33"/>
      <c r="BG313" s="33"/>
      <c r="BH313" s="33"/>
      <c r="BJ313" s="35">
        <f t="shared" si="45"/>
        <v>387649.97000000009</v>
      </c>
    </row>
    <row r="314" spans="1:62" x14ac:dyDescent="0.35">
      <c r="A314" s="3" t="str">
        <f>+'7'!A313</f>
        <v>PARQUE SOLAR VILLA ALEGRE</v>
      </c>
      <c r="B314" s="6">
        <f>+'2'!B313+CompraVenta!D316</f>
        <v>0</v>
      </c>
      <c r="C314" s="6">
        <f>+'2'!C313+CompraVenta!E316</f>
        <v>0</v>
      </c>
      <c r="D314" s="6">
        <f>+'2'!D313+CompraVenta!F316</f>
        <v>0</v>
      </c>
      <c r="E314" s="6">
        <f>+'2'!E313+CompraVenta!G316</f>
        <v>0</v>
      </c>
      <c r="F314" s="6">
        <f>+'2'!F313+CompraVenta!H316</f>
        <v>0</v>
      </c>
      <c r="G314" s="6">
        <f>+'2'!G313+CompraVenta!I316</f>
        <v>0</v>
      </c>
      <c r="H314" s="6">
        <f>+'2'!H313+CompraVenta!J316</f>
        <v>0</v>
      </c>
      <c r="I314" s="6">
        <f>+'2'!I313+CompraVenta!K316</f>
        <v>0</v>
      </c>
      <c r="J314" s="6">
        <f>+'2'!J313+CompraVenta!L316</f>
        <v>0</v>
      </c>
      <c r="K314" s="6">
        <f>+'2'!K313+CompraVenta!M316</f>
        <v>120674.64000000001</v>
      </c>
      <c r="L314" s="6">
        <f>+'2'!L313+CompraVenta!N316</f>
        <v>128275.48000000019</v>
      </c>
      <c r="M314" s="6">
        <f>+'2'!M313+CompraVenta!O316</f>
        <v>97592.120000000068</v>
      </c>
      <c r="N314" s="6">
        <f>+'4'!B313+CompraVenta!P316</f>
        <v>0</v>
      </c>
      <c r="O314" s="6">
        <f>+'4'!C313+CompraVenta!Q316</f>
        <v>0</v>
      </c>
      <c r="P314" s="6">
        <f>+'4'!D313+CompraVenta!R316</f>
        <v>0</v>
      </c>
      <c r="Q314" s="6">
        <f>+'4'!E313+CompraVenta!S316</f>
        <v>0</v>
      </c>
      <c r="R314" s="6">
        <f>+'4'!F313+CompraVenta!T316</f>
        <v>0</v>
      </c>
      <c r="S314" s="6">
        <f>+'4'!G313+CompraVenta!U316</f>
        <v>0</v>
      </c>
      <c r="T314" s="6">
        <f>+'4'!H313+CompraVenta!V316</f>
        <v>0</v>
      </c>
      <c r="U314" s="6">
        <f>+'4'!I313+CompraVenta!W316</f>
        <v>0</v>
      </c>
      <c r="V314" s="6">
        <f>+'4'!J313+CompraVenta!X316</f>
        <v>0</v>
      </c>
      <c r="W314" s="6">
        <f>+'4'!K313+CompraVenta!Y316</f>
        <v>120662.88999999996</v>
      </c>
      <c r="X314" s="6">
        <f>+'4'!L313+CompraVenta!Z316</f>
        <v>129411.05000000026</v>
      </c>
      <c r="Y314" s="6">
        <f>+'4'!M313+CompraVenta!AA316</f>
        <v>108082.52000000002</v>
      </c>
      <c r="Z314" s="6">
        <f>+'7'!B313+CompraVenta!AB316</f>
        <v>0</v>
      </c>
      <c r="AA314" s="6">
        <f>+'7'!C313+CompraVenta!AC316</f>
        <v>0</v>
      </c>
      <c r="AB314" s="6">
        <f>+'7'!D313+CompraVenta!AD316</f>
        <v>0</v>
      </c>
      <c r="AC314" s="6">
        <f>+'7'!E313+CompraVenta!AE316</f>
        <v>0</v>
      </c>
      <c r="AD314" s="6">
        <f>+'7'!F313+CompraVenta!AF316</f>
        <v>0</v>
      </c>
      <c r="AE314" s="6">
        <f>+'7'!G313+CompraVenta!AG316</f>
        <v>0</v>
      </c>
      <c r="AF314" s="6">
        <f>+'7'!H313+CompraVenta!AH316</f>
        <v>0</v>
      </c>
      <c r="AG314" s="6">
        <f>+'7'!I313+CompraVenta!AI316</f>
        <v>0</v>
      </c>
      <c r="AH314" s="6">
        <f>+'7'!J313+CompraVenta!AJ316</f>
        <v>0</v>
      </c>
      <c r="AI314" s="6">
        <f>+'7'!K313+CompraVenta!AK316</f>
        <v>120641.57000000005</v>
      </c>
      <c r="AJ314" s="6">
        <f>+'7'!L313+CompraVenta!AL316</f>
        <v>130361.71000000017</v>
      </c>
      <c r="AK314" s="6">
        <f>+'7'!M313+CompraVenta!AM316</f>
        <v>98919.299999999945</v>
      </c>
      <c r="AL314" s="6"/>
      <c r="AM314" s="33">
        <f t="shared" si="38"/>
        <v>346542.24000000028</v>
      </c>
      <c r="AN314" s="33">
        <f t="shared" si="39"/>
        <v>358156.46000000025</v>
      </c>
      <c r="AO314" s="33">
        <f t="shared" si="40"/>
        <v>349922.58000000013</v>
      </c>
      <c r="AP314" s="33">
        <f t="shared" si="41"/>
        <v>346542.24000000028</v>
      </c>
      <c r="AQ314" s="33">
        <f t="shared" si="42"/>
        <v>1</v>
      </c>
      <c r="AR314" s="6">
        <f t="shared" si="46"/>
        <v>312</v>
      </c>
      <c r="AS314" s="34">
        <f t="shared" si="43"/>
        <v>120674.64000000001</v>
      </c>
      <c r="AT314" s="34">
        <f t="shared" si="43"/>
        <v>128275.48000000019</v>
      </c>
      <c r="AU314" s="34">
        <f t="shared" si="43"/>
        <v>97592.120000000068</v>
      </c>
      <c r="AV314" s="34">
        <f t="shared" si="44"/>
        <v>346542.24000000028</v>
      </c>
      <c r="AW314" s="19"/>
      <c r="BB314" s="33"/>
      <c r="BC314" s="33"/>
      <c r="BD314" s="33"/>
      <c r="BF314" s="33"/>
      <c r="BG314" s="33"/>
      <c r="BH314" s="33"/>
      <c r="BJ314" s="35">
        <f t="shared" si="45"/>
        <v>346542.24000000028</v>
      </c>
    </row>
    <row r="315" spans="1:62" x14ac:dyDescent="0.35">
      <c r="A315" s="3" t="str">
        <f>+'7'!A314</f>
        <v>PARQUE SOLAR VILLA SECA</v>
      </c>
      <c r="B315" s="6">
        <f>+'2'!B314+CompraVenta!D317</f>
        <v>0</v>
      </c>
      <c r="C315" s="6">
        <f>+'2'!C314+CompraVenta!E317</f>
        <v>0</v>
      </c>
      <c r="D315" s="6">
        <f>+'2'!D314+CompraVenta!F317</f>
        <v>0</v>
      </c>
      <c r="E315" s="6">
        <f>+'2'!E314+CompraVenta!G317</f>
        <v>0</v>
      </c>
      <c r="F315" s="6">
        <f>+'2'!F314+CompraVenta!H317</f>
        <v>0</v>
      </c>
      <c r="G315" s="6">
        <f>+'2'!G314+CompraVenta!I317</f>
        <v>0</v>
      </c>
      <c r="H315" s="6">
        <f>+'2'!H314+CompraVenta!J317</f>
        <v>0</v>
      </c>
      <c r="I315" s="6">
        <f>+'2'!I314+CompraVenta!K317</f>
        <v>0</v>
      </c>
      <c r="J315" s="6">
        <f>+'2'!J314+CompraVenta!L317</f>
        <v>0</v>
      </c>
      <c r="K315" s="6">
        <f>+'2'!K314+CompraVenta!M317</f>
        <v>38064.270000000091</v>
      </c>
      <c r="L315" s="6">
        <f>+'2'!L314+CompraVenta!N317</f>
        <v>34879.19000000001</v>
      </c>
      <c r="M315" s="6">
        <f>+'2'!M314+CompraVenta!O317</f>
        <v>30439.299999999977</v>
      </c>
      <c r="N315" s="6">
        <f>+'4'!B314+CompraVenta!P317</f>
        <v>0</v>
      </c>
      <c r="O315" s="6">
        <f>+'4'!C314+CompraVenta!Q317</f>
        <v>0</v>
      </c>
      <c r="P315" s="6">
        <f>+'4'!D314+CompraVenta!R317</f>
        <v>0</v>
      </c>
      <c r="Q315" s="6">
        <f>+'4'!E314+CompraVenta!S317</f>
        <v>0</v>
      </c>
      <c r="R315" s="6">
        <f>+'4'!F314+CompraVenta!T317</f>
        <v>0</v>
      </c>
      <c r="S315" s="6">
        <f>+'4'!G314+CompraVenta!U317</f>
        <v>0</v>
      </c>
      <c r="T315" s="6">
        <f>+'4'!H314+CompraVenta!V317</f>
        <v>0</v>
      </c>
      <c r="U315" s="6">
        <f>+'4'!I314+CompraVenta!W317</f>
        <v>0</v>
      </c>
      <c r="V315" s="6">
        <f>+'4'!J314+CompraVenta!X317</f>
        <v>0</v>
      </c>
      <c r="W315" s="6">
        <f>+'4'!K314+CompraVenta!Y317</f>
        <v>38060.900000000089</v>
      </c>
      <c r="X315" s="6">
        <f>+'4'!L314+CompraVenta!Z317</f>
        <v>35183.949999999975</v>
      </c>
      <c r="Y315" s="6">
        <f>+'4'!M314+CompraVenta!AA317</f>
        <v>33668.330000000009</v>
      </c>
      <c r="Z315" s="6">
        <f>+'7'!B314+CompraVenta!AB317</f>
        <v>0</v>
      </c>
      <c r="AA315" s="6">
        <f>+'7'!C314+CompraVenta!AC317</f>
        <v>0</v>
      </c>
      <c r="AB315" s="6">
        <f>+'7'!D314+CompraVenta!AD317</f>
        <v>0</v>
      </c>
      <c r="AC315" s="6">
        <f>+'7'!E314+CompraVenta!AE317</f>
        <v>0</v>
      </c>
      <c r="AD315" s="6">
        <f>+'7'!F314+CompraVenta!AF317</f>
        <v>0</v>
      </c>
      <c r="AE315" s="6">
        <f>+'7'!G314+CompraVenta!AG317</f>
        <v>0</v>
      </c>
      <c r="AF315" s="6">
        <f>+'7'!H314+CompraVenta!AH317</f>
        <v>0</v>
      </c>
      <c r="AG315" s="6">
        <f>+'7'!I314+CompraVenta!AI317</f>
        <v>0</v>
      </c>
      <c r="AH315" s="6">
        <f>+'7'!J314+CompraVenta!AJ317</f>
        <v>0</v>
      </c>
      <c r="AI315" s="6">
        <f>+'7'!K314+CompraVenta!AK317</f>
        <v>38054.140000000094</v>
      </c>
      <c r="AJ315" s="6">
        <f>+'7'!L314+CompraVenta!AL317</f>
        <v>35438.249999999964</v>
      </c>
      <c r="AK315" s="6">
        <f>+'7'!M314+CompraVenta!AM317</f>
        <v>30847.929999999957</v>
      </c>
      <c r="AL315" s="6"/>
      <c r="AM315" s="33">
        <f t="shared" si="38"/>
        <v>103382.76000000008</v>
      </c>
      <c r="AN315" s="33">
        <f t="shared" si="39"/>
        <v>106913.18000000008</v>
      </c>
      <c r="AO315" s="33">
        <f t="shared" si="40"/>
        <v>104340.32</v>
      </c>
      <c r="AP315" s="33">
        <f t="shared" si="41"/>
        <v>103382.76000000008</v>
      </c>
      <c r="AQ315" s="33">
        <f t="shared" si="42"/>
        <v>1</v>
      </c>
      <c r="AR315" s="6">
        <f t="shared" si="46"/>
        <v>313</v>
      </c>
      <c r="AS315" s="34">
        <f t="shared" si="43"/>
        <v>38064.270000000091</v>
      </c>
      <c r="AT315" s="34">
        <f t="shared" si="43"/>
        <v>34879.19000000001</v>
      </c>
      <c r="AU315" s="34">
        <f t="shared" si="43"/>
        <v>30439.299999999977</v>
      </c>
      <c r="AV315" s="34">
        <f t="shared" si="44"/>
        <v>103382.76000000008</v>
      </c>
      <c r="AW315" s="19"/>
      <c r="BB315" s="33"/>
      <c r="BC315" s="33"/>
      <c r="BD315" s="33"/>
      <c r="BF315" s="33"/>
      <c r="BG315" s="33"/>
      <c r="BH315" s="33"/>
      <c r="BJ315" s="35">
        <f t="shared" si="45"/>
        <v>103382.76000000008</v>
      </c>
    </row>
    <row r="316" spans="1:62" x14ac:dyDescent="0.35">
      <c r="A316" s="3" t="str">
        <f>+'7'!A315</f>
        <v>PARQUE_EOLICO_LEBU</v>
      </c>
      <c r="B316" s="6">
        <f>+'2'!B315+CompraVenta!D318</f>
        <v>0</v>
      </c>
      <c r="C316" s="6">
        <f>+'2'!C315+CompraVenta!E318</f>
        <v>0</v>
      </c>
      <c r="D316" s="6">
        <f>+'2'!D315+CompraVenta!F318</f>
        <v>0</v>
      </c>
      <c r="E316" s="6">
        <f>+'2'!E315+CompraVenta!G318</f>
        <v>0</v>
      </c>
      <c r="F316" s="6">
        <f>+'2'!F315+CompraVenta!H318</f>
        <v>0</v>
      </c>
      <c r="G316" s="6">
        <f>+'2'!G315+CompraVenta!I318</f>
        <v>0</v>
      </c>
      <c r="H316" s="6">
        <f>+'2'!H315+CompraVenta!J318</f>
        <v>0</v>
      </c>
      <c r="I316" s="6">
        <f>+'2'!I315+CompraVenta!K318</f>
        <v>0</v>
      </c>
      <c r="J316" s="6">
        <f>+'2'!J315+CompraVenta!L318</f>
        <v>0</v>
      </c>
      <c r="K316" s="6">
        <f>+'2'!K315+CompraVenta!M318</f>
        <v>116538.69999999992</v>
      </c>
      <c r="L316" s="6">
        <f>+'2'!L315+CompraVenta!N318</f>
        <v>110640.66999999997</v>
      </c>
      <c r="M316" s="6">
        <f>+'2'!M315+CompraVenta!O318</f>
        <v>82925.450000000012</v>
      </c>
      <c r="N316" s="6">
        <f>+'4'!B315+CompraVenta!P318</f>
        <v>0</v>
      </c>
      <c r="O316" s="6">
        <f>+'4'!C315+CompraVenta!Q318</f>
        <v>0</v>
      </c>
      <c r="P316" s="6">
        <f>+'4'!D315+CompraVenta!R318</f>
        <v>0</v>
      </c>
      <c r="Q316" s="6">
        <f>+'4'!E315+CompraVenta!S318</f>
        <v>0</v>
      </c>
      <c r="R316" s="6">
        <f>+'4'!F315+CompraVenta!T318</f>
        <v>0</v>
      </c>
      <c r="S316" s="6">
        <f>+'4'!G315+CompraVenta!U318</f>
        <v>0</v>
      </c>
      <c r="T316" s="6">
        <f>+'4'!H315+CompraVenta!V318</f>
        <v>0</v>
      </c>
      <c r="U316" s="6">
        <f>+'4'!I315+CompraVenta!W318</f>
        <v>0</v>
      </c>
      <c r="V316" s="6">
        <f>+'4'!J315+CompraVenta!X318</f>
        <v>0</v>
      </c>
      <c r="W316" s="6">
        <f>+'4'!K315+CompraVenta!Y318</f>
        <v>116539.81999999991</v>
      </c>
      <c r="X316" s="6">
        <f>+'4'!L315+CompraVenta!Z318</f>
        <v>111899.16000000006</v>
      </c>
      <c r="Y316" s="6">
        <f>+'4'!M315+CompraVenta!AA318</f>
        <v>90463.499999999985</v>
      </c>
      <c r="Z316" s="6">
        <f>+'7'!B315+CompraVenta!AB318</f>
        <v>0</v>
      </c>
      <c r="AA316" s="6">
        <f>+'7'!C315+CompraVenta!AC318</f>
        <v>0</v>
      </c>
      <c r="AB316" s="6">
        <f>+'7'!D315+CompraVenta!AD318</f>
        <v>0</v>
      </c>
      <c r="AC316" s="6">
        <f>+'7'!E315+CompraVenta!AE318</f>
        <v>0</v>
      </c>
      <c r="AD316" s="6">
        <f>+'7'!F315+CompraVenta!AF318</f>
        <v>0</v>
      </c>
      <c r="AE316" s="6">
        <f>+'7'!G315+CompraVenta!AG318</f>
        <v>0</v>
      </c>
      <c r="AF316" s="6">
        <f>+'7'!H315+CompraVenta!AH318</f>
        <v>0</v>
      </c>
      <c r="AG316" s="6">
        <f>+'7'!I315+CompraVenta!AI318</f>
        <v>0</v>
      </c>
      <c r="AH316" s="6">
        <f>+'7'!J315+CompraVenta!AJ318</f>
        <v>0</v>
      </c>
      <c r="AI316" s="6">
        <f>+'7'!K315+CompraVenta!AK318</f>
        <v>116519.31999999996</v>
      </c>
      <c r="AJ316" s="6">
        <f>+'7'!L315+CompraVenta!AL318</f>
        <v>112505.13000000005</v>
      </c>
      <c r="AK316" s="6">
        <f>+'7'!M315+CompraVenta!AM318</f>
        <v>83924.260000000009</v>
      </c>
      <c r="AL316" s="6"/>
      <c r="AM316" s="33">
        <f t="shared" si="38"/>
        <v>310104.81999999989</v>
      </c>
      <c r="AN316" s="33">
        <f t="shared" si="39"/>
        <v>318902.48</v>
      </c>
      <c r="AO316" s="33">
        <f t="shared" si="40"/>
        <v>312948.71000000002</v>
      </c>
      <c r="AP316" s="33">
        <f t="shared" si="41"/>
        <v>310104.81999999989</v>
      </c>
      <c r="AQ316" s="33">
        <f t="shared" si="42"/>
        <v>1</v>
      </c>
      <c r="AR316" s="6">
        <f t="shared" si="46"/>
        <v>314</v>
      </c>
      <c r="AS316" s="34">
        <f t="shared" si="43"/>
        <v>116538.69999999992</v>
      </c>
      <c r="AT316" s="34">
        <f t="shared" si="43"/>
        <v>110640.66999999997</v>
      </c>
      <c r="AU316" s="34">
        <f t="shared" si="43"/>
        <v>82925.450000000012</v>
      </c>
      <c r="AV316" s="34">
        <f t="shared" si="44"/>
        <v>310104.81999999989</v>
      </c>
      <c r="AW316" s="19"/>
      <c r="BB316" s="33"/>
      <c r="BC316" s="33"/>
      <c r="BD316" s="33"/>
      <c r="BF316" s="33"/>
      <c r="BG316" s="33"/>
      <c r="BH316" s="33"/>
      <c r="BJ316" s="35">
        <f t="shared" si="45"/>
        <v>310104.81999999989</v>
      </c>
    </row>
    <row r="317" spans="1:62" x14ac:dyDescent="0.35">
      <c r="A317" s="3" t="str">
        <f>+'7'!A316</f>
        <v>PARQUE_SOLAR</v>
      </c>
      <c r="B317" s="6">
        <f>+'2'!B316+CompraVenta!D319</f>
        <v>0</v>
      </c>
      <c r="C317" s="6">
        <f>+'2'!C316+CompraVenta!E319</f>
        <v>0</v>
      </c>
      <c r="D317" s="6">
        <f>+'2'!D316+CompraVenta!F319</f>
        <v>0</v>
      </c>
      <c r="E317" s="6">
        <f>+'2'!E316+CompraVenta!G319</f>
        <v>0</v>
      </c>
      <c r="F317" s="6">
        <f>+'2'!F316+CompraVenta!H319</f>
        <v>0</v>
      </c>
      <c r="G317" s="6">
        <f>+'2'!G316+CompraVenta!I319</f>
        <v>0</v>
      </c>
      <c r="H317" s="6">
        <f>+'2'!H316+CompraVenta!J319</f>
        <v>0</v>
      </c>
      <c r="I317" s="6">
        <f>+'2'!I316+CompraVenta!K319</f>
        <v>0</v>
      </c>
      <c r="J317" s="6">
        <f>+'2'!J316+CompraVenta!L319</f>
        <v>0</v>
      </c>
      <c r="K317" s="6">
        <f>+'2'!K316+CompraVenta!M319</f>
        <v>21502.240000000009</v>
      </c>
      <c r="L317" s="6">
        <f>+'2'!L316+CompraVenta!N319</f>
        <v>26748.270000000033</v>
      </c>
      <c r="M317" s="6">
        <f>+'2'!M316+CompraVenta!O319</f>
        <v>28845.489999999994</v>
      </c>
      <c r="N317" s="6">
        <f>+'4'!B316+CompraVenta!P319</f>
        <v>0</v>
      </c>
      <c r="O317" s="6">
        <f>+'4'!C316+CompraVenta!Q319</f>
        <v>0</v>
      </c>
      <c r="P317" s="6">
        <f>+'4'!D316+CompraVenta!R319</f>
        <v>0</v>
      </c>
      <c r="Q317" s="6">
        <f>+'4'!E316+CompraVenta!S319</f>
        <v>0</v>
      </c>
      <c r="R317" s="6">
        <f>+'4'!F316+CompraVenta!T319</f>
        <v>0</v>
      </c>
      <c r="S317" s="6">
        <f>+'4'!G316+CompraVenta!U319</f>
        <v>0</v>
      </c>
      <c r="T317" s="6">
        <f>+'4'!H316+CompraVenta!V319</f>
        <v>0</v>
      </c>
      <c r="U317" s="6">
        <f>+'4'!I316+CompraVenta!W319</f>
        <v>0</v>
      </c>
      <c r="V317" s="6">
        <f>+'4'!J316+CompraVenta!X319</f>
        <v>0</v>
      </c>
      <c r="W317" s="6">
        <f>+'4'!K316+CompraVenta!Y319</f>
        <v>21498.130000000023</v>
      </c>
      <c r="X317" s="6">
        <f>+'4'!L316+CompraVenta!Z319</f>
        <v>26772.770000000015</v>
      </c>
      <c r="Y317" s="6">
        <f>+'4'!M316+CompraVenta!AA319</f>
        <v>29102.880000000005</v>
      </c>
      <c r="Z317" s="6">
        <f>+'7'!B316+CompraVenta!AB319</f>
        <v>0</v>
      </c>
      <c r="AA317" s="6">
        <f>+'7'!C316+CompraVenta!AC319</f>
        <v>0</v>
      </c>
      <c r="AB317" s="6">
        <f>+'7'!D316+CompraVenta!AD319</f>
        <v>0</v>
      </c>
      <c r="AC317" s="6">
        <f>+'7'!E316+CompraVenta!AE319</f>
        <v>0</v>
      </c>
      <c r="AD317" s="6">
        <f>+'7'!F316+CompraVenta!AF319</f>
        <v>0</v>
      </c>
      <c r="AE317" s="6">
        <f>+'7'!G316+CompraVenta!AG319</f>
        <v>0</v>
      </c>
      <c r="AF317" s="6">
        <f>+'7'!H316+CompraVenta!AH319</f>
        <v>0</v>
      </c>
      <c r="AG317" s="6">
        <f>+'7'!I316+CompraVenta!AI319</f>
        <v>0</v>
      </c>
      <c r="AH317" s="6">
        <f>+'7'!J316+CompraVenta!AJ319</f>
        <v>0</v>
      </c>
      <c r="AI317" s="6">
        <f>+'7'!K316+CompraVenta!AK319</f>
        <v>21500.080000000024</v>
      </c>
      <c r="AJ317" s="6">
        <f>+'7'!L316+CompraVenta!AL319</f>
        <v>26773.409999999974</v>
      </c>
      <c r="AK317" s="6">
        <f>+'7'!M316+CompraVenta!AM319</f>
        <v>28998.499999999978</v>
      </c>
      <c r="AL317" s="6"/>
      <c r="AM317" s="33">
        <f t="shared" si="38"/>
        <v>77096.000000000029</v>
      </c>
      <c r="AN317" s="33">
        <f t="shared" si="39"/>
        <v>77373.780000000042</v>
      </c>
      <c r="AO317" s="33">
        <f t="shared" si="40"/>
        <v>77271.989999999976</v>
      </c>
      <c r="AP317" s="33">
        <f t="shared" si="41"/>
        <v>77096.000000000029</v>
      </c>
      <c r="AQ317" s="33">
        <f t="shared" si="42"/>
        <v>1</v>
      </c>
      <c r="AR317" s="6">
        <f t="shared" si="46"/>
        <v>315</v>
      </c>
      <c r="AS317" s="34">
        <f t="shared" si="43"/>
        <v>21502.240000000009</v>
      </c>
      <c r="AT317" s="34">
        <f t="shared" si="43"/>
        <v>26748.270000000033</v>
      </c>
      <c r="AU317" s="34">
        <f t="shared" si="43"/>
        <v>28845.489999999994</v>
      </c>
      <c r="AV317" s="34">
        <f t="shared" si="44"/>
        <v>77096.000000000029</v>
      </c>
      <c r="AW317" s="19"/>
      <c r="BB317" s="33"/>
      <c r="BC317" s="33"/>
      <c r="BD317" s="33"/>
      <c r="BF317" s="33"/>
      <c r="BG317" s="33"/>
      <c r="BH317" s="33"/>
      <c r="BJ317" s="35">
        <f t="shared" si="45"/>
        <v>77096.000000000029</v>
      </c>
    </row>
    <row r="318" spans="1:62" x14ac:dyDescent="0.35">
      <c r="A318" s="3" t="str">
        <f>+'7'!A317</f>
        <v>PARQUE_SOLAR_CANCHA_SPA</v>
      </c>
      <c r="B318" s="6">
        <f>+'2'!B317+CompraVenta!D320</f>
        <v>0</v>
      </c>
      <c r="C318" s="6">
        <f>+'2'!C317+CompraVenta!E320</f>
        <v>0</v>
      </c>
      <c r="D318" s="6">
        <f>+'2'!D317+CompraVenta!F320</f>
        <v>0</v>
      </c>
      <c r="E318" s="6">
        <f>+'2'!E317+CompraVenta!G320</f>
        <v>0</v>
      </c>
      <c r="F318" s="6">
        <f>+'2'!F317+CompraVenta!H320</f>
        <v>0</v>
      </c>
      <c r="G318" s="6">
        <f>+'2'!G317+CompraVenta!I320</f>
        <v>0</v>
      </c>
      <c r="H318" s="6">
        <f>+'2'!H317+CompraVenta!J320</f>
        <v>0</v>
      </c>
      <c r="I318" s="6">
        <f>+'2'!I317+CompraVenta!K320</f>
        <v>0</v>
      </c>
      <c r="J318" s="6">
        <f>+'2'!J317+CompraVenta!L320</f>
        <v>0</v>
      </c>
      <c r="K318" s="6">
        <f>+'2'!K317+CompraVenta!M320</f>
        <v>33863.99000000002</v>
      </c>
      <c r="L318" s="6">
        <f>+'2'!L317+CompraVenta!N320</f>
        <v>37943.490000000013</v>
      </c>
      <c r="M318" s="6">
        <f>+'2'!M317+CompraVenta!O320</f>
        <v>34087.069999999992</v>
      </c>
      <c r="N318" s="6">
        <f>+'4'!B317+CompraVenta!P320</f>
        <v>0</v>
      </c>
      <c r="O318" s="6">
        <f>+'4'!C317+CompraVenta!Q320</f>
        <v>0</v>
      </c>
      <c r="P318" s="6">
        <f>+'4'!D317+CompraVenta!R320</f>
        <v>0</v>
      </c>
      <c r="Q318" s="6">
        <f>+'4'!E317+CompraVenta!S320</f>
        <v>0</v>
      </c>
      <c r="R318" s="6">
        <f>+'4'!F317+CompraVenta!T320</f>
        <v>0</v>
      </c>
      <c r="S318" s="6">
        <f>+'4'!G317+CompraVenta!U320</f>
        <v>0</v>
      </c>
      <c r="T318" s="6">
        <f>+'4'!H317+CompraVenta!V320</f>
        <v>0</v>
      </c>
      <c r="U318" s="6">
        <f>+'4'!I317+CompraVenta!W320</f>
        <v>0</v>
      </c>
      <c r="V318" s="6">
        <f>+'4'!J317+CompraVenta!X320</f>
        <v>0</v>
      </c>
      <c r="W318" s="6">
        <f>+'4'!K317+CompraVenta!Y320</f>
        <v>33854.580000000024</v>
      </c>
      <c r="X318" s="6">
        <f>+'4'!L317+CompraVenta!Z320</f>
        <v>38255.61000000003</v>
      </c>
      <c r="Y318" s="6">
        <f>+'4'!M317+CompraVenta!AA320</f>
        <v>37042.42</v>
      </c>
      <c r="Z318" s="6">
        <f>+'7'!B317+CompraVenta!AB320</f>
        <v>0</v>
      </c>
      <c r="AA318" s="6">
        <f>+'7'!C317+CompraVenta!AC320</f>
        <v>0</v>
      </c>
      <c r="AB318" s="6">
        <f>+'7'!D317+CompraVenta!AD320</f>
        <v>0</v>
      </c>
      <c r="AC318" s="6">
        <f>+'7'!E317+CompraVenta!AE320</f>
        <v>0</v>
      </c>
      <c r="AD318" s="6">
        <f>+'7'!F317+CompraVenta!AF320</f>
        <v>0</v>
      </c>
      <c r="AE318" s="6">
        <f>+'7'!G317+CompraVenta!AG320</f>
        <v>0</v>
      </c>
      <c r="AF318" s="6">
        <f>+'7'!H317+CompraVenta!AH320</f>
        <v>0</v>
      </c>
      <c r="AG318" s="6">
        <f>+'7'!I317+CompraVenta!AI320</f>
        <v>0</v>
      </c>
      <c r="AH318" s="6">
        <f>+'7'!J317+CompraVenta!AJ320</f>
        <v>0</v>
      </c>
      <c r="AI318" s="6">
        <f>+'7'!K317+CompraVenta!AK320</f>
        <v>33851.609999999986</v>
      </c>
      <c r="AJ318" s="6">
        <f>+'7'!L317+CompraVenta!AL320</f>
        <v>38463.070000000043</v>
      </c>
      <c r="AK318" s="6">
        <f>+'7'!M317+CompraVenta!AM320</f>
        <v>34532.929999999978</v>
      </c>
      <c r="AL318" s="6"/>
      <c r="AM318" s="33">
        <f t="shared" si="38"/>
        <v>105894.55000000003</v>
      </c>
      <c r="AN318" s="33">
        <f t="shared" si="39"/>
        <v>109152.61000000006</v>
      </c>
      <c r="AO318" s="33">
        <f t="shared" si="40"/>
        <v>106847.61</v>
      </c>
      <c r="AP318" s="33">
        <f t="shared" si="41"/>
        <v>105894.55000000003</v>
      </c>
      <c r="AQ318" s="33">
        <f t="shared" si="42"/>
        <v>1</v>
      </c>
      <c r="AR318" s="6">
        <f t="shared" si="46"/>
        <v>316</v>
      </c>
      <c r="AS318" s="34">
        <f t="shared" si="43"/>
        <v>33863.99000000002</v>
      </c>
      <c r="AT318" s="34">
        <f t="shared" si="43"/>
        <v>37943.490000000013</v>
      </c>
      <c r="AU318" s="34">
        <f t="shared" si="43"/>
        <v>34087.069999999992</v>
      </c>
      <c r="AV318" s="34">
        <f t="shared" si="44"/>
        <v>105894.55000000003</v>
      </c>
      <c r="AW318" s="19"/>
      <c r="BB318" s="33"/>
      <c r="BC318" s="33"/>
      <c r="BD318" s="33"/>
      <c r="BF318" s="33"/>
      <c r="BG318" s="33"/>
      <c r="BH318" s="33"/>
      <c r="BJ318" s="35">
        <f t="shared" si="45"/>
        <v>105894.55000000003</v>
      </c>
    </row>
    <row r="319" spans="1:62" x14ac:dyDescent="0.35">
      <c r="A319" s="3" t="str">
        <f>+'7'!A318</f>
        <v>PARQUE_SOLAR_H6</v>
      </c>
      <c r="B319" s="6">
        <f>+'2'!B318+CompraVenta!D321</f>
        <v>0</v>
      </c>
      <c r="C319" s="6">
        <f>+'2'!C318+CompraVenta!E321</f>
        <v>0</v>
      </c>
      <c r="D319" s="6">
        <f>+'2'!D318+CompraVenta!F321</f>
        <v>0</v>
      </c>
      <c r="E319" s="6">
        <f>+'2'!E318+CompraVenta!G321</f>
        <v>0</v>
      </c>
      <c r="F319" s="6">
        <f>+'2'!F318+CompraVenta!H321</f>
        <v>0</v>
      </c>
      <c r="G319" s="6">
        <f>+'2'!G318+CompraVenta!I321</f>
        <v>0</v>
      </c>
      <c r="H319" s="6">
        <f>+'2'!H318+CompraVenta!J321</f>
        <v>0</v>
      </c>
      <c r="I319" s="6">
        <f>+'2'!I318+CompraVenta!K321</f>
        <v>0</v>
      </c>
      <c r="J319" s="6">
        <f>+'2'!J318+CompraVenta!L321</f>
        <v>0</v>
      </c>
      <c r="K319" s="6">
        <f>+'2'!K318+CompraVenta!M321</f>
        <v>33420.880000000034</v>
      </c>
      <c r="L319" s="6">
        <f>+'2'!L318+CompraVenta!N321</f>
        <v>33140.300000000017</v>
      </c>
      <c r="M319" s="6">
        <f>+'2'!M318+CompraVenta!O321</f>
        <v>30540.350000000028</v>
      </c>
      <c r="N319" s="6">
        <f>+'4'!B318+CompraVenta!P321</f>
        <v>0</v>
      </c>
      <c r="O319" s="6">
        <f>+'4'!C318+CompraVenta!Q321</f>
        <v>0</v>
      </c>
      <c r="P319" s="6">
        <f>+'4'!D318+CompraVenta!R321</f>
        <v>0</v>
      </c>
      <c r="Q319" s="6">
        <f>+'4'!E318+CompraVenta!S321</f>
        <v>0</v>
      </c>
      <c r="R319" s="6">
        <f>+'4'!F318+CompraVenta!T321</f>
        <v>0</v>
      </c>
      <c r="S319" s="6">
        <f>+'4'!G318+CompraVenta!U321</f>
        <v>0</v>
      </c>
      <c r="T319" s="6">
        <f>+'4'!H318+CompraVenta!V321</f>
        <v>0</v>
      </c>
      <c r="U319" s="6">
        <f>+'4'!I318+CompraVenta!W321</f>
        <v>0</v>
      </c>
      <c r="V319" s="6">
        <f>+'4'!J318+CompraVenta!X321</f>
        <v>0</v>
      </c>
      <c r="W319" s="6">
        <f>+'4'!K318+CompraVenta!Y321</f>
        <v>33412.50000000008</v>
      </c>
      <c r="X319" s="6">
        <f>+'4'!L318+CompraVenta!Z321</f>
        <v>33394.54</v>
      </c>
      <c r="Y319" s="6">
        <f>+'4'!M318+CompraVenta!AA321</f>
        <v>33088.319999999985</v>
      </c>
      <c r="Z319" s="6">
        <f>+'7'!B318+CompraVenta!AB321</f>
        <v>0</v>
      </c>
      <c r="AA319" s="6">
        <f>+'7'!C318+CompraVenta!AC321</f>
        <v>0</v>
      </c>
      <c r="AB319" s="6">
        <f>+'7'!D318+CompraVenta!AD321</f>
        <v>0</v>
      </c>
      <c r="AC319" s="6">
        <f>+'7'!E318+CompraVenta!AE321</f>
        <v>0</v>
      </c>
      <c r="AD319" s="6">
        <f>+'7'!F318+CompraVenta!AF321</f>
        <v>0</v>
      </c>
      <c r="AE319" s="6">
        <f>+'7'!G318+CompraVenta!AG321</f>
        <v>0</v>
      </c>
      <c r="AF319" s="6">
        <f>+'7'!H318+CompraVenta!AH321</f>
        <v>0</v>
      </c>
      <c r="AG319" s="6">
        <f>+'7'!I318+CompraVenta!AI321</f>
        <v>0</v>
      </c>
      <c r="AH319" s="6">
        <f>+'7'!J318+CompraVenta!AJ321</f>
        <v>0</v>
      </c>
      <c r="AI319" s="6">
        <f>+'7'!K318+CompraVenta!AK321</f>
        <v>33409.040000000001</v>
      </c>
      <c r="AJ319" s="6">
        <f>+'7'!L318+CompraVenta!AL321</f>
        <v>33570.810000000012</v>
      </c>
      <c r="AK319" s="6">
        <f>+'7'!M318+CompraVenta!AM321</f>
        <v>30936.410000000018</v>
      </c>
      <c r="AL319" s="6"/>
      <c r="AM319" s="33">
        <f t="shared" si="38"/>
        <v>97101.530000000086</v>
      </c>
      <c r="AN319" s="33">
        <f t="shared" si="39"/>
        <v>99895.360000000073</v>
      </c>
      <c r="AO319" s="33">
        <f t="shared" si="40"/>
        <v>97916.260000000024</v>
      </c>
      <c r="AP319" s="33">
        <f t="shared" si="41"/>
        <v>97101.530000000086</v>
      </c>
      <c r="AQ319" s="33">
        <f t="shared" si="42"/>
        <v>1</v>
      </c>
      <c r="AR319" s="6">
        <f t="shared" si="46"/>
        <v>317</v>
      </c>
      <c r="AS319" s="34">
        <f t="shared" si="43"/>
        <v>33420.880000000034</v>
      </c>
      <c r="AT319" s="34">
        <f t="shared" si="43"/>
        <v>33140.300000000017</v>
      </c>
      <c r="AU319" s="34">
        <f t="shared" si="43"/>
        <v>30540.350000000028</v>
      </c>
      <c r="AV319" s="34">
        <f t="shared" si="44"/>
        <v>97101.530000000086</v>
      </c>
      <c r="AW319" s="19"/>
      <c r="BB319" s="33"/>
      <c r="BC319" s="33"/>
      <c r="BD319" s="33"/>
      <c r="BF319" s="33"/>
      <c r="BG319" s="33"/>
      <c r="BH319" s="33"/>
      <c r="BJ319" s="35">
        <f t="shared" si="45"/>
        <v>97101.530000000086</v>
      </c>
    </row>
    <row r="320" spans="1:62" x14ac:dyDescent="0.35">
      <c r="A320" s="3" t="str">
        <f>+'7'!A319</f>
        <v>PARQUE_SOLAR_LOS_PALTOS_SPA</v>
      </c>
      <c r="B320" s="6">
        <f>+'2'!B319+CompraVenta!D322</f>
        <v>0</v>
      </c>
      <c r="C320" s="6">
        <f>+'2'!C319+CompraVenta!E322</f>
        <v>0</v>
      </c>
      <c r="D320" s="6">
        <f>+'2'!D319+CompraVenta!F322</f>
        <v>0</v>
      </c>
      <c r="E320" s="6">
        <f>+'2'!E319+CompraVenta!G322</f>
        <v>0</v>
      </c>
      <c r="F320" s="6">
        <f>+'2'!F319+CompraVenta!H322</f>
        <v>0</v>
      </c>
      <c r="G320" s="6">
        <f>+'2'!G319+CompraVenta!I322</f>
        <v>0</v>
      </c>
      <c r="H320" s="6">
        <f>+'2'!H319+CompraVenta!J322</f>
        <v>0</v>
      </c>
      <c r="I320" s="6">
        <f>+'2'!I319+CompraVenta!K322</f>
        <v>0</v>
      </c>
      <c r="J320" s="6">
        <f>+'2'!J319+CompraVenta!L322</f>
        <v>0</v>
      </c>
      <c r="K320" s="6">
        <f>+'2'!K319+CompraVenta!M322</f>
        <v>32588.979999999981</v>
      </c>
      <c r="L320" s="6">
        <f>+'2'!L319+CompraVenta!N322</f>
        <v>38698.790000000008</v>
      </c>
      <c r="M320" s="6">
        <f>+'2'!M319+CompraVenta!O322</f>
        <v>36954.630000000005</v>
      </c>
      <c r="N320" s="6">
        <f>+'4'!B319+CompraVenta!P322</f>
        <v>0</v>
      </c>
      <c r="O320" s="6">
        <f>+'4'!C319+CompraVenta!Q322</f>
        <v>0</v>
      </c>
      <c r="P320" s="6">
        <f>+'4'!D319+CompraVenta!R322</f>
        <v>0</v>
      </c>
      <c r="Q320" s="6">
        <f>+'4'!E319+CompraVenta!S322</f>
        <v>0</v>
      </c>
      <c r="R320" s="6">
        <f>+'4'!F319+CompraVenta!T322</f>
        <v>0</v>
      </c>
      <c r="S320" s="6">
        <f>+'4'!G319+CompraVenta!U322</f>
        <v>0</v>
      </c>
      <c r="T320" s="6">
        <f>+'4'!H319+CompraVenta!V322</f>
        <v>0</v>
      </c>
      <c r="U320" s="6">
        <f>+'4'!I319+CompraVenta!W322</f>
        <v>0</v>
      </c>
      <c r="V320" s="6">
        <f>+'4'!J319+CompraVenta!X322</f>
        <v>0</v>
      </c>
      <c r="W320" s="6">
        <f>+'4'!K319+CompraVenta!Y322</f>
        <v>32583.369999999995</v>
      </c>
      <c r="X320" s="6">
        <f>+'4'!L319+CompraVenta!Z322</f>
        <v>38856.289999999994</v>
      </c>
      <c r="Y320" s="6">
        <f>+'4'!M319+CompraVenta!AA322</f>
        <v>39528.929999999913</v>
      </c>
      <c r="Z320" s="6">
        <f>+'7'!B319+CompraVenta!AB322</f>
        <v>0</v>
      </c>
      <c r="AA320" s="6">
        <f>+'7'!C319+CompraVenta!AC322</f>
        <v>0</v>
      </c>
      <c r="AB320" s="6">
        <f>+'7'!D319+CompraVenta!AD322</f>
        <v>0</v>
      </c>
      <c r="AC320" s="6">
        <f>+'7'!E319+CompraVenta!AE322</f>
        <v>0</v>
      </c>
      <c r="AD320" s="6">
        <f>+'7'!F319+CompraVenta!AF322</f>
        <v>0</v>
      </c>
      <c r="AE320" s="6">
        <f>+'7'!G319+CompraVenta!AG322</f>
        <v>0</v>
      </c>
      <c r="AF320" s="6">
        <f>+'7'!H319+CompraVenta!AH322</f>
        <v>0</v>
      </c>
      <c r="AG320" s="6">
        <f>+'7'!I319+CompraVenta!AI322</f>
        <v>0</v>
      </c>
      <c r="AH320" s="6">
        <f>+'7'!J319+CompraVenta!AJ322</f>
        <v>0</v>
      </c>
      <c r="AI320" s="6">
        <f>+'7'!K319+CompraVenta!AK322</f>
        <v>32579.260000000002</v>
      </c>
      <c r="AJ320" s="6">
        <f>+'7'!L319+CompraVenta!AL322</f>
        <v>39016.01000000006</v>
      </c>
      <c r="AK320" s="6">
        <f>+'7'!M319+CompraVenta!AM322</f>
        <v>37402.130000000026</v>
      </c>
      <c r="AL320" s="6"/>
      <c r="AM320" s="33">
        <f t="shared" si="38"/>
        <v>108242.4</v>
      </c>
      <c r="AN320" s="33">
        <f t="shared" si="39"/>
        <v>110968.58999999991</v>
      </c>
      <c r="AO320" s="33">
        <f t="shared" si="40"/>
        <v>108997.40000000008</v>
      </c>
      <c r="AP320" s="33">
        <f t="shared" si="41"/>
        <v>108242.4</v>
      </c>
      <c r="AQ320" s="33">
        <f t="shared" si="42"/>
        <v>1</v>
      </c>
      <c r="AR320" s="6">
        <f t="shared" si="46"/>
        <v>318</v>
      </c>
      <c r="AS320" s="34">
        <f t="shared" si="43"/>
        <v>32588.979999999981</v>
      </c>
      <c r="AT320" s="34">
        <f t="shared" si="43"/>
        <v>38698.790000000008</v>
      </c>
      <c r="AU320" s="34">
        <f t="shared" si="43"/>
        <v>36954.630000000005</v>
      </c>
      <c r="AV320" s="34">
        <f t="shared" si="44"/>
        <v>108242.4</v>
      </c>
      <c r="AW320" s="19"/>
      <c r="BB320" s="33"/>
      <c r="BC320" s="33"/>
      <c r="BD320" s="33"/>
      <c r="BF320" s="33"/>
      <c r="BG320" s="33"/>
      <c r="BH320" s="33"/>
      <c r="BJ320" s="35">
        <f t="shared" si="45"/>
        <v>108242.4</v>
      </c>
    </row>
    <row r="321" spans="1:62" x14ac:dyDescent="0.35">
      <c r="A321" s="3" t="str">
        <f>+'7'!A320</f>
        <v>PARSOSY_ILLAPEL5_SPA</v>
      </c>
      <c r="B321" s="6">
        <f>+'2'!B320+CompraVenta!D323</f>
        <v>0</v>
      </c>
      <c r="C321" s="6">
        <f>+'2'!C320+CompraVenta!E323</f>
        <v>0</v>
      </c>
      <c r="D321" s="6">
        <f>+'2'!D320+CompraVenta!F323</f>
        <v>0</v>
      </c>
      <c r="E321" s="6">
        <f>+'2'!E320+CompraVenta!G323</f>
        <v>0</v>
      </c>
      <c r="F321" s="6">
        <f>+'2'!F320+CompraVenta!H323</f>
        <v>0</v>
      </c>
      <c r="G321" s="6">
        <f>+'2'!G320+CompraVenta!I323</f>
        <v>0</v>
      </c>
      <c r="H321" s="6">
        <f>+'2'!H320+CompraVenta!J323</f>
        <v>0</v>
      </c>
      <c r="I321" s="6">
        <f>+'2'!I320+CompraVenta!K323</f>
        <v>0</v>
      </c>
      <c r="J321" s="6">
        <f>+'2'!J320+CompraVenta!L323</f>
        <v>0</v>
      </c>
      <c r="K321" s="6">
        <f>+'2'!K320+CompraVenta!M323</f>
        <v>49384.349999999911</v>
      </c>
      <c r="L321" s="6">
        <f>+'2'!L320+CompraVenta!N323</f>
        <v>51362.399999999994</v>
      </c>
      <c r="M321" s="6">
        <f>+'2'!M320+CompraVenta!O323</f>
        <v>46527.370000000039</v>
      </c>
      <c r="N321" s="6">
        <f>+'4'!B320+CompraVenta!P323</f>
        <v>0</v>
      </c>
      <c r="O321" s="6">
        <f>+'4'!C320+CompraVenta!Q323</f>
        <v>0</v>
      </c>
      <c r="P321" s="6">
        <f>+'4'!D320+CompraVenta!R323</f>
        <v>0</v>
      </c>
      <c r="Q321" s="6">
        <f>+'4'!E320+CompraVenta!S323</f>
        <v>0</v>
      </c>
      <c r="R321" s="6">
        <f>+'4'!F320+CompraVenta!T323</f>
        <v>0</v>
      </c>
      <c r="S321" s="6">
        <f>+'4'!G320+CompraVenta!U323</f>
        <v>0</v>
      </c>
      <c r="T321" s="6">
        <f>+'4'!H320+CompraVenta!V323</f>
        <v>0</v>
      </c>
      <c r="U321" s="6">
        <f>+'4'!I320+CompraVenta!W323</f>
        <v>0</v>
      </c>
      <c r="V321" s="6">
        <f>+'4'!J320+CompraVenta!X323</f>
        <v>0</v>
      </c>
      <c r="W321" s="6">
        <f>+'4'!K320+CompraVenta!Y323</f>
        <v>49368.76999999999</v>
      </c>
      <c r="X321" s="6">
        <f>+'4'!L320+CompraVenta!Z323</f>
        <v>51764.109999999993</v>
      </c>
      <c r="Y321" s="6">
        <f>+'4'!M320+CompraVenta!AA323</f>
        <v>51931.81999999992</v>
      </c>
      <c r="Z321" s="6">
        <f>+'7'!B320+CompraVenta!AB323</f>
        <v>0</v>
      </c>
      <c r="AA321" s="6">
        <f>+'7'!C320+CompraVenta!AC323</f>
        <v>0</v>
      </c>
      <c r="AB321" s="6">
        <f>+'7'!D320+CompraVenta!AD323</f>
        <v>0</v>
      </c>
      <c r="AC321" s="6">
        <f>+'7'!E320+CompraVenta!AE323</f>
        <v>0</v>
      </c>
      <c r="AD321" s="6">
        <f>+'7'!F320+CompraVenta!AF323</f>
        <v>0</v>
      </c>
      <c r="AE321" s="6">
        <f>+'7'!G320+CompraVenta!AG323</f>
        <v>0</v>
      </c>
      <c r="AF321" s="6">
        <f>+'7'!H320+CompraVenta!AH323</f>
        <v>0</v>
      </c>
      <c r="AG321" s="6">
        <f>+'7'!I320+CompraVenta!AI323</f>
        <v>0</v>
      </c>
      <c r="AH321" s="6">
        <f>+'7'!J320+CompraVenta!AJ323</f>
        <v>0</v>
      </c>
      <c r="AI321" s="6">
        <f>+'7'!K320+CompraVenta!AK323</f>
        <v>49362.429999999993</v>
      </c>
      <c r="AJ321" s="6">
        <f>+'7'!L320+CompraVenta!AL323</f>
        <v>52188.679999999964</v>
      </c>
      <c r="AK321" s="6">
        <f>+'7'!M320+CompraVenta!AM323</f>
        <v>47305.509999999944</v>
      </c>
      <c r="AL321" s="6"/>
      <c r="AM321" s="33">
        <f t="shared" si="38"/>
        <v>147274.11999999994</v>
      </c>
      <c r="AN321" s="33">
        <f t="shared" si="39"/>
        <v>153064.6999999999</v>
      </c>
      <c r="AO321" s="33">
        <f t="shared" si="40"/>
        <v>148856.61999999991</v>
      </c>
      <c r="AP321" s="33">
        <f t="shared" si="41"/>
        <v>147274.11999999994</v>
      </c>
      <c r="AQ321" s="33">
        <f t="shared" si="42"/>
        <v>1</v>
      </c>
      <c r="AR321" s="6">
        <f t="shared" si="46"/>
        <v>319</v>
      </c>
      <c r="AS321" s="34">
        <f t="shared" si="43"/>
        <v>49384.349999999911</v>
      </c>
      <c r="AT321" s="34">
        <f t="shared" si="43"/>
        <v>51362.399999999994</v>
      </c>
      <c r="AU321" s="34">
        <f t="shared" si="43"/>
        <v>46527.370000000039</v>
      </c>
      <c r="AV321" s="34">
        <f t="shared" si="44"/>
        <v>147274.11999999994</v>
      </c>
      <c r="AW321" s="19"/>
      <c r="BB321" s="33"/>
      <c r="BC321" s="33"/>
      <c r="BD321" s="33"/>
      <c r="BF321" s="33"/>
      <c r="BG321" s="33"/>
      <c r="BH321" s="33"/>
      <c r="BJ321" s="35">
        <f t="shared" si="45"/>
        <v>147274.11999999994</v>
      </c>
    </row>
    <row r="322" spans="1:62" x14ac:dyDescent="0.35">
      <c r="A322" s="3" t="str">
        <f>+'7'!A321</f>
        <v>PATOS</v>
      </c>
      <c r="B322" s="6">
        <f>+'2'!B321+CompraVenta!D324</f>
        <v>0</v>
      </c>
      <c r="C322" s="6">
        <f>+'2'!C321+CompraVenta!E324</f>
        <v>0</v>
      </c>
      <c r="D322" s="6">
        <f>+'2'!D321+CompraVenta!F324</f>
        <v>0</v>
      </c>
      <c r="E322" s="6">
        <f>+'2'!E321+CompraVenta!G324</f>
        <v>0</v>
      </c>
      <c r="F322" s="6">
        <f>+'2'!F321+CompraVenta!H324</f>
        <v>0</v>
      </c>
      <c r="G322" s="6">
        <f>+'2'!G321+CompraVenta!I324</f>
        <v>0</v>
      </c>
      <c r="H322" s="6">
        <f>+'2'!H321+CompraVenta!J324</f>
        <v>0</v>
      </c>
      <c r="I322" s="6">
        <f>+'2'!I321+CompraVenta!K324</f>
        <v>0</v>
      </c>
      <c r="J322" s="6">
        <f>+'2'!J321+CompraVenta!L324</f>
        <v>0</v>
      </c>
      <c r="K322" s="6">
        <f>+'2'!K321+CompraVenta!M324</f>
        <v>41977.279999999948</v>
      </c>
      <c r="L322" s="6">
        <f>+'2'!L321+CompraVenta!N324</f>
        <v>49671.069999999978</v>
      </c>
      <c r="M322" s="6">
        <f>+'2'!M321+CompraVenta!O324</f>
        <v>45937.330000000045</v>
      </c>
      <c r="N322" s="6">
        <f>+'4'!B321+CompraVenta!P324</f>
        <v>0</v>
      </c>
      <c r="O322" s="6">
        <f>+'4'!C321+CompraVenta!Q324</f>
        <v>0</v>
      </c>
      <c r="P322" s="6">
        <f>+'4'!D321+CompraVenta!R324</f>
        <v>0</v>
      </c>
      <c r="Q322" s="6">
        <f>+'4'!E321+CompraVenta!S324</f>
        <v>0</v>
      </c>
      <c r="R322" s="6">
        <f>+'4'!F321+CompraVenta!T324</f>
        <v>0</v>
      </c>
      <c r="S322" s="6">
        <f>+'4'!G321+CompraVenta!U324</f>
        <v>0</v>
      </c>
      <c r="T322" s="6">
        <f>+'4'!H321+CompraVenta!V324</f>
        <v>0</v>
      </c>
      <c r="U322" s="6">
        <f>+'4'!I321+CompraVenta!W324</f>
        <v>0</v>
      </c>
      <c r="V322" s="6">
        <f>+'4'!J321+CompraVenta!X324</f>
        <v>0</v>
      </c>
      <c r="W322" s="6">
        <f>+'4'!K321+CompraVenta!Y324</f>
        <v>41972.420000000013</v>
      </c>
      <c r="X322" s="6">
        <f>+'4'!L321+CompraVenta!Z324</f>
        <v>50119.099999999955</v>
      </c>
      <c r="Y322" s="6">
        <f>+'4'!M321+CompraVenta!AA324</f>
        <v>50846.899999999951</v>
      </c>
      <c r="Z322" s="6">
        <f>+'7'!B321+CompraVenta!AB324</f>
        <v>0</v>
      </c>
      <c r="AA322" s="6">
        <f>+'7'!C321+CompraVenta!AC324</f>
        <v>0</v>
      </c>
      <c r="AB322" s="6">
        <f>+'7'!D321+CompraVenta!AD324</f>
        <v>0</v>
      </c>
      <c r="AC322" s="6">
        <f>+'7'!E321+CompraVenta!AE324</f>
        <v>0</v>
      </c>
      <c r="AD322" s="6">
        <f>+'7'!F321+CompraVenta!AF324</f>
        <v>0</v>
      </c>
      <c r="AE322" s="6">
        <f>+'7'!G321+CompraVenta!AG324</f>
        <v>0</v>
      </c>
      <c r="AF322" s="6">
        <f>+'7'!H321+CompraVenta!AH324</f>
        <v>0</v>
      </c>
      <c r="AG322" s="6">
        <f>+'7'!I321+CompraVenta!AI324</f>
        <v>0</v>
      </c>
      <c r="AH322" s="6">
        <f>+'7'!J321+CompraVenta!AJ324</f>
        <v>0</v>
      </c>
      <c r="AI322" s="6">
        <f>+'7'!K321+CompraVenta!AK324</f>
        <v>41965.33999999996</v>
      </c>
      <c r="AJ322" s="6">
        <f>+'7'!L321+CompraVenta!AL324</f>
        <v>50484.089999999895</v>
      </c>
      <c r="AK322" s="6">
        <f>+'7'!M321+CompraVenta!AM324</f>
        <v>46574.700000000019</v>
      </c>
      <c r="AL322" s="6"/>
      <c r="AM322" s="33">
        <f t="shared" si="38"/>
        <v>137585.67999999996</v>
      </c>
      <c r="AN322" s="33">
        <f t="shared" si="39"/>
        <v>142938.41999999993</v>
      </c>
      <c r="AO322" s="33">
        <f t="shared" si="40"/>
        <v>139024.12999999986</v>
      </c>
      <c r="AP322" s="33">
        <f t="shared" si="41"/>
        <v>137585.67999999996</v>
      </c>
      <c r="AQ322" s="33">
        <f t="shared" si="42"/>
        <v>1</v>
      </c>
      <c r="AR322" s="6">
        <f t="shared" si="46"/>
        <v>320</v>
      </c>
      <c r="AS322" s="34">
        <f t="shared" si="43"/>
        <v>41977.279999999948</v>
      </c>
      <c r="AT322" s="34">
        <f t="shared" si="43"/>
        <v>49671.069999999978</v>
      </c>
      <c r="AU322" s="34">
        <f t="shared" si="43"/>
        <v>45937.330000000045</v>
      </c>
      <c r="AV322" s="34">
        <f t="shared" si="44"/>
        <v>137585.67999999996</v>
      </c>
      <c r="AW322" s="19"/>
      <c r="BB322" s="33"/>
      <c r="BC322" s="33"/>
      <c r="BD322" s="33"/>
      <c r="BF322" s="33"/>
      <c r="BG322" s="33"/>
      <c r="BH322" s="33"/>
      <c r="BJ322" s="35">
        <f t="shared" si="45"/>
        <v>137585.67999999996</v>
      </c>
    </row>
    <row r="323" spans="1:62" x14ac:dyDescent="0.35">
      <c r="A323" s="3" t="str">
        <f>+'7'!A322</f>
        <v>PE_EL_MAITEN</v>
      </c>
      <c r="B323" s="6">
        <f>+'2'!B322+CompraVenta!D325</f>
        <v>0</v>
      </c>
      <c r="C323" s="6">
        <f>+'2'!C322+CompraVenta!E325</f>
        <v>0</v>
      </c>
      <c r="D323" s="6">
        <f>+'2'!D322+CompraVenta!F325</f>
        <v>0</v>
      </c>
      <c r="E323" s="6">
        <f>+'2'!E322+CompraVenta!G325</f>
        <v>0</v>
      </c>
      <c r="F323" s="6">
        <f>+'2'!F322+CompraVenta!H325</f>
        <v>0</v>
      </c>
      <c r="G323" s="6">
        <f>+'2'!G322+CompraVenta!I325</f>
        <v>0</v>
      </c>
      <c r="H323" s="6">
        <f>+'2'!H322+CompraVenta!J325</f>
        <v>0</v>
      </c>
      <c r="I323" s="6">
        <f>+'2'!I322+CompraVenta!K325</f>
        <v>0</v>
      </c>
      <c r="J323" s="6">
        <f>+'2'!J322+CompraVenta!L325</f>
        <v>0</v>
      </c>
      <c r="K323" s="6">
        <f>+'2'!K322+CompraVenta!M325</f>
        <v>152615.58000000016</v>
      </c>
      <c r="L323" s="6">
        <f>+'2'!L322+CompraVenta!N325</f>
        <v>127770.31000000019</v>
      </c>
      <c r="M323" s="6">
        <f>+'2'!M322+CompraVenta!O325</f>
        <v>95202.660000000018</v>
      </c>
      <c r="N323" s="6">
        <f>+'4'!B322+CompraVenta!P325</f>
        <v>0</v>
      </c>
      <c r="O323" s="6">
        <f>+'4'!C322+CompraVenta!Q325</f>
        <v>0</v>
      </c>
      <c r="P323" s="6">
        <f>+'4'!D322+CompraVenta!R325</f>
        <v>0</v>
      </c>
      <c r="Q323" s="6">
        <f>+'4'!E322+CompraVenta!S325</f>
        <v>0</v>
      </c>
      <c r="R323" s="6">
        <f>+'4'!F322+CompraVenta!T325</f>
        <v>0</v>
      </c>
      <c r="S323" s="6">
        <f>+'4'!G322+CompraVenta!U325</f>
        <v>0</v>
      </c>
      <c r="T323" s="6">
        <f>+'4'!H322+CompraVenta!V325</f>
        <v>0</v>
      </c>
      <c r="U323" s="6">
        <f>+'4'!I322+CompraVenta!W325</f>
        <v>0</v>
      </c>
      <c r="V323" s="6">
        <f>+'4'!J322+CompraVenta!X325</f>
        <v>0</v>
      </c>
      <c r="W323" s="6">
        <f>+'4'!K322+CompraVenta!Y325</f>
        <v>152582.45000000004</v>
      </c>
      <c r="X323" s="6">
        <f>+'4'!L322+CompraVenta!Z325</f>
        <v>129084.81000000014</v>
      </c>
      <c r="Y323" s="6">
        <f>+'4'!M322+CompraVenta!AA325</f>
        <v>104366.06999999992</v>
      </c>
      <c r="Z323" s="6">
        <f>+'7'!B322+CompraVenta!AB325</f>
        <v>0</v>
      </c>
      <c r="AA323" s="6">
        <f>+'7'!C322+CompraVenta!AC325</f>
        <v>0</v>
      </c>
      <c r="AB323" s="6">
        <f>+'7'!D322+CompraVenta!AD325</f>
        <v>0</v>
      </c>
      <c r="AC323" s="6">
        <f>+'7'!E322+CompraVenta!AE325</f>
        <v>0</v>
      </c>
      <c r="AD323" s="6">
        <f>+'7'!F322+CompraVenta!AF325</f>
        <v>0</v>
      </c>
      <c r="AE323" s="6">
        <f>+'7'!G322+CompraVenta!AG325</f>
        <v>0</v>
      </c>
      <c r="AF323" s="6">
        <f>+'7'!H322+CompraVenta!AH325</f>
        <v>0</v>
      </c>
      <c r="AG323" s="6">
        <f>+'7'!I322+CompraVenta!AI325</f>
        <v>0</v>
      </c>
      <c r="AH323" s="6">
        <f>+'7'!J322+CompraVenta!AJ325</f>
        <v>0</v>
      </c>
      <c r="AI323" s="6">
        <f>+'7'!K322+CompraVenta!AK325</f>
        <v>152581.20000000033</v>
      </c>
      <c r="AJ323" s="6">
        <f>+'7'!L322+CompraVenta!AL325</f>
        <v>129945.19000000015</v>
      </c>
      <c r="AK323" s="6">
        <f>+'7'!M322+CompraVenta!AM325</f>
        <v>96376.11</v>
      </c>
      <c r="AL323" s="6"/>
      <c r="AM323" s="33">
        <f t="shared" si="38"/>
        <v>375588.5500000004</v>
      </c>
      <c r="AN323" s="33">
        <f t="shared" si="39"/>
        <v>386033.33000000007</v>
      </c>
      <c r="AO323" s="33">
        <f t="shared" si="40"/>
        <v>378902.50000000047</v>
      </c>
      <c r="AP323" s="33">
        <f t="shared" si="41"/>
        <v>375588.5500000004</v>
      </c>
      <c r="AQ323" s="33">
        <f t="shared" si="42"/>
        <v>1</v>
      </c>
      <c r="AR323" s="6">
        <f t="shared" si="46"/>
        <v>321</v>
      </c>
      <c r="AS323" s="34">
        <f t="shared" si="43"/>
        <v>152615.58000000016</v>
      </c>
      <c r="AT323" s="34">
        <f t="shared" si="43"/>
        <v>127770.31000000019</v>
      </c>
      <c r="AU323" s="34">
        <f t="shared" si="43"/>
        <v>95202.660000000018</v>
      </c>
      <c r="AV323" s="34">
        <f t="shared" si="44"/>
        <v>375588.5500000004</v>
      </c>
      <c r="AW323" s="19"/>
      <c r="BB323" s="33"/>
      <c r="BC323" s="33"/>
      <c r="BD323" s="33"/>
      <c r="BF323" s="33"/>
      <c r="BG323" s="33"/>
      <c r="BH323" s="33"/>
      <c r="BJ323" s="35">
        <f t="shared" si="45"/>
        <v>375588.5500000004</v>
      </c>
    </row>
    <row r="324" spans="1:62" x14ac:dyDescent="0.35">
      <c r="A324" s="3" t="str">
        <f>+'7'!A323</f>
        <v>PEHUENCHE</v>
      </c>
      <c r="B324" s="6">
        <f>+'2'!B323+CompraVenta!D326</f>
        <v>0</v>
      </c>
      <c r="C324" s="6">
        <f>+'2'!C323+CompraVenta!E326</f>
        <v>0</v>
      </c>
      <c r="D324" s="6">
        <f>+'2'!D323+CompraVenta!F326</f>
        <v>0</v>
      </c>
      <c r="E324" s="6">
        <f>+'2'!E323+CompraVenta!G326</f>
        <v>0</v>
      </c>
      <c r="F324" s="6">
        <f>+'2'!F323+CompraVenta!H326</f>
        <v>0</v>
      </c>
      <c r="G324" s="6">
        <f>+'2'!G323+CompraVenta!I326</f>
        <v>0</v>
      </c>
      <c r="H324" s="6">
        <f>+'2'!H323+CompraVenta!J326</f>
        <v>0</v>
      </c>
      <c r="I324" s="6">
        <f>+'2'!I323+CompraVenta!K326</f>
        <v>0</v>
      </c>
      <c r="J324" s="6">
        <f>+'2'!J323+CompraVenta!L326</f>
        <v>0</v>
      </c>
      <c r="K324" s="6">
        <f>+'2'!K323+CompraVenta!M326</f>
        <v>7362133.3499999829</v>
      </c>
      <c r="L324" s="6">
        <f>+'2'!L323+CompraVenta!N326</f>
        <v>7093738.2899999954</v>
      </c>
      <c r="M324" s="6">
        <f>+'2'!M323+CompraVenta!O326</f>
        <v>3631921.7200000053</v>
      </c>
      <c r="N324" s="6">
        <f>+'4'!B323+CompraVenta!P326</f>
        <v>0</v>
      </c>
      <c r="O324" s="6">
        <f>+'4'!C323+CompraVenta!Q326</f>
        <v>0</v>
      </c>
      <c r="P324" s="6">
        <f>+'4'!D323+CompraVenta!R326</f>
        <v>0</v>
      </c>
      <c r="Q324" s="6">
        <f>+'4'!E323+CompraVenta!S326</f>
        <v>0</v>
      </c>
      <c r="R324" s="6">
        <f>+'4'!F323+CompraVenta!T326</f>
        <v>0</v>
      </c>
      <c r="S324" s="6">
        <f>+'4'!G323+CompraVenta!U326</f>
        <v>0</v>
      </c>
      <c r="T324" s="6">
        <f>+'4'!H323+CompraVenta!V326</f>
        <v>0</v>
      </c>
      <c r="U324" s="6">
        <f>+'4'!I323+CompraVenta!W326</f>
        <v>0</v>
      </c>
      <c r="V324" s="6">
        <f>+'4'!J323+CompraVenta!X326</f>
        <v>0</v>
      </c>
      <c r="W324" s="6">
        <f>+'4'!K323+CompraVenta!Y326</f>
        <v>7373345.4899999797</v>
      </c>
      <c r="X324" s="6">
        <f>+'4'!L323+CompraVenta!Z326</f>
        <v>6376258.7899999954</v>
      </c>
      <c r="Y324" s="6">
        <f>+'4'!M323+CompraVenta!AA326</f>
        <v>-943475.40999999084</v>
      </c>
      <c r="Z324" s="6">
        <f>+'7'!B323+CompraVenta!AB326</f>
        <v>0</v>
      </c>
      <c r="AA324" s="6">
        <f>+'7'!C323+CompraVenta!AC326</f>
        <v>0</v>
      </c>
      <c r="AB324" s="6">
        <f>+'7'!D323+CompraVenta!AD326</f>
        <v>0</v>
      </c>
      <c r="AC324" s="6">
        <f>+'7'!E323+CompraVenta!AE326</f>
        <v>0</v>
      </c>
      <c r="AD324" s="6">
        <f>+'7'!F323+CompraVenta!AF326</f>
        <v>0</v>
      </c>
      <c r="AE324" s="6">
        <f>+'7'!G323+CompraVenta!AG326</f>
        <v>0</v>
      </c>
      <c r="AF324" s="6">
        <f>+'7'!H323+CompraVenta!AH326</f>
        <v>0</v>
      </c>
      <c r="AG324" s="6">
        <f>+'7'!I323+CompraVenta!AI326</f>
        <v>0</v>
      </c>
      <c r="AH324" s="6">
        <f>+'7'!J323+CompraVenta!AJ326</f>
        <v>0</v>
      </c>
      <c r="AI324" s="6">
        <f>+'7'!K323+CompraVenta!AK326</f>
        <v>7364698.7099999767</v>
      </c>
      <c r="AJ324" s="6">
        <f>+'7'!L323+CompraVenta!AL326</f>
        <v>7105076.8299999777</v>
      </c>
      <c r="AK324" s="6">
        <f>+'7'!M323+CompraVenta!AM326</f>
        <v>3781054.299999997</v>
      </c>
      <c r="AL324" s="6"/>
      <c r="AM324" s="33">
        <f t="shared" ref="AM324:AM387" si="47">SUM(K324:M324)</f>
        <v>18087793.359999985</v>
      </c>
      <c r="AN324" s="33">
        <f t="shared" ref="AN324:AN387" si="48">SUM(W324:Y324)</f>
        <v>12806128.869999984</v>
      </c>
      <c r="AO324" s="33">
        <f t="shared" ref="AO324:AO387" si="49">SUM(AI324:AK324)</f>
        <v>18250829.839999951</v>
      </c>
      <c r="AP324" s="33">
        <f t="shared" ref="AP324:AP387" si="50">SMALL(AM324:AO324,1)</f>
        <v>12806128.869999984</v>
      </c>
      <c r="AQ324" s="33">
        <f t="shared" ref="AQ324:AQ387" si="51">MATCH(AP324,AM324:AO324,0)</f>
        <v>2</v>
      </c>
      <c r="AR324" s="6">
        <f t="shared" si="46"/>
        <v>322</v>
      </c>
      <c r="AS324" s="34">
        <f t="shared" ref="AS324:AU355" si="52">HLOOKUP(12*($AQ324-1)+(AS$1),$B$1:$AK$502,2+$AR324,FALSE)</f>
        <v>7373345.4899999797</v>
      </c>
      <c r="AT324" s="34">
        <f t="shared" si="52"/>
        <v>6376258.7899999954</v>
      </c>
      <c r="AU324" s="34">
        <f t="shared" si="52"/>
        <v>-943475.40999999084</v>
      </c>
      <c r="AV324" s="34">
        <f t="shared" ref="AV324:AV387" si="53">SUM(AS324:AU324)</f>
        <v>12806128.869999984</v>
      </c>
      <c r="AW324" s="19"/>
      <c r="BB324" s="33"/>
      <c r="BC324" s="33"/>
      <c r="BD324" s="33"/>
      <c r="BF324" s="33"/>
      <c r="BG324" s="33"/>
      <c r="BH324" s="33"/>
      <c r="BJ324" s="35">
        <f t="shared" ref="BJ324:BJ387" si="54">AV324</f>
        <v>12806128.869999984</v>
      </c>
    </row>
    <row r="325" spans="1:62" x14ac:dyDescent="0.35">
      <c r="A325" s="3" t="str">
        <f>+'7'!A324</f>
        <v>PEHUI</v>
      </c>
      <c r="B325" s="6">
        <f>+'2'!B324+CompraVenta!D327</f>
        <v>0</v>
      </c>
      <c r="C325" s="6">
        <f>+'2'!C324+CompraVenta!E327</f>
        <v>0</v>
      </c>
      <c r="D325" s="6">
        <f>+'2'!D324+CompraVenta!F327</f>
        <v>0</v>
      </c>
      <c r="E325" s="6">
        <f>+'2'!E324+CompraVenta!G327</f>
        <v>0</v>
      </c>
      <c r="F325" s="6">
        <f>+'2'!F324+CompraVenta!H327</f>
        <v>0</v>
      </c>
      <c r="G325" s="6">
        <f>+'2'!G324+CompraVenta!I327</f>
        <v>0</v>
      </c>
      <c r="H325" s="6">
        <f>+'2'!H324+CompraVenta!J327</f>
        <v>0</v>
      </c>
      <c r="I325" s="6">
        <f>+'2'!I324+CompraVenta!K327</f>
        <v>0</v>
      </c>
      <c r="J325" s="6">
        <f>+'2'!J324+CompraVenta!L327</f>
        <v>0</v>
      </c>
      <c r="K325" s="6">
        <f>+'2'!K324+CompraVenta!M327</f>
        <v>30114.420000000035</v>
      </c>
      <c r="L325" s="6">
        <f>+'2'!L324+CompraVenta!N327</f>
        <v>37945.369999999981</v>
      </c>
      <c r="M325" s="6">
        <f>+'2'!M324+CompraVenta!O327</f>
        <v>33734.260000000038</v>
      </c>
      <c r="N325" s="6">
        <f>+'4'!B324+CompraVenta!P327</f>
        <v>0</v>
      </c>
      <c r="O325" s="6">
        <f>+'4'!C324+CompraVenta!Q327</f>
        <v>0</v>
      </c>
      <c r="P325" s="6">
        <f>+'4'!D324+CompraVenta!R327</f>
        <v>0</v>
      </c>
      <c r="Q325" s="6">
        <f>+'4'!E324+CompraVenta!S327</f>
        <v>0</v>
      </c>
      <c r="R325" s="6">
        <f>+'4'!F324+CompraVenta!T327</f>
        <v>0</v>
      </c>
      <c r="S325" s="6">
        <f>+'4'!G324+CompraVenta!U327</f>
        <v>0</v>
      </c>
      <c r="T325" s="6">
        <f>+'4'!H324+CompraVenta!V327</f>
        <v>0</v>
      </c>
      <c r="U325" s="6">
        <f>+'4'!I324+CompraVenta!W327</f>
        <v>0</v>
      </c>
      <c r="V325" s="6">
        <f>+'4'!J324+CompraVenta!X327</f>
        <v>0</v>
      </c>
      <c r="W325" s="6">
        <f>+'4'!K324+CompraVenta!Y327</f>
        <v>28843.810000000027</v>
      </c>
      <c r="X325" s="6">
        <f>+'4'!L324+CompraVenta!Z327</f>
        <v>26108.14</v>
      </c>
      <c r="Y325" s="6">
        <f>+'4'!M324+CompraVenta!AA327</f>
        <v>25275.549999999981</v>
      </c>
      <c r="Z325" s="6">
        <f>+'7'!B324+CompraVenta!AB327</f>
        <v>0</v>
      </c>
      <c r="AA325" s="6">
        <f>+'7'!C324+CompraVenta!AC327</f>
        <v>0</v>
      </c>
      <c r="AB325" s="6">
        <f>+'7'!D324+CompraVenta!AD327</f>
        <v>0</v>
      </c>
      <c r="AC325" s="6">
        <f>+'7'!E324+CompraVenta!AE327</f>
        <v>0</v>
      </c>
      <c r="AD325" s="6">
        <f>+'7'!F324+CompraVenta!AF327</f>
        <v>0</v>
      </c>
      <c r="AE325" s="6">
        <f>+'7'!G324+CompraVenta!AG327</f>
        <v>0</v>
      </c>
      <c r="AF325" s="6">
        <f>+'7'!H324+CompraVenta!AH327</f>
        <v>0</v>
      </c>
      <c r="AG325" s="6">
        <f>+'7'!I324+CompraVenta!AI327</f>
        <v>0</v>
      </c>
      <c r="AH325" s="6">
        <f>+'7'!J324+CompraVenta!AJ327</f>
        <v>0</v>
      </c>
      <c r="AI325" s="6">
        <f>+'7'!K324+CompraVenta!AK327</f>
        <v>30267.260000000009</v>
      </c>
      <c r="AJ325" s="6">
        <f>+'7'!L324+CompraVenta!AL327</f>
        <v>42452.719999999987</v>
      </c>
      <c r="AK325" s="6">
        <f>+'7'!M324+CompraVenta!AM327</f>
        <v>35327.990000000013</v>
      </c>
      <c r="AL325" s="6"/>
      <c r="AM325" s="33">
        <f t="shared" si="47"/>
        <v>101794.05000000005</v>
      </c>
      <c r="AN325" s="33">
        <f t="shared" si="48"/>
        <v>80227.5</v>
      </c>
      <c r="AO325" s="33">
        <f t="shared" si="49"/>
        <v>108047.97</v>
      </c>
      <c r="AP325" s="33">
        <f t="shared" si="50"/>
        <v>80227.5</v>
      </c>
      <c r="AQ325" s="33">
        <f t="shared" si="51"/>
        <v>2</v>
      </c>
      <c r="AR325" s="6">
        <f t="shared" ref="AR325:AR388" si="55">1+AR324</f>
        <v>323</v>
      </c>
      <c r="AS325" s="34">
        <f t="shared" si="52"/>
        <v>28843.810000000027</v>
      </c>
      <c r="AT325" s="34">
        <f t="shared" si="52"/>
        <v>26108.14</v>
      </c>
      <c r="AU325" s="34">
        <f t="shared" si="52"/>
        <v>25275.549999999981</v>
      </c>
      <c r="AV325" s="34">
        <f t="shared" si="53"/>
        <v>80227.5</v>
      </c>
      <c r="AW325" s="19"/>
      <c r="BB325" s="33"/>
      <c r="BC325" s="33"/>
      <c r="BD325" s="33"/>
      <c r="BF325" s="33"/>
      <c r="BG325" s="33"/>
      <c r="BH325" s="33"/>
      <c r="BJ325" s="35">
        <f t="shared" si="54"/>
        <v>80227.5</v>
      </c>
    </row>
    <row r="326" spans="1:62" x14ac:dyDescent="0.35">
      <c r="A326" s="3" t="str">
        <f>+'7'!A325</f>
        <v>PELEQUEN_SUR</v>
      </c>
      <c r="B326" s="6">
        <f>+'2'!B325+CompraVenta!D328</f>
        <v>0</v>
      </c>
      <c r="C326" s="6">
        <f>+'2'!C325+CompraVenta!E328</f>
        <v>0</v>
      </c>
      <c r="D326" s="6">
        <f>+'2'!D325+CompraVenta!F328</f>
        <v>0</v>
      </c>
      <c r="E326" s="6">
        <f>+'2'!E325+CompraVenta!G328</f>
        <v>0</v>
      </c>
      <c r="F326" s="6">
        <f>+'2'!F325+CompraVenta!H328</f>
        <v>0</v>
      </c>
      <c r="G326" s="6">
        <f>+'2'!G325+CompraVenta!I328</f>
        <v>0</v>
      </c>
      <c r="H326" s="6">
        <f>+'2'!H325+CompraVenta!J328</f>
        <v>0</v>
      </c>
      <c r="I326" s="6">
        <f>+'2'!I325+CompraVenta!K328</f>
        <v>0</v>
      </c>
      <c r="J326" s="6">
        <f>+'2'!J325+CompraVenta!L328</f>
        <v>0</v>
      </c>
      <c r="K326" s="6">
        <f>+'2'!K325+CompraVenta!M328</f>
        <v>137538.75000000009</v>
      </c>
      <c r="L326" s="6">
        <f>+'2'!L325+CompraVenta!N328</f>
        <v>150937.58999999997</v>
      </c>
      <c r="M326" s="6">
        <f>+'2'!M325+CompraVenta!O328</f>
        <v>147854.55999999994</v>
      </c>
      <c r="N326" s="6">
        <f>+'4'!B325+CompraVenta!P328</f>
        <v>0</v>
      </c>
      <c r="O326" s="6">
        <f>+'4'!C325+CompraVenta!Q328</f>
        <v>0</v>
      </c>
      <c r="P326" s="6">
        <f>+'4'!D325+CompraVenta!R328</f>
        <v>0</v>
      </c>
      <c r="Q326" s="6">
        <f>+'4'!E325+CompraVenta!S328</f>
        <v>0</v>
      </c>
      <c r="R326" s="6">
        <f>+'4'!F325+CompraVenta!T328</f>
        <v>0</v>
      </c>
      <c r="S326" s="6">
        <f>+'4'!G325+CompraVenta!U328</f>
        <v>0</v>
      </c>
      <c r="T326" s="6">
        <f>+'4'!H325+CompraVenta!V328</f>
        <v>0</v>
      </c>
      <c r="U326" s="6">
        <f>+'4'!I325+CompraVenta!W328</f>
        <v>0</v>
      </c>
      <c r="V326" s="6">
        <f>+'4'!J325+CompraVenta!X328</f>
        <v>0</v>
      </c>
      <c r="W326" s="6">
        <f>+'4'!K325+CompraVenta!Y328</f>
        <v>137510.4599999999</v>
      </c>
      <c r="X326" s="6">
        <f>+'4'!L325+CompraVenta!Z328</f>
        <v>152077.91999999993</v>
      </c>
      <c r="Y326" s="6">
        <f>+'4'!M325+CompraVenta!AA328</f>
        <v>160112.54000000018</v>
      </c>
      <c r="Z326" s="6">
        <f>+'7'!B325+CompraVenta!AB328</f>
        <v>0</v>
      </c>
      <c r="AA326" s="6">
        <f>+'7'!C325+CompraVenta!AC328</f>
        <v>0</v>
      </c>
      <c r="AB326" s="6">
        <f>+'7'!D325+CompraVenta!AD328</f>
        <v>0</v>
      </c>
      <c r="AC326" s="6">
        <f>+'7'!E325+CompraVenta!AE328</f>
        <v>0</v>
      </c>
      <c r="AD326" s="6">
        <f>+'7'!F325+CompraVenta!AF328</f>
        <v>0</v>
      </c>
      <c r="AE326" s="6">
        <f>+'7'!G325+CompraVenta!AG328</f>
        <v>0</v>
      </c>
      <c r="AF326" s="6">
        <f>+'7'!H325+CompraVenta!AH328</f>
        <v>0</v>
      </c>
      <c r="AG326" s="6">
        <f>+'7'!I325+CompraVenta!AI328</f>
        <v>0</v>
      </c>
      <c r="AH326" s="6">
        <f>+'7'!J325+CompraVenta!AJ328</f>
        <v>0</v>
      </c>
      <c r="AI326" s="6">
        <f>+'7'!K325+CompraVenta!AK328</f>
        <v>137493.61000000004</v>
      </c>
      <c r="AJ326" s="6">
        <f>+'7'!L325+CompraVenta!AL328</f>
        <v>152911.16000000012</v>
      </c>
      <c r="AK326" s="6">
        <f>+'7'!M325+CompraVenta!AM328</f>
        <v>149737.58000000025</v>
      </c>
      <c r="AL326" s="6"/>
      <c r="AM326" s="33">
        <f t="shared" si="47"/>
        <v>436330.9</v>
      </c>
      <c r="AN326" s="33">
        <f t="shared" si="48"/>
        <v>449700.92000000004</v>
      </c>
      <c r="AO326" s="33">
        <f t="shared" si="49"/>
        <v>440142.35000000038</v>
      </c>
      <c r="AP326" s="33">
        <f t="shared" si="50"/>
        <v>436330.9</v>
      </c>
      <c r="AQ326" s="33">
        <f t="shared" si="51"/>
        <v>1</v>
      </c>
      <c r="AR326" s="6">
        <f t="shared" si="55"/>
        <v>324</v>
      </c>
      <c r="AS326" s="34">
        <f t="shared" si="52"/>
        <v>137538.75000000009</v>
      </c>
      <c r="AT326" s="34">
        <f t="shared" si="52"/>
        <v>150937.58999999997</v>
      </c>
      <c r="AU326" s="34">
        <f t="shared" si="52"/>
        <v>147854.55999999994</v>
      </c>
      <c r="AV326" s="34">
        <f t="shared" si="53"/>
        <v>436330.9</v>
      </c>
      <c r="AW326" s="19"/>
      <c r="BB326" s="33"/>
      <c r="BC326" s="33"/>
      <c r="BD326" s="33"/>
      <c r="BF326" s="33"/>
      <c r="BG326" s="33"/>
      <c r="BH326" s="33"/>
      <c r="BJ326" s="35">
        <f t="shared" si="54"/>
        <v>436330.9</v>
      </c>
    </row>
    <row r="327" spans="1:62" x14ac:dyDescent="0.35">
      <c r="A327" s="3" t="str">
        <f>+'7'!A326</f>
        <v>PEPA SPA</v>
      </c>
      <c r="B327" s="6">
        <f>+'2'!B326+CompraVenta!D329</f>
        <v>0</v>
      </c>
      <c r="C327" s="6">
        <f>+'2'!C326+CompraVenta!E329</f>
        <v>0</v>
      </c>
      <c r="D327" s="6">
        <f>+'2'!D326+CompraVenta!F329</f>
        <v>0</v>
      </c>
      <c r="E327" s="6">
        <f>+'2'!E326+CompraVenta!G329</f>
        <v>0</v>
      </c>
      <c r="F327" s="6">
        <f>+'2'!F326+CompraVenta!H329</f>
        <v>0</v>
      </c>
      <c r="G327" s="6">
        <f>+'2'!G326+CompraVenta!I329</f>
        <v>0</v>
      </c>
      <c r="H327" s="6">
        <f>+'2'!H326+CompraVenta!J329</f>
        <v>0</v>
      </c>
      <c r="I327" s="6">
        <f>+'2'!I326+CompraVenta!K329</f>
        <v>0</v>
      </c>
      <c r="J327" s="6">
        <f>+'2'!J326+CompraVenta!L329</f>
        <v>0</v>
      </c>
      <c r="K327" s="6">
        <f>+'2'!K326+CompraVenta!M329</f>
        <v>112836.87999999989</v>
      </c>
      <c r="L327" s="6">
        <f>+'2'!L326+CompraVenta!N329</f>
        <v>126443.96000000002</v>
      </c>
      <c r="M327" s="6">
        <f>+'2'!M326+CompraVenta!O329</f>
        <v>113563.46000000002</v>
      </c>
      <c r="N327" s="6">
        <f>+'4'!B326+CompraVenta!P329</f>
        <v>0</v>
      </c>
      <c r="O327" s="6">
        <f>+'4'!C326+CompraVenta!Q329</f>
        <v>0</v>
      </c>
      <c r="P327" s="6">
        <f>+'4'!D326+CompraVenta!R329</f>
        <v>0</v>
      </c>
      <c r="Q327" s="6">
        <f>+'4'!E326+CompraVenta!S329</f>
        <v>0</v>
      </c>
      <c r="R327" s="6">
        <f>+'4'!F326+CompraVenta!T329</f>
        <v>0</v>
      </c>
      <c r="S327" s="6">
        <f>+'4'!G326+CompraVenta!U329</f>
        <v>0</v>
      </c>
      <c r="T327" s="6">
        <f>+'4'!H326+CompraVenta!V329</f>
        <v>0</v>
      </c>
      <c r="U327" s="6">
        <f>+'4'!I326+CompraVenta!W329</f>
        <v>0</v>
      </c>
      <c r="V327" s="6">
        <f>+'4'!J326+CompraVenta!X329</f>
        <v>0</v>
      </c>
      <c r="W327" s="6">
        <f>+'4'!K326+CompraVenta!Y329</f>
        <v>112799.48999999999</v>
      </c>
      <c r="X327" s="6">
        <f>+'4'!L326+CompraVenta!Z329</f>
        <v>127378.33</v>
      </c>
      <c r="Y327" s="6">
        <f>+'4'!M326+CompraVenta!AA329</f>
        <v>123359.58000000023</v>
      </c>
      <c r="Z327" s="6">
        <f>+'7'!B326+CompraVenta!AB329</f>
        <v>0</v>
      </c>
      <c r="AA327" s="6">
        <f>+'7'!C326+CompraVenta!AC329</f>
        <v>0</v>
      </c>
      <c r="AB327" s="6">
        <f>+'7'!D326+CompraVenta!AD329</f>
        <v>0</v>
      </c>
      <c r="AC327" s="6">
        <f>+'7'!E326+CompraVenta!AE329</f>
        <v>0</v>
      </c>
      <c r="AD327" s="6">
        <f>+'7'!F326+CompraVenta!AF329</f>
        <v>0</v>
      </c>
      <c r="AE327" s="6">
        <f>+'7'!G326+CompraVenta!AG329</f>
        <v>0</v>
      </c>
      <c r="AF327" s="6">
        <f>+'7'!H326+CompraVenta!AH329</f>
        <v>0</v>
      </c>
      <c r="AG327" s="6">
        <f>+'7'!I326+CompraVenta!AI329</f>
        <v>0</v>
      </c>
      <c r="AH327" s="6">
        <f>+'7'!J326+CompraVenta!AJ329</f>
        <v>0</v>
      </c>
      <c r="AI327" s="6">
        <f>+'7'!K326+CompraVenta!AK329</f>
        <v>112801.41999999984</v>
      </c>
      <c r="AJ327" s="6">
        <f>+'7'!L326+CompraVenta!AL329</f>
        <v>128130.54999999983</v>
      </c>
      <c r="AK327" s="6">
        <f>+'7'!M326+CompraVenta!AM329</f>
        <v>115028.15000000036</v>
      </c>
      <c r="AL327" s="6"/>
      <c r="AM327" s="33">
        <f t="shared" si="47"/>
        <v>352844.29999999993</v>
      </c>
      <c r="AN327" s="33">
        <f t="shared" si="48"/>
        <v>363537.40000000026</v>
      </c>
      <c r="AO327" s="33">
        <f t="shared" si="49"/>
        <v>355960.12000000005</v>
      </c>
      <c r="AP327" s="33">
        <f t="shared" si="50"/>
        <v>352844.29999999993</v>
      </c>
      <c r="AQ327" s="33">
        <f t="shared" si="51"/>
        <v>1</v>
      </c>
      <c r="AR327" s="6">
        <f t="shared" si="55"/>
        <v>325</v>
      </c>
      <c r="AS327" s="34">
        <f t="shared" si="52"/>
        <v>112836.87999999989</v>
      </c>
      <c r="AT327" s="34">
        <f t="shared" si="52"/>
        <v>126443.96000000002</v>
      </c>
      <c r="AU327" s="34">
        <f t="shared" si="52"/>
        <v>113563.46000000002</v>
      </c>
      <c r="AV327" s="34">
        <f t="shared" si="53"/>
        <v>352844.29999999993</v>
      </c>
      <c r="AW327" s="19"/>
      <c r="BB327" s="33"/>
      <c r="BC327" s="33"/>
      <c r="BD327" s="33"/>
      <c r="BF327" s="33"/>
      <c r="BG327" s="33"/>
      <c r="BH327" s="33"/>
      <c r="BJ327" s="35">
        <f t="shared" si="54"/>
        <v>352844.29999999993</v>
      </c>
    </row>
    <row r="328" spans="1:62" x14ac:dyDescent="0.35">
      <c r="A328" s="3" t="str">
        <f>+'7'!A327</f>
        <v>PFALICAHUE_SOLAR</v>
      </c>
      <c r="B328" s="6">
        <f>+'2'!B327+CompraVenta!D330</f>
        <v>0</v>
      </c>
      <c r="C328" s="6">
        <f>+'2'!C327+CompraVenta!E330</f>
        <v>0</v>
      </c>
      <c r="D328" s="6">
        <f>+'2'!D327+CompraVenta!F330</f>
        <v>0</v>
      </c>
      <c r="E328" s="6">
        <f>+'2'!E327+CompraVenta!G330</f>
        <v>0</v>
      </c>
      <c r="F328" s="6">
        <f>+'2'!F327+CompraVenta!H330</f>
        <v>0</v>
      </c>
      <c r="G328" s="6">
        <f>+'2'!G327+CompraVenta!I330</f>
        <v>0</v>
      </c>
      <c r="H328" s="6">
        <f>+'2'!H327+CompraVenta!J330</f>
        <v>0</v>
      </c>
      <c r="I328" s="6">
        <f>+'2'!I327+CompraVenta!K330</f>
        <v>0</v>
      </c>
      <c r="J328" s="6">
        <f>+'2'!J327+CompraVenta!L330</f>
        <v>0</v>
      </c>
      <c r="K328" s="6">
        <f>+'2'!K327+CompraVenta!M330</f>
        <v>33821.949999999997</v>
      </c>
      <c r="L328" s="6">
        <f>+'2'!L327+CompraVenta!N330</f>
        <v>36971.889999999956</v>
      </c>
      <c r="M328" s="6">
        <f>+'2'!M327+CompraVenta!O330</f>
        <v>31497.680000000029</v>
      </c>
      <c r="N328" s="6">
        <f>+'4'!B327+CompraVenta!P330</f>
        <v>0</v>
      </c>
      <c r="O328" s="6">
        <f>+'4'!C327+CompraVenta!Q330</f>
        <v>0</v>
      </c>
      <c r="P328" s="6">
        <f>+'4'!D327+CompraVenta!R330</f>
        <v>0</v>
      </c>
      <c r="Q328" s="6">
        <f>+'4'!E327+CompraVenta!S330</f>
        <v>0</v>
      </c>
      <c r="R328" s="6">
        <f>+'4'!F327+CompraVenta!T330</f>
        <v>0</v>
      </c>
      <c r="S328" s="6">
        <f>+'4'!G327+CompraVenta!U330</f>
        <v>0</v>
      </c>
      <c r="T328" s="6">
        <f>+'4'!H327+CompraVenta!V330</f>
        <v>0</v>
      </c>
      <c r="U328" s="6">
        <f>+'4'!I327+CompraVenta!W330</f>
        <v>0</v>
      </c>
      <c r="V328" s="6">
        <f>+'4'!J327+CompraVenta!X330</f>
        <v>0</v>
      </c>
      <c r="W328" s="6">
        <f>+'4'!K327+CompraVenta!Y330</f>
        <v>33814.19</v>
      </c>
      <c r="X328" s="6">
        <f>+'4'!L327+CompraVenta!Z330</f>
        <v>37129.990000000042</v>
      </c>
      <c r="Y328" s="6">
        <f>+'4'!M327+CompraVenta!AA330</f>
        <v>33708.339999999989</v>
      </c>
      <c r="Z328" s="6">
        <f>+'7'!B327+CompraVenta!AB330</f>
        <v>0</v>
      </c>
      <c r="AA328" s="6">
        <f>+'7'!C327+CompraVenta!AC330</f>
        <v>0</v>
      </c>
      <c r="AB328" s="6">
        <f>+'7'!D327+CompraVenta!AD330</f>
        <v>0</v>
      </c>
      <c r="AC328" s="6">
        <f>+'7'!E327+CompraVenta!AE330</f>
        <v>0</v>
      </c>
      <c r="AD328" s="6">
        <f>+'7'!F327+CompraVenta!AF330</f>
        <v>0</v>
      </c>
      <c r="AE328" s="6">
        <f>+'7'!G327+CompraVenta!AG330</f>
        <v>0</v>
      </c>
      <c r="AF328" s="6">
        <f>+'7'!H327+CompraVenta!AH330</f>
        <v>0</v>
      </c>
      <c r="AG328" s="6">
        <f>+'7'!I327+CompraVenta!AI330</f>
        <v>0</v>
      </c>
      <c r="AH328" s="6">
        <f>+'7'!J327+CompraVenta!AJ330</f>
        <v>0</v>
      </c>
      <c r="AI328" s="6">
        <f>+'7'!K327+CompraVenta!AK330</f>
        <v>33810.799999999988</v>
      </c>
      <c r="AJ328" s="6">
        <f>+'7'!L327+CompraVenta!AL330</f>
        <v>37283.80999999999</v>
      </c>
      <c r="AK328" s="6">
        <f>+'7'!M327+CompraVenta!AM330</f>
        <v>31885.549999999992</v>
      </c>
      <c r="AL328" s="6"/>
      <c r="AM328" s="33">
        <f t="shared" si="47"/>
        <v>102291.51999999999</v>
      </c>
      <c r="AN328" s="33">
        <f t="shared" si="48"/>
        <v>104652.52000000005</v>
      </c>
      <c r="AO328" s="33">
        <f t="shared" si="49"/>
        <v>102980.15999999997</v>
      </c>
      <c r="AP328" s="33">
        <f t="shared" si="50"/>
        <v>102291.51999999999</v>
      </c>
      <c r="AQ328" s="33">
        <f t="shared" si="51"/>
        <v>1</v>
      </c>
      <c r="AR328" s="6">
        <f t="shared" si="55"/>
        <v>326</v>
      </c>
      <c r="AS328" s="34">
        <f t="shared" si="52"/>
        <v>33821.949999999997</v>
      </c>
      <c r="AT328" s="34">
        <f t="shared" si="52"/>
        <v>36971.889999999956</v>
      </c>
      <c r="AU328" s="34">
        <f t="shared" si="52"/>
        <v>31497.680000000029</v>
      </c>
      <c r="AV328" s="34">
        <f t="shared" si="53"/>
        <v>102291.51999999999</v>
      </c>
      <c r="AW328" s="19"/>
      <c r="BB328" s="33"/>
      <c r="BC328" s="33"/>
      <c r="BD328" s="33"/>
      <c r="BF328" s="33"/>
      <c r="BG328" s="33"/>
      <c r="BH328" s="33"/>
      <c r="BJ328" s="35">
        <f t="shared" si="54"/>
        <v>102291.51999999999</v>
      </c>
    </row>
    <row r="329" spans="1:62" x14ac:dyDescent="0.35">
      <c r="A329" s="3" t="str">
        <f>+'7'!A328</f>
        <v>PFV LAS PERDICES</v>
      </c>
      <c r="B329" s="6">
        <f>+'2'!B328+CompraVenta!D331</f>
        <v>0</v>
      </c>
      <c r="C329" s="6">
        <f>+'2'!C328+CompraVenta!E331</f>
        <v>0</v>
      </c>
      <c r="D329" s="6">
        <f>+'2'!D328+CompraVenta!F331</f>
        <v>0</v>
      </c>
      <c r="E329" s="6">
        <f>+'2'!E328+CompraVenta!G331</f>
        <v>0</v>
      </c>
      <c r="F329" s="6">
        <f>+'2'!F328+CompraVenta!H331</f>
        <v>0</v>
      </c>
      <c r="G329" s="6">
        <f>+'2'!G328+CompraVenta!I331</f>
        <v>0</v>
      </c>
      <c r="H329" s="6">
        <f>+'2'!H328+CompraVenta!J331</f>
        <v>0</v>
      </c>
      <c r="I329" s="6">
        <f>+'2'!I328+CompraVenta!K331</f>
        <v>0</v>
      </c>
      <c r="J329" s="6">
        <f>+'2'!J328+CompraVenta!L331</f>
        <v>0</v>
      </c>
      <c r="K329" s="6">
        <f>+'2'!K328+CompraVenta!M331</f>
        <v>37854.479999999952</v>
      </c>
      <c r="L329" s="6">
        <f>+'2'!L328+CompraVenta!N331</f>
        <v>45090.530000000064</v>
      </c>
      <c r="M329" s="6">
        <f>+'2'!M328+CompraVenta!O331</f>
        <v>41283.279999999992</v>
      </c>
      <c r="N329" s="6">
        <f>+'4'!B328+CompraVenta!P331</f>
        <v>0</v>
      </c>
      <c r="O329" s="6">
        <f>+'4'!C328+CompraVenta!Q331</f>
        <v>0</v>
      </c>
      <c r="P329" s="6">
        <f>+'4'!D328+CompraVenta!R331</f>
        <v>0</v>
      </c>
      <c r="Q329" s="6">
        <f>+'4'!E328+CompraVenta!S331</f>
        <v>0</v>
      </c>
      <c r="R329" s="6">
        <f>+'4'!F328+CompraVenta!T331</f>
        <v>0</v>
      </c>
      <c r="S329" s="6">
        <f>+'4'!G328+CompraVenta!U331</f>
        <v>0</v>
      </c>
      <c r="T329" s="6">
        <f>+'4'!H328+CompraVenta!V331</f>
        <v>0</v>
      </c>
      <c r="U329" s="6">
        <f>+'4'!I328+CompraVenta!W331</f>
        <v>0</v>
      </c>
      <c r="V329" s="6">
        <f>+'4'!J328+CompraVenta!X331</f>
        <v>0</v>
      </c>
      <c r="W329" s="6">
        <f>+'4'!K328+CompraVenta!Y331</f>
        <v>37850.539999999943</v>
      </c>
      <c r="X329" s="6">
        <f>+'4'!L328+CompraVenta!Z331</f>
        <v>45481.189999999951</v>
      </c>
      <c r="Y329" s="6">
        <f>+'4'!M328+CompraVenta!AA331</f>
        <v>45606.530000000035</v>
      </c>
      <c r="Z329" s="6">
        <f>+'7'!B328+CompraVenta!AB331</f>
        <v>0</v>
      </c>
      <c r="AA329" s="6">
        <f>+'7'!C328+CompraVenta!AC331</f>
        <v>0</v>
      </c>
      <c r="AB329" s="6">
        <f>+'7'!D328+CompraVenta!AD331</f>
        <v>0</v>
      </c>
      <c r="AC329" s="6">
        <f>+'7'!E328+CompraVenta!AE331</f>
        <v>0</v>
      </c>
      <c r="AD329" s="6">
        <f>+'7'!F328+CompraVenta!AF331</f>
        <v>0</v>
      </c>
      <c r="AE329" s="6">
        <f>+'7'!G328+CompraVenta!AG331</f>
        <v>0</v>
      </c>
      <c r="AF329" s="6">
        <f>+'7'!H328+CompraVenta!AH331</f>
        <v>0</v>
      </c>
      <c r="AG329" s="6">
        <f>+'7'!I328+CompraVenta!AI331</f>
        <v>0</v>
      </c>
      <c r="AH329" s="6">
        <f>+'7'!J328+CompraVenta!AJ331</f>
        <v>0</v>
      </c>
      <c r="AI329" s="6">
        <f>+'7'!K328+CompraVenta!AK331</f>
        <v>37843.919999999925</v>
      </c>
      <c r="AJ329" s="6">
        <f>+'7'!L328+CompraVenta!AL331</f>
        <v>45804.830000000009</v>
      </c>
      <c r="AK329" s="6">
        <f>+'7'!M328+CompraVenta!AM331</f>
        <v>41843.839999999967</v>
      </c>
      <c r="AL329" s="6"/>
      <c r="AM329" s="33">
        <f t="shared" si="47"/>
        <v>124228.29000000001</v>
      </c>
      <c r="AN329" s="33">
        <f t="shared" si="48"/>
        <v>128938.25999999992</v>
      </c>
      <c r="AO329" s="33">
        <f t="shared" si="49"/>
        <v>125492.58999999991</v>
      </c>
      <c r="AP329" s="33">
        <f t="shared" si="50"/>
        <v>124228.29000000001</v>
      </c>
      <c r="AQ329" s="33">
        <f t="shared" si="51"/>
        <v>1</v>
      </c>
      <c r="AR329" s="6">
        <f t="shared" si="55"/>
        <v>327</v>
      </c>
      <c r="AS329" s="34">
        <f t="shared" si="52"/>
        <v>37854.479999999952</v>
      </c>
      <c r="AT329" s="34">
        <f t="shared" si="52"/>
        <v>45090.530000000064</v>
      </c>
      <c r="AU329" s="34">
        <f t="shared" si="52"/>
        <v>41283.279999999992</v>
      </c>
      <c r="AV329" s="34">
        <f t="shared" si="53"/>
        <v>124228.29000000001</v>
      </c>
      <c r="AW329" s="19"/>
      <c r="BB329" s="33"/>
      <c r="BC329" s="33"/>
      <c r="BD329" s="33"/>
      <c r="BF329" s="33"/>
      <c r="BG329" s="33"/>
      <c r="BH329" s="33"/>
      <c r="BJ329" s="35">
        <f t="shared" si="54"/>
        <v>124228.29000000001</v>
      </c>
    </row>
    <row r="330" spans="1:62" x14ac:dyDescent="0.35">
      <c r="A330" s="3" t="str">
        <f>+'7'!A329</f>
        <v>PFV Las Tortolas</v>
      </c>
      <c r="B330" s="6">
        <f>+'2'!B329+CompraVenta!D332</f>
        <v>0</v>
      </c>
      <c r="C330" s="6">
        <f>+'2'!C329+CompraVenta!E332</f>
        <v>0</v>
      </c>
      <c r="D330" s="6">
        <f>+'2'!D329+CompraVenta!F332</f>
        <v>0</v>
      </c>
      <c r="E330" s="6">
        <f>+'2'!E329+CompraVenta!G332</f>
        <v>0</v>
      </c>
      <c r="F330" s="6">
        <f>+'2'!F329+CompraVenta!H332</f>
        <v>0</v>
      </c>
      <c r="G330" s="6">
        <f>+'2'!G329+CompraVenta!I332</f>
        <v>0</v>
      </c>
      <c r="H330" s="6">
        <f>+'2'!H329+CompraVenta!J332</f>
        <v>0</v>
      </c>
      <c r="I330" s="6">
        <f>+'2'!I329+CompraVenta!K332</f>
        <v>0</v>
      </c>
      <c r="J330" s="6">
        <f>+'2'!J329+CompraVenta!L332</f>
        <v>0</v>
      </c>
      <c r="K330" s="6">
        <f>+'2'!K329+CompraVenta!M332</f>
        <v>41874.769999999946</v>
      </c>
      <c r="L330" s="6">
        <f>+'2'!L329+CompraVenta!N332</f>
        <v>47801.289999999979</v>
      </c>
      <c r="M330" s="6">
        <f>+'2'!M329+CompraVenta!O332</f>
        <v>45614.160000000069</v>
      </c>
      <c r="N330" s="6">
        <f>+'4'!B329+CompraVenta!P332</f>
        <v>0</v>
      </c>
      <c r="O330" s="6">
        <f>+'4'!C329+CompraVenta!Q332</f>
        <v>0</v>
      </c>
      <c r="P330" s="6">
        <f>+'4'!D329+CompraVenta!R332</f>
        <v>0</v>
      </c>
      <c r="Q330" s="6">
        <f>+'4'!E329+CompraVenta!S332</f>
        <v>0</v>
      </c>
      <c r="R330" s="6">
        <f>+'4'!F329+CompraVenta!T332</f>
        <v>0</v>
      </c>
      <c r="S330" s="6">
        <f>+'4'!G329+CompraVenta!U332</f>
        <v>0</v>
      </c>
      <c r="T330" s="6">
        <f>+'4'!H329+CompraVenta!V332</f>
        <v>0</v>
      </c>
      <c r="U330" s="6">
        <f>+'4'!I329+CompraVenta!W332</f>
        <v>0</v>
      </c>
      <c r="V330" s="6">
        <f>+'4'!J329+CompraVenta!X332</f>
        <v>0</v>
      </c>
      <c r="W330" s="6">
        <f>+'4'!K329+CompraVenta!Y332</f>
        <v>41846.699999999917</v>
      </c>
      <c r="X330" s="6">
        <f>+'4'!L329+CompraVenta!Z332</f>
        <v>48160.92000000002</v>
      </c>
      <c r="Y330" s="6">
        <f>+'4'!M329+CompraVenta!AA332</f>
        <v>49944.209999999941</v>
      </c>
      <c r="Z330" s="6">
        <f>+'7'!B329+CompraVenta!AB332</f>
        <v>0</v>
      </c>
      <c r="AA330" s="6">
        <f>+'7'!C329+CompraVenta!AC332</f>
        <v>0</v>
      </c>
      <c r="AB330" s="6">
        <f>+'7'!D329+CompraVenta!AD332</f>
        <v>0</v>
      </c>
      <c r="AC330" s="6">
        <f>+'7'!E329+CompraVenta!AE332</f>
        <v>0</v>
      </c>
      <c r="AD330" s="6">
        <f>+'7'!F329+CompraVenta!AF332</f>
        <v>0</v>
      </c>
      <c r="AE330" s="6">
        <f>+'7'!G329+CompraVenta!AG332</f>
        <v>0</v>
      </c>
      <c r="AF330" s="6">
        <f>+'7'!H329+CompraVenta!AH332</f>
        <v>0</v>
      </c>
      <c r="AG330" s="6">
        <f>+'7'!I329+CompraVenta!AI332</f>
        <v>0</v>
      </c>
      <c r="AH330" s="6">
        <f>+'7'!J329+CompraVenta!AJ332</f>
        <v>0</v>
      </c>
      <c r="AI330" s="6">
        <f>+'7'!K329+CompraVenta!AK332</f>
        <v>41851.970000000016</v>
      </c>
      <c r="AJ330" s="6">
        <f>+'7'!L329+CompraVenta!AL332</f>
        <v>48513.60999999995</v>
      </c>
      <c r="AK330" s="6">
        <f>+'7'!M329+CompraVenta!AM332</f>
        <v>46177.649999999929</v>
      </c>
      <c r="AL330" s="6"/>
      <c r="AM330" s="33">
        <f t="shared" si="47"/>
        <v>135290.22</v>
      </c>
      <c r="AN330" s="33">
        <f t="shared" si="48"/>
        <v>139951.82999999987</v>
      </c>
      <c r="AO330" s="33">
        <f t="shared" si="49"/>
        <v>136543.22999999989</v>
      </c>
      <c r="AP330" s="33">
        <f t="shared" si="50"/>
        <v>135290.22</v>
      </c>
      <c r="AQ330" s="33">
        <f t="shared" si="51"/>
        <v>1</v>
      </c>
      <c r="AR330" s="6">
        <f t="shared" si="55"/>
        <v>328</v>
      </c>
      <c r="AS330" s="34">
        <f t="shared" si="52"/>
        <v>41874.769999999946</v>
      </c>
      <c r="AT330" s="34">
        <f t="shared" si="52"/>
        <v>47801.289999999979</v>
      </c>
      <c r="AU330" s="34">
        <f t="shared" si="52"/>
        <v>45614.160000000069</v>
      </c>
      <c r="AV330" s="34">
        <f t="shared" si="53"/>
        <v>135290.22</v>
      </c>
      <c r="AW330" s="19"/>
      <c r="BB330" s="33"/>
      <c r="BC330" s="33"/>
      <c r="BD330" s="33"/>
      <c r="BF330" s="33"/>
      <c r="BG330" s="33"/>
      <c r="BH330" s="33"/>
      <c r="BJ330" s="35">
        <f t="shared" si="54"/>
        <v>135290.22</v>
      </c>
    </row>
    <row r="331" spans="1:62" x14ac:dyDescent="0.35">
      <c r="A331" s="3" t="str">
        <f>+'7'!A330</f>
        <v>PFV_EL_CHUCAO_SPA</v>
      </c>
      <c r="B331" s="6">
        <f>+'2'!B330+CompraVenta!D333</f>
        <v>0</v>
      </c>
      <c r="C331" s="6">
        <f>+'2'!C330+CompraVenta!E333</f>
        <v>0</v>
      </c>
      <c r="D331" s="6">
        <f>+'2'!D330+CompraVenta!F333</f>
        <v>0</v>
      </c>
      <c r="E331" s="6">
        <f>+'2'!E330+CompraVenta!G333</f>
        <v>0</v>
      </c>
      <c r="F331" s="6">
        <f>+'2'!F330+CompraVenta!H333</f>
        <v>0</v>
      </c>
      <c r="G331" s="6">
        <f>+'2'!G330+CompraVenta!I333</f>
        <v>0</v>
      </c>
      <c r="H331" s="6">
        <f>+'2'!H330+CompraVenta!J333</f>
        <v>0</v>
      </c>
      <c r="I331" s="6">
        <f>+'2'!I330+CompraVenta!K333</f>
        <v>0</v>
      </c>
      <c r="J331" s="6">
        <f>+'2'!J330+CompraVenta!L333</f>
        <v>0</v>
      </c>
      <c r="K331" s="6">
        <f>+'2'!K330+CompraVenta!M333</f>
        <v>39112.989999999969</v>
      </c>
      <c r="L331" s="6">
        <f>+'2'!L330+CompraVenta!N333</f>
        <v>32554.859999999993</v>
      </c>
      <c r="M331" s="6">
        <f>+'2'!M330+CompraVenta!O333</f>
        <v>44025.280000000028</v>
      </c>
      <c r="N331" s="6">
        <f>+'4'!B330+CompraVenta!P333</f>
        <v>0</v>
      </c>
      <c r="O331" s="6">
        <f>+'4'!C330+CompraVenta!Q333</f>
        <v>0</v>
      </c>
      <c r="P331" s="6">
        <f>+'4'!D330+CompraVenta!R333</f>
        <v>0</v>
      </c>
      <c r="Q331" s="6">
        <f>+'4'!E330+CompraVenta!S333</f>
        <v>0</v>
      </c>
      <c r="R331" s="6">
        <f>+'4'!F330+CompraVenta!T333</f>
        <v>0</v>
      </c>
      <c r="S331" s="6">
        <f>+'4'!G330+CompraVenta!U333</f>
        <v>0</v>
      </c>
      <c r="T331" s="6">
        <f>+'4'!H330+CompraVenta!V333</f>
        <v>0</v>
      </c>
      <c r="U331" s="6">
        <f>+'4'!I330+CompraVenta!W333</f>
        <v>0</v>
      </c>
      <c r="V331" s="6">
        <f>+'4'!J330+CompraVenta!X333</f>
        <v>0</v>
      </c>
      <c r="W331" s="6">
        <f>+'4'!K330+CompraVenta!Y333</f>
        <v>39102.169999999933</v>
      </c>
      <c r="X331" s="6">
        <f>+'4'!L330+CompraVenta!Z333</f>
        <v>32873.990000000042</v>
      </c>
      <c r="Y331" s="6">
        <f>+'4'!M330+CompraVenta!AA333</f>
        <v>48141.110000000015</v>
      </c>
      <c r="Z331" s="6">
        <f>+'7'!B330+CompraVenta!AB333</f>
        <v>0</v>
      </c>
      <c r="AA331" s="6">
        <f>+'7'!C330+CompraVenta!AC333</f>
        <v>0</v>
      </c>
      <c r="AB331" s="6">
        <f>+'7'!D330+CompraVenta!AD333</f>
        <v>0</v>
      </c>
      <c r="AC331" s="6">
        <f>+'7'!E330+CompraVenta!AE333</f>
        <v>0</v>
      </c>
      <c r="AD331" s="6">
        <f>+'7'!F330+CompraVenta!AF333</f>
        <v>0</v>
      </c>
      <c r="AE331" s="6">
        <f>+'7'!G330+CompraVenta!AG333</f>
        <v>0</v>
      </c>
      <c r="AF331" s="6">
        <f>+'7'!H330+CompraVenta!AH333</f>
        <v>0</v>
      </c>
      <c r="AG331" s="6">
        <f>+'7'!I330+CompraVenta!AI333</f>
        <v>0</v>
      </c>
      <c r="AH331" s="6">
        <f>+'7'!J330+CompraVenta!AJ333</f>
        <v>0</v>
      </c>
      <c r="AI331" s="6">
        <f>+'7'!K330+CompraVenta!AK333</f>
        <v>39100.279999999897</v>
      </c>
      <c r="AJ331" s="6">
        <f>+'7'!L330+CompraVenta!AL333</f>
        <v>33070.019999999975</v>
      </c>
      <c r="AK331" s="6">
        <f>+'7'!M330+CompraVenta!AM333</f>
        <v>44603.600000000042</v>
      </c>
      <c r="AL331" s="6"/>
      <c r="AM331" s="33">
        <f t="shared" si="47"/>
        <v>115693.12999999999</v>
      </c>
      <c r="AN331" s="33">
        <f t="shared" si="48"/>
        <v>120117.26999999999</v>
      </c>
      <c r="AO331" s="33">
        <f t="shared" si="49"/>
        <v>116773.89999999991</v>
      </c>
      <c r="AP331" s="33">
        <f t="shared" si="50"/>
        <v>115693.12999999999</v>
      </c>
      <c r="AQ331" s="33">
        <f t="shared" si="51"/>
        <v>1</v>
      </c>
      <c r="AR331" s="6">
        <f t="shared" si="55"/>
        <v>329</v>
      </c>
      <c r="AS331" s="34">
        <f t="shared" si="52"/>
        <v>39112.989999999969</v>
      </c>
      <c r="AT331" s="34">
        <f t="shared" si="52"/>
        <v>32554.859999999993</v>
      </c>
      <c r="AU331" s="34">
        <f t="shared" si="52"/>
        <v>44025.280000000028</v>
      </c>
      <c r="AV331" s="34">
        <f t="shared" si="53"/>
        <v>115693.12999999999</v>
      </c>
      <c r="AW331" s="19"/>
      <c r="BB331" s="33"/>
      <c r="BC331" s="33"/>
      <c r="BD331" s="33"/>
      <c r="BF331" s="33"/>
      <c r="BG331" s="33"/>
      <c r="BH331" s="33"/>
      <c r="BJ331" s="35">
        <f t="shared" si="54"/>
        <v>115693.12999999999</v>
      </c>
    </row>
    <row r="332" spans="1:62" x14ac:dyDescent="0.35">
      <c r="A332" s="3" t="str">
        <f>+'7'!A331</f>
        <v>PFV_EL_CONDOR_SPA</v>
      </c>
      <c r="B332" s="6">
        <f>+'2'!B331+CompraVenta!D334</f>
        <v>0</v>
      </c>
      <c r="C332" s="6">
        <f>+'2'!C331+CompraVenta!E334</f>
        <v>0</v>
      </c>
      <c r="D332" s="6">
        <f>+'2'!D331+CompraVenta!F334</f>
        <v>0</v>
      </c>
      <c r="E332" s="6">
        <f>+'2'!E331+CompraVenta!G334</f>
        <v>0</v>
      </c>
      <c r="F332" s="6">
        <f>+'2'!F331+CompraVenta!H334</f>
        <v>0</v>
      </c>
      <c r="G332" s="6">
        <f>+'2'!G331+CompraVenta!I334</f>
        <v>0</v>
      </c>
      <c r="H332" s="6">
        <f>+'2'!H331+CompraVenta!J334</f>
        <v>0</v>
      </c>
      <c r="I332" s="6">
        <f>+'2'!I331+CompraVenta!K334</f>
        <v>0</v>
      </c>
      <c r="J332" s="6">
        <f>+'2'!J331+CompraVenta!L334</f>
        <v>0</v>
      </c>
      <c r="K332" s="6">
        <f>+'2'!K331+CompraVenta!M334</f>
        <v>18122.030000000032</v>
      </c>
      <c r="L332" s="6">
        <f>+'2'!L331+CompraVenta!N334</f>
        <v>19727.259999999998</v>
      </c>
      <c r="M332" s="6">
        <f>+'2'!M331+CompraVenta!O334</f>
        <v>19961.020000000004</v>
      </c>
      <c r="N332" s="6">
        <f>+'4'!B331+CompraVenta!P334</f>
        <v>0</v>
      </c>
      <c r="O332" s="6">
        <f>+'4'!C331+CompraVenta!Q334</f>
        <v>0</v>
      </c>
      <c r="P332" s="6">
        <f>+'4'!D331+CompraVenta!R334</f>
        <v>0</v>
      </c>
      <c r="Q332" s="6">
        <f>+'4'!E331+CompraVenta!S334</f>
        <v>0</v>
      </c>
      <c r="R332" s="6">
        <f>+'4'!F331+CompraVenta!T334</f>
        <v>0</v>
      </c>
      <c r="S332" s="6">
        <f>+'4'!G331+CompraVenta!U334</f>
        <v>0</v>
      </c>
      <c r="T332" s="6">
        <f>+'4'!H331+CompraVenta!V334</f>
        <v>0</v>
      </c>
      <c r="U332" s="6">
        <f>+'4'!I331+CompraVenta!W334</f>
        <v>0</v>
      </c>
      <c r="V332" s="6">
        <f>+'4'!J331+CompraVenta!X334</f>
        <v>0</v>
      </c>
      <c r="W332" s="6">
        <f>+'4'!K331+CompraVenta!Y334</f>
        <v>18117.740000000023</v>
      </c>
      <c r="X332" s="6">
        <f>+'4'!L331+CompraVenta!Z334</f>
        <v>19881.449999999964</v>
      </c>
      <c r="Y332" s="6">
        <f>+'4'!M331+CompraVenta!AA334</f>
        <v>21922.91</v>
      </c>
      <c r="Z332" s="6">
        <f>+'7'!B331+CompraVenta!AB334</f>
        <v>0</v>
      </c>
      <c r="AA332" s="6">
        <f>+'7'!C331+CompraVenta!AC334</f>
        <v>0</v>
      </c>
      <c r="AB332" s="6">
        <f>+'7'!D331+CompraVenta!AD334</f>
        <v>0</v>
      </c>
      <c r="AC332" s="6">
        <f>+'7'!E331+CompraVenta!AE334</f>
        <v>0</v>
      </c>
      <c r="AD332" s="6">
        <f>+'7'!F331+CompraVenta!AF334</f>
        <v>0</v>
      </c>
      <c r="AE332" s="6">
        <f>+'7'!G331+CompraVenta!AG334</f>
        <v>0</v>
      </c>
      <c r="AF332" s="6">
        <f>+'7'!H331+CompraVenta!AH334</f>
        <v>0</v>
      </c>
      <c r="AG332" s="6">
        <f>+'7'!I331+CompraVenta!AI334</f>
        <v>0</v>
      </c>
      <c r="AH332" s="6">
        <f>+'7'!J331+CompraVenta!AJ334</f>
        <v>0</v>
      </c>
      <c r="AI332" s="6">
        <f>+'7'!K331+CompraVenta!AK334</f>
        <v>18117.520000000008</v>
      </c>
      <c r="AJ332" s="6">
        <f>+'7'!L331+CompraVenta!AL334</f>
        <v>20026.410000000025</v>
      </c>
      <c r="AK332" s="6">
        <f>+'7'!M331+CompraVenta!AM334</f>
        <v>20239.430000000037</v>
      </c>
      <c r="AL332" s="6"/>
      <c r="AM332" s="33">
        <f t="shared" si="47"/>
        <v>57810.310000000034</v>
      </c>
      <c r="AN332" s="33">
        <f t="shared" si="48"/>
        <v>59922.099999999991</v>
      </c>
      <c r="AO332" s="33">
        <f t="shared" si="49"/>
        <v>58383.360000000073</v>
      </c>
      <c r="AP332" s="33">
        <f t="shared" si="50"/>
        <v>57810.310000000034</v>
      </c>
      <c r="AQ332" s="33">
        <f t="shared" si="51"/>
        <v>1</v>
      </c>
      <c r="AR332" s="6">
        <f t="shared" si="55"/>
        <v>330</v>
      </c>
      <c r="AS332" s="34">
        <f t="shared" si="52"/>
        <v>18122.030000000032</v>
      </c>
      <c r="AT332" s="34">
        <f t="shared" si="52"/>
        <v>19727.259999999998</v>
      </c>
      <c r="AU332" s="34">
        <f t="shared" si="52"/>
        <v>19961.020000000004</v>
      </c>
      <c r="AV332" s="34">
        <f t="shared" si="53"/>
        <v>57810.310000000034</v>
      </c>
      <c r="AW332" s="19"/>
      <c r="BB332" s="33"/>
      <c r="BC332" s="33"/>
      <c r="BD332" s="33"/>
      <c r="BF332" s="33"/>
      <c r="BG332" s="33"/>
      <c r="BH332" s="33"/>
      <c r="BJ332" s="35">
        <f t="shared" si="54"/>
        <v>57810.310000000034</v>
      </c>
    </row>
    <row r="333" spans="1:62" x14ac:dyDescent="0.35">
      <c r="A333" s="3" t="str">
        <f>+'7'!A332</f>
        <v>PFV_EL_PIUQUEN</v>
      </c>
      <c r="B333" s="6">
        <f>+'2'!B332+CompraVenta!D335</f>
        <v>0</v>
      </c>
      <c r="C333" s="6">
        <f>+'2'!C332+CompraVenta!E335</f>
        <v>0</v>
      </c>
      <c r="D333" s="6">
        <f>+'2'!D332+CompraVenta!F335</f>
        <v>0</v>
      </c>
      <c r="E333" s="6">
        <f>+'2'!E332+CompraVenta!G335</f>
        <v>0</v>
      </c>
      <c r="F333" s="6">
        <f>+'2'!F332+CompraVenta!H335</f>
        <v>0</v>
      </c>
      <c r="G333" s="6">
        <f>+'2'!G332+CompraVenta!I335</f>
        <v>0</v>
      </c>
      <c r="H333" s="6">
        <f>+'2'!H332+CompraVenta!J335</f>
        <v>0</v>
      </c>
      <c r="I333" s="6">
        <f>+'2'!I332+CompraVenta!K335</f>
        <v>0</v>
      </c>
      <c r="J333" s="6">
        <f>+'2'!J332+CompraVenta!L335</f>
        <v>0</v>
      </c>
      <c r="K333" s="6">
        <f>+'2'!K332+CompraVenta!M335</f>
        <v>41874.769999999946</v>
      </c>
      <c r="L333" s="6">
        <f>+'2'!L332+CompraVenta!N335</f>
        <v>47801.289999999979</v>
      </c>
      <c r="M333" s="6">
        <f>+'2'!M332+CompraVenta!O335</f>
        <v>45614.160000000069</v>
      </c>
      <c r="N333" s="6">
        <f>+'4'!B332+CompraVenta!P335</f>
        <v>0</v>
      </c>
      <c r="O333" s="6">
        <f>+'4'!C332+CompraVenta!Q335</f>
        <v>0</v>
      </c>
      <c r="P333" s="6">
        <f>+'4'!D332+CompraVenta!R335</f>
        <v>0</v>
      </c>
      <c r="Q333" s="6">
        <f>+'4'!E332+CompraVenta!S335</f>
        <v>0</v>
      </c>
      <c r="R333" s="6">
        <f>+'4'!F332+CompraVenta!T335</f>
        <v>0</v>
      </c>
      <c r="S333" s="6">
        <f>+'4'!G332+CompraVenta!U335</f>
        <v>0</v>
      </c>
      <c r="T333" s="6">
        <f>+'4'!H332+CompraVenta!V335</f>
        <v>0</v>
      </c>
      <c r="U333" s="6">
        <f>+'4'!I332+CompraVenta!W335</f>
        <v>0</v>
      </c>
      <c r="V333" s="6">
        <f>+'4'!J332+CompraVenta!X335</f>
        <v>0</v>
      </c>
      <c r="W333" s="6">
        <f>+'4'!K332+CompraVenta!Y335</f>
        <v>41846.699999999917</v>
      </c>
      <c r="X333" s="6">
        <f>+'4'!L332+CompraVenta!Z335</f>
        <v>48160.92000000002</v>
      </c>
      <c r="Y333" s="6">
        <f>+'4'!M332+CompraVenta!AA335</f>
        <v>49944.209999999941</v>
      </c>
      <c r="Z333" s="6">
        <f>+'7'!B332+CompraVenta!AB335</f>
        <v>0</v>
      </c>
      <c r="AA333" s="6">
        <f>+'7'!C332+CompraVenta!AC335</f>
        <v>0</v>
      </c>
      <c r="AB333" s="6">
        <f>+'7'!D332+CompraVenta!AD335</f>
        <v>0</v>
      </c>
      <c r="AC333" s="6">
        <f>+'7'!E332+CompraVenta!AE335</f>
        <v>0</v>
      </c>
      <c r="AD333" s="6">
        <f>+'7'!F332+CompraVenta!AF335</f>
        <v>0</v>
      </c>
      <c r="AE333" s="6">
        <f>+'7'!G332+CompraVenta!AG335</f>
        <v>0</v>
      </c>
      <c r="AF333" s="6">
        <f>+'7'!H332+CompraVenta!AH335</f>
        <v>0</v>
      </c>
      <c r="AG333" s="6">
        <f>+'7'!I332+CompraVenta!AI335</f>
        <v>0</v>
      </c>
      <c r="AH333" s="6">
        <f>+'7'!J332+CompraVenta!AJ335</f>
        <v>0</v>
      </c>
      <c r="AI333" s="6">
        <f>+'7'!K332+CompraVenta!AK335</f>
        <v>41851.970000000016</v>
      </c>
      <c r="AJ333" s="6">
        <f>+'7'!L332+CompraVenta!AL335</f>
        <v>48513.60999999995</v>
      </c>
      <c r="AK333" s="6">
        <f>+'7'!M332+CompraVenta!AM335</f>
        <v>46177.649999999929</v>
      </c>
      <c r="AL333" s="6"/>
      <c r="AM333" s="33">
        <f t="shared" si="47"/>
        <v>135290.22</v>
      </c>
      <c r="AN333" s="33">
        <f t="shared" si="48"/>
        <v>139951.82999999987</v>
      </c>
      <c r="AO333" s="33">
        <f t="shared" si="49"/>
        <v>136543.22999999989</v>
      </c>
      <c r="AP333" s="33">
        <f t="shared" si="50"/>
        <v>135290.22</v>
      </c>
      <c r="AQ333" s="33">
        <f t="shared" si="51"/>
        <v>1</v>
      </c>
      <c r="AR333" s="6">
        <f t="shared" si="55"/>
        <v>331</v>
      </c>
      <c r="AS333" s="34">
        <f t="shared" si="52"/>
        <v>41874.769999999946</v>
      </c>
      <c r="AT333" s="34">
        <f t="shared" si="52"/>
        <v>47801.289999999979</v>
      </c>
      <c r="AU333" s="34">
        <f t="shared" si="52"/>
        <v>45614.160000000069</v>
      </c>
      <c r="AV333" s="34">
        <f t="shared" si="53"/>
        <v>135290.22</v>
      </c>
      <c r="AW333" s="19"/>
      <c r="BB333" s="33"/>
      <c r="BC333" s="33"/>
      <c r="BD333" s="33"/>
      <c r="BF333" s="33"/>
      <c r="BG333" s="33"/>
      <c r="BH333" s="33"/>
      <c r="BJ333" s="35">
        <f t="shared" si="54"/>
        <v>135290.22</v>
      </c>
    </row>
    <row r="334" spans="1:62" x14ac:dyDescent="0.35">
      <c r="A334" s="3" t="str">
        <f>+'7'!A333</f>
        <v>PFV_JOSE_SOLER_MALLAFRE</v>
      </c>
      <c r="B334" s="6">
        <f>+'2'!B333+CompraVenta!D336</f>
        <v>0</v>
      </c>
      <c r="C334" s="6">
        <f>+'2'!C333+CompraVenta!E336</f>
        <v>0</v>
      </c>
      <c r="D334" s="6">
        <f>+'2'!D333+CompraVenta!F336</f>
        <v>0</v>
      </c>
      <c r="E334" s="6">
        <f>+'2'!E333+CompraVenta!G336</f>
        <v>0</v>
      </c>
      <c r="F334" s="6">
        <f>+'2'!F333+CompraVenta!H336</f>
        <v>0</v>
      </c>
      <c r="G334" s="6">
        <f>+'2'!G333+CompraVenta!I336</f>
        <v>0</v>
      </c>
      <c r="H334" s="6">
        <f>+'2'!H333+CompraVenta!J336</f>
        <v>0</v>
      </c>
      <c r="I334" s="6">
        <f>+'2'!I333+CompraVenta!K336</f>
        <v>0</v>
      </c>
      <c r="J334" s="6">
        <f>+'2'!J333+CompraVenta!L336</f>
        <v>0</v>
      </c>
      <c r="K334" s="6">
        <f>+'2'!K333+CompraVenta!M336</f>
        <v>51650.970000000067</v>
      </c>
      <c r="L334" s="6">
        <f>+'2'!L333+CompraVenta!N336</f>
        <v>57764.590000000077</v>
      </c>
      <c r="M334" s="6">
        <f>+'2'!M333+CompraVenta!O336</f>
        <v>56788.070000000007</v>
      </c>
      <c r="N334" s="6">
        <f>+'4'!B333+CompraVenta!P336</f>
        <v>0</v>
      </c>
      <c r="O334" s="6">
        <f>+'4'!C333+CompraVenta!Q336</f>
        <v>0</v>
      </c>
      <c r="P334" s="6">
        <f>+'4'!D333+CompraVenta!R336</f>
        <v>0</v>
      </c>
      <c r="Q334" s="6">
        <f>+'4'!E333+CompraVenta!S336</f>
        <v>0</v>
      </c>
      <c r="R334" s="6">
        <f>+'4'!F333+CompraVenta!T336</f>
        <v>0</v>
      </c>
      <c r="S334" s="6">
        <f>+'4'!G333+CompraVenta!U336</f>
        <v>0</v>
      </c>
      <c r="T334" s="6">
        <f>+'4'!H333+CompraVenta!V336</f>
        <v>0</v>
      </c>
      <c r="U334" s="6">
        <f>+'4'!I333+CompraVenta!W336</f>
        <v>0</v>
      </c>
      <c r="V334" s="6">
        <f>+'4'!J333+CompraVenta!X336</f>
        <v>0</v>
      </c>
      <c r="W334" s="6">
        <f>+'4'!K333+CompraVenta!Y336</f>
        <v>51639.210000000086</v>
      </c>
      <c r="X334" s="6">
        <f>+'4'!L333+CompraVenta!Z336</f>
        <v>58076.380000000012</v>
      </c>
      <c r="Y334" s="6">
        <f>+'4'!M333+CompraVenta!AA336</f>
        <v>61272.54000000003</v>
      </c>
      <c r="Z334" s="6">
        <f>+'7'!B333+CompraVenta!AB336</f>
        <v>0</v>
      </c>
      <c r="AA334" s="6">
        <f>+'7'!C333+CompraVenta!AC336</f>
        <v>0</v>
      </c>
      <c r="AB334" s="6">
        <f>+'7'!D333+CompraVenta!AD336</f>
        <v>0</v>
      </c>
      <c r="AC334" s="6">
        <f>+'7'!E333+CompraVenta!AE336</f>
        <v>0</v>
      </c>
      <c r="AD334" s="6">
        <f>+'7'!F333+CompraVenta!AF336</f>
        <v>0</v>
      </c>
      <c r="AE334" s="6">
        <f>+'7'!G333+CompraVenta!AG336</f>
        <v>0</v>
      </c>
      <c r="AF334" s="6">
        <f>+'7'!H333+CompraVenta!AH336</f>
        <v>0</v>
      </c>
      <c r="AG334" s="6">
        <f>+'7'!I333+CompraVenta!AI336</f>
        <v>0</v>
      </c>
      <c r="AH334" s="6">
        <f>+'7'!J333+CompraVenta!AJ336</f>
        <v>0</v>
      </c>
      <c r="AI334" s="6">
        <f>+'7'!K333+CompraVenta!AK336</f>
        <v>51635.490000000027</v>
      </c>
      <c r="AJ334" s="6">
        <f>+'7'!L333+CompraVenta!AL336</f>
        <v>58377.949999999932</v>
      </c>
      <c r="AK334" s="6">
        <f>+'7'!M333+CompraVenta!AM336</f>
        <v>57514.829999999965</v>
      </c>
      <c r="AL334" s="6"/>
      <c r="AM334" s="33">
        <f t="shared" si="47"/>
        <v>166203.63000000015</v>
      </c>
      <c r="AN334" s="33">
        <f t="shared" si="48"/>
        <v>170988.13000000012</v>
      </c>
      <c r="AO334" s="33">
        <f t="shared" si="49"/>
        <v>167528.26999999993</v>
      </c>
      <c r="AP334" s="33">
        <f t="shared" si="50"/>
        <v>166203.63000000015</v>
      </c>
      <c r="AQ334" s="33">
        <f t="shared" si="51"/>
        <v>1</v>
      </c>
      <c r="AR334" s="6">
        <f t="shared" si="55"/>
        <v>332</v>
      </c>
      <c r="AS334" s="34">
        <f t="shared" si="52"/>
        <v>51650.970000000067</v>
      </c>
      <c r="AT334" s="34">
        <f t="shared" si="52"/>
        <v>57764.590000000077</v>
      </c>
      <c r="AU334" s="34">
        <f t="shared" si="52"/>
        <v>56788.070000000007</v>
      </c>
      <c r="AV334" s="34">
        <f t="shared" si="53"/>
        <v>166203.63000000015</v>
      </c>
      <c r="AW334" s="19"/>
      <c r="BB334" s="33"/>
      <c r="BC334" s="33"/>
      <c r="BD334" s="33"/>
      <c r="BF334" s="33"/>
      <c r="BG334" s="33"/>
      <c r="BH334" s="33"/>
      <c r="BJ334" s="35">
        <f t="shared" si="54"/>
        <v>166203.63000000015</v>
      </c>
    </row>
    <row r="335" spans="1:62" x14ac:dyDescent="0.35">
      <c r="A335" s="3" t="str">
        <f>+'7'!A334</f>
        <v>PFV_LAS_CODORNICES</v>
      </c>
      <c r="B335" s="6">
        <f>+'2'!B334+CompraVenta!D337</f>
        <v>0</v>
      </c>
      <c r="C335" s="6">
        <f>+'2'!C334+CompraVenta!E337</f>
        <v>0</v>
      </c>
      <c r="D335" s="6">
        <f>+'2'!D334+CompraVenta!F337</f>
        <v>0</v>
      </c>
      <c r="E335" s="6">
        <f>+'2'!E334+CompraVenta!G337</f>
        <v>0</v>
      </c>
      <c r="F335" s="6">
        <f>+'2'!F334+CompraVenta!H337</f>
        <v>0</v>
      </c>
      <c r="G335" s="6">
        <f>+'2'!G334+CompraVenta!I337</f>
        <v>0</v>
      </c>
      <c r="H335" s="6">
        <f>+'2'!H334+CompraVenta!J337</f>
        <v>0</v>
      </c>
      <c r="I335" s="6">
        <f>+'2'!I334+CompraVenta!K337</f>
        <v>0</v>
      </c>
      <c r="J335" s="6">
        <f>+'2'!J334+CompraVenta!L337</f>
        <v>0</v>
      </c>
      <c r="K335" s="6">
        <f>+'2'!K334+CompraVenta!M337</f>
        <v>44509.879999999983</v>
      </c>
      <c r="L335" s="6">
        <f>+'2'!L334+CompraVenta!N337</f>
        <v>52057.469999999994</v>
      </c>
      <c r="M335" s="6">
        <f>+'2'!M334+CompraVenta!O337</f>
        <v>49974.430000000058</v>
      </c>
      <c r="N335" s="6">
        <f>+'4'!B334+CompraVenta!P337</f>
        <v>0</v>
      </c>
      <c r="O335" s="6">
        <f>+'4'!C334+CompraVenta!Q337</f>
        <v>0</v>
      </c>
      <c r="P335" s="6">
        <f>+'4'!D334+CompraVenta!R337</f>
        <v>0</v>
      </c>
      <c r="Q335" s="6">
        <f>+'4'!E334+CompraVenta!S337</f>
        <v>0</v>
      </c>
      <c r="R335" s="6">
        <f>+'4'!F334+CompraVenta!T337</f>
        <v>0</v>
      </c>
      <c r="S335" s="6">
        <f>+'4'!G334+CompraVenta!U337</f>
        <v>0</v>
      </c>
      <c r="T335" s="6">
        <f>+'4'!H334+CompraVenta!V337</f>
        <v>0</v>
      </c>
      <c r="U335" s="6">
        <f>+'4'!I334+CompraVenta!W337</f>
        <v>0</v>
      </c>
      <c r="V335" s="6">
        <f>+'4'!J334+CompraVenta!X337</f>
        <v>0</v>
      </c>
      <c r="W335" s="6">
        <f>+'4'!K334+CompraVenta!Y337</f>
        <v>44497.619999999995</v>
      </c>
      <c r="X335" s="6">
        <f>+'4'!L334+CompraVenta!Z337</f>
        <v>52567.709999999985</v>
      </c>
      <c r="Y335" s="6">
        <f>+'4'!M334+CompraVenta!AA337</f>
        <v>54644.680000000095</v>
      </c>
      <c r="Z335" s="6">
        <f>+'7'!B334+CompraVenta!AB337</f>
        <v>0</v>
      </c>
      <c r="AA335" s="6">
        <f>+'7'!C334+CompraVenta!AC337</f>
        <v>0</v>
      </c>
      <c r="AB335" s="6">
        <f>+'7'!D334+CompraVenta!AD337</f>
        <v>0</v>
      </c>
      <c r="AC335" s="6">
        <f>+'7'!E334+CompraVenta!AE337</f>
        <v>0</v>
      </c>
      <c r="AD335" s="6">
        <f>+'7'!F334+CompraVenta!AF337</f>
        <v>0</v>
      </c>
      <c r="AE335" s="6">
        <f>+'7'!G334+CompraVenta!AG337</f>
        <v>0</v>
      </c>
      <c r="AF335" s="6">
        <f>+'7'!H334+CompraVenta!AH337</f>
        <v>0</v>
      </c>
      <c r="AG335" s="6">
        <f>+'7'!I334+CompraVenta!AI337</f>
        <v>0</v>
      </c>
      <c r="AH335" s="6">
        <f>+'7'!J334+CompraVenta!AJ337</f>
        <v>0</v>
      </c>
      <c r="AI335" s="6">
        <f>+'7'!K334+CompraVenta!AK337</f>
        <v>44495.550000000039</v>
      </c>
      <c r="AJ335" s="6">
        <f>+'7'!L334+CompraVenta!AL337</f>
        <v>52881.01</v>
      </c>
      <c r="AK335" s="6">
        <f>+'7'!M334+CompraVenta!AM337</f>
        <v>50630.640000000087</v>
      </c>
      <c r="AL335" s="6"/>
      <c r="AM335" s="33">
        <f t="shared" si="47"/>
        <v>146541.78000000003</v>
      </c>
      <c r="AN335" s="33">
        <f t="shared" si="48"/>
        <v>151710.01000000007</v>
      </c>
      <c r="AO335" s="33">
        <f t="shared" si="49"/>
        <v>148007.20000000013</v>
      </c>
      <c r="AP335" s="33">
        <f t="shared" si="50"/>
        <v>146541.78000000003</v>
      </c>
      <c r="AQ335" s="33">
        <f t="shared" si="51"/>
        <v>1</v>
      </c>
      <c r="AR335" s="6">
        <f t="shared" si="55"/>
        <v>333</v>
      </c>
      <c r="AS335" s="34">
        <f t="shared" si="52"/>
        <v>44509.879999999983</v>
      </c>
      <c r="AT335" s="34">
        <f t="shared" si="52"/>
        <v>52057.469999999994</v>
      </c>
      <c r="AU335" s="34">
        <f t="shared" si="52"/>
        <v>49974.430000000058</v>
      </c>
      <c r="AV335" s="34">
        <f t="shared" si="53"/>
        <v>146541.78000000003</v>
      </c>
      <c r="AW335" s="19"/>
      <c r="BB335" s="33"/>
      <c r="BC335" s="33"/>
      <c r="BD335" s="33"/>
      <c r="BF335" s="33"/>
      <c r="BG335" s="33"/>
      <c r="BH335" s="33"/>
      <c r="BJ335" s="35">
        <f t="shared" si="54"/>
        <v>146541.78000000003</v>
      </c>
    </row>
    <row r="336" spans="1:62" x14ac:dyDescent="0.35">
      <c r="A336" s="3" t="str">
        <f>+'7'!A335</f>
        <v>PFV_MARIA_PINTO_SPA</v>
      </c>
      <c r="B336" s="6">
        <f>+'2'!B335+CompraVenta!D338</f>
        <v>0</v>
      </c>
      <c r="C336" s="6">
        <f>+'2'!C335+CompraVenta!E338</f>
        <v>0</v>
      </c>
      <c r="D336" s="6">
        <f>+'2'!D335+CompraVenta!F338</f>
        <v>0</v>
      </c>
      <c r="E336" s="6">
        <f>+'2'!E335+CompraVenta!G338</f>
        <v>0</v>
      </c>
      <c r="F336" s="6">
        <f>+'2'!F335+CompraVenta!H338</f>
        <v>0</v>
      </c>
      <c r="G336" s="6">
        <f>+'2'!G335+CompraVenta!I338</f>
        <v>0</v>
      </c>
      <c r="H336" s="6">
        <f>+'2'!H335+CompraVenta!J338</f>
        <v>0</v>
      </c>
      <c r="I336" s="6">
        <f>+'2'!I335+CompraVenta!K338</f>
        <v>0</v>
      </c>
      <c r="J336" s="6">
        <f>+'2'!J335+CompraVenta!L338</f>
        <v>0</v>
      </c>
      <c r="K336" s="6">
        <f>+'2'!K335+CompraVenta!M338</f>
        <v>33560.339999999982</v>
      </c>
      <c r="L336" s="6">
        <f>+'2'!L335+CompraVenta!N338</f>
        <v>30436.080000000005</v>
      </c>
      <c r="M336" s="6">
        <f>+'2'!M335+CompraVenta!O338</f>
        <v>32859.200000000019</v>
      </c>
      <c r="N336" s="6">
        <f>+'4'!B335+CompraVenta!P338</f>
        <v>0</v>
      </c>
      <c r="O336" s="6">
        <f>+'4'!C335+CompraVenta!Q338</f>
        <v>0</v>
      </c>
      <c r="P336" s="6">
        <f>+'4'!D335+CompraVenta!R338</f>
        <v>0</v>
      </c>
      <c r="Q336" s="6">
        <f>+'4'!E335+CompraVenta!S338</f>
        <v>0</v>
      </c>
      <c r="R336" s="6">
        <f>+'4'!F335+CompraVenta!T338</f>
        <v>0</v>
      </c>
      <c r="S336" s="6">
        <f>+'4'!G335+CompraVenta!U338</f>
        <v>0</v>
      </c>
      <c r="T336" s="6">
        <f>+'4'!H335+CompraVenta!V338</f>
        <v>0</v>
      </c>
      <c r="U336" s="6">
        <f>+'4'!I335+CompraVenta!W338</f>
        <v>0</v>
      </c>
      <c r="V336" s="6">
        <f>+'4'!J335+CompraVenta!X338</f>
        <v>0</v>
      </c>
      <c r="W336" s="6">
        <f>+'4'!K335+CompraVenta!Y338</f>
        <v>33552.259999999987</v>
      </c>
      <c r="X336" s="6">
        <f>+'4'!L335+CompraVenta!Z338</f>
        <v>30668.860000000019</v>
      </c>
      <c r="Y336" s="6">
        <f>+'4'!M335+CompraVenta!AA338</f>
        <v>35604.520000000048</v>
      </c>
      <c r="Z336" s="6">
        <f>+'7'!B335+CompraVenta!AB338</f>
        <v>0</v>
      </c>
      <c r="AA336" s="6">
        <f>+'7'!C335+CompraVenta!AC338</f>
        <v>0</v>
      </c>
      <c r="AB336" s="6">
        <f>+'7'!D335+CompraVenta!AD338</f>
        <v>0</v>
      </c>
      <c r="AC336" s="6">
        <f>+'7'!E335+CompraVenta!AE338</f>
        <v>0</v>
      </c>
      <c r="AD336" s="6">
        <f>+'7'!F335+CompraVenta!AF338</f>
        <v>0</v>
      </c>
      <c r="AE336" s="6">
        <f>+'7'!G335+CompraVenta!AG338</f>
        <v>0</v>
      </c>
      <c r="AF336" s="6">
        <f>+'7'!H335+CompraVenta!AH338</f>
        <v>0</v>
      </c>
      <c r="AG336" s="6">
        <f>+'7'!I335+CompraVenta!AI338</f>
        <v>0</v>
      </c>
      <c r="AH336" s="6">
        <f>+'7'!J335+CompraVenta!AJ338</f>
        <v>0</v>
      </c>
      <c r="AI336" s="6">
        <f>+'7'!K335+CompraVenta!AK338</f>
        <v>33548.509999999987</v>
      </c>
      <c r="AJ336" s="6">
        <f>+'7'!L335+CompraVenta!AL338</f>
        <v>30829.41999999998</v>
      </c>
      <c r="AK336" s="6">
        <f>+'7'!M335+CompraVenta!AM338</f>
        <v>33286.489999999932</v>
      </c>
      <c r="AL336" s="6"/>
      <c r="AM336" s="33">
        <f t="shared" si="47"/>
        <v>96855.62</v>
      </c>
      <c r="AN336" s="33">
        <f t="shared" si="48"/>
        <v>99825.640000000058</v>
      </c>
      <c r="AO336" s="33">
        <f t="shared" si="49"/>
        <v>97664.419999999896</v>
      </c>
      <c r="AP336" s="33">
        <f t="shared" si="50"/>
        <v>96855.62</v>
      </c>
      <c r="AQ336" s="33">
        <f t="shared" si="51"/>
        <v>1</v>
      </c>
      <c r="AR336" s="6">
        <f t="shared" si="55"/>
        <v>334</v>
      </c>
      <c r="AS336" s="34">
        <f t="shared" si="52"/>
        <v>33560.339999999982</v>
      </c>
      <c r="AT336" s="34">
        <f t="shared" si="52"/>
        <v>30436.080000000005</v>
      </c>
      <c r="AU336" s="34">
        <f t="shared" si="52"/>
        <v>32859.200000000019</v>
      </c>
      <c r="AV336" s="34">
        <f t="shared" si="53"/>
        <v>96855.62</v>
      </c>
      <c r="AW336" s="19"/>
      <c r="BB336" s="33"/>
      <c r="BC336" s="33"/>
      <c r="BD336" s="33"/>
      <c r="BF336" s="33"/>
      <c r="BG336" s="33"/>
      <c r="BH336" s="33"/>
      <c r="BJ336" s="35">
        <f t="shared" si="54"/>
        <v>96855.62</v>
      </c>
    </row>
    <row r="337" spans="1:62" x14ac:dyDescent="0.35">
      <c r="A337" s="3" t="str">
        <f>+'7'!A336</f>
        <v>PFV_NUEVA_QUILLAGUA</v>
      </c>
      <c r="B337" s="6">
        <f>+'2'!B336+CompraVenta!D339</f>
        <v>0</v>
      </c>
      <c r="C337" s="6">
        <f>+'2'!C336+CompraVenta!E339</f>
        <v>0</v>
      </c>
      <c r="D337" s="6">
        <f>+'2'!D336+CompraVenta!F339</f>
        <v>0</v>
      </c>
      <c r="E337" s="6">
        <f>+'2'!E336+CompraVenta!G339</f>
        <v>0</v>
      </c>
      <c r="F337" s="6">
        <f>+'2'!F336+CompraVenta!H339</f>
        <v>0</v>
      </c>
      <c r="G337" s="6">
        <f>+'2'!G336+CompraVenta!I339</f>
        <v>0</v>
      </c>
      <c r="H337" s="6">
        <f>+'2'!H336+CompraVenta!J339</f>
        <v>0</v>
      </c>
      <c r="I337" s="6">
        <f>+'2'!I336+CompraVenta!K339</f>
        <v>0</v>
      </c>
      <c r="J337" s="6">
        <f>+'2'!J336+CompraVenta!L339</f>
        <v>0</v>
      </c>
      <c r="K337" s="6">
        <f>+'2'!K336+CompraVenta!M339</f>
        <v>1080661.9499999993</v>
      </c>
      <c r="L337" s="6">
        <f>+'2'!L336+CompraVenta!N339</f>
        <v>762156.48999999824</v>
      </c>
      <c r="M337" s="6">
        <f>+'2'!M336+CompraVenta!O339</f>
        <v>1126510.0200000016</v>
      </c>
      <c r="N337" s="6">
        <f>+'4'!B336+CompraVenta!P339</f>
        <v>0</v>
      </c>
      <c r="O337" s="6">
        <f>+'4'!C336+CompraVenta!Q339</f>
        <v>0</v>
      </c>
      <c r="P337" s="6">
        <f>+'4'!D336+CompraVenta!R339</f>
        <v>0</v>
      </c>
      <c r="Q337" s="6">
        <f>+'4'!E336+CompraVenta!S339</f>
        <v>0</v>
      </c>
      <c r="R337" s="6">
        <f>+'4'!F336+CompraVenta!T339</f>
        <v>0</v>
      </c>
      <c r="S337" s="6">
        <f>+'4'!G336+CompraVenta!U339</f>
        <v>0</v>
      </c>
      <c r="T337" s="6">
        <f>+'4'!H336+CompraVenta!V339</f>
        <v>0</v>
      </c>
      <c r="U337" s="6">
        <f>+'4'!I336+CompraVenta!W339</f>
        <v>0</v>
      </c>
      <c r="V337" s="6">
        <f>+'4'!J336+CompraVenta!X339</f>
        <v>0</v>
      </c>
      <c r="W337" s="6">
        <f>+'4'!K336+CompraVenta!Y339</f>
        <v>1080761.8699999994</v>
      </c>
      <c r="X337" s="6">
        <f>+'4'!L336+CompraVenta!Z339</f>
        <v>826348.08000000136</v>
      </c>
      <c r="Y337" s="6">
        <f>+'4'!M336+CompraVenta!AA339</f>
        <v>1135380.1900000006</v>
      </c>
      <c r="Z337" s="6">
        <f>+'7'!B336+CompraVenta!AB339</f>
        <v>0</v>
      </c>
      <c r="AA337" s="6">
        <f>+'7'!C336+CompraVenta!AC339</f>
        <v>0</v>
      </c>
      <c r="AB337" s="6">
        <f>+'7'!D336+CompraVenta!AD339</f>
        <v>0</v>
      </c>
      <c r="AC337" s="6">
        <f>+'7'!E336+CompraVenta!AE339</f>
        <v>0</v>
      </c>
      <c r="AD337" s="6">
        <f>+'7'!F336+CompraVenta!AF339</f>
        <v>0</v>
      </c>
      <c r="AE337" s="6">
        <f>+'7'!G336+CompraVenta!AG339</f>
        <v>0</v>
      </c>
      <c r="AF337" s="6">
        <f>+'7'!H336+CompraVenta!AH339</f>
        <v>0</v>
      </c>
      <c r="AG337" s="6">
        <f>+'7'!I336+CompraVenta!AI339</f>
        <v>0</v>
      </c>
      <c r="AH337" s="6">
        <f>+'7'!J336+CompraVenta!AJ339</f>
        <v>0</v>
      </c>
      <c r="AI337" s="6">
        <f>+'7'!K336+CompraVenta!AK339</f>
        <v>1080754.5799999998</v>
      </c>
      <c r="AJ337" s="6">
        <f>+'7'!L336+CompraVenta!AL339</f>
        <v>825332.19000000134</v>
      </c>
      <c r="AK337" s="6">
        <f>+'7'!M336+CompraVenta!AM339</f>
        <v>1135091.2300000025</v>
      </c>
      <c r="AL337" s="6"/>
      <c r="AM337" s="33">
        <f t="shared" si="47"/>
        <v>2969328.459999999</v>
      </c>
      <c r="AN337" s="33">
        <f t="shared" si="48"/>
        <v>3042490.1400000015</v>
      </c>
      <c r="AO337" s="33">
        <f t="shared" si="49"/>
        <v>3041178.0000000037</v>
      </c>
      <c r="AP337" s="33">
        <f t="shared" si="50"/>
        <v>2969328.459999999</v>
      </c>
      <c r="AQ337" s="33">
        <f t="shared" si="51"/>
        <v>1</v>
      </c>
      <c r="AR337" s="6">
        <f t="shared" si="55"/>
        <v>335</v>
      </c>
      <c r="AS337" s="34">
        <f t="shared" si="52"/>
        <v>1080661.9499999993</v>
      </c>
      <c r="AT337" s="34">
        <f t="shared" si="52"/>
        <v>762156.48999999824</v>
      </c>
      <c r="AU337" s="34">
        <f t="shared" si="52"/>
        <v>1126510.0200000016</v>
      </c>
      <c r="AV337" s="34">
        <f t="shared" si="53"/>
        <v>2969328.459999999</v>
      </c>
      <c r="AW337" s="19"/>
      <c r="BB337" s="33"/>
      <c r="BC337" s="33"/>
      <c r="BD337" s="33"/>
      <c r="BF337" s="33"/>
      <c r="BG337" s="33"/>
      <c r="BH337" s="33"/>
      <c r="BJ337" s="35">
        <f t="shared" si="54"/>
        <v>2969328.459999999</v>
      </c>
    </row>
    <row r="338" spans="1:62" x14ac:dyDescent="0.35">
      <c r="A338" s="3" t="str">
        <f>+'7'!A337</f>
        <v>PFV_ÑIQUEN</v>
      </c>
      <c r="B338" s="6">
        <f>+'2'!B337+CompraVenta!D340</f>
        <v>0</v>
      </c>
      <c r="C338" s="6">
        <f>+'2'!C337+CompraVenta!E340</f>
        <v>0</v>
      </c>
      <c r="D338" s="6">
        <f>+'2'!D337+CompraVenta!F340</f>
        <v>0</v>
      </c>
      <c r="E338" s="6">
        <f>+'2'!E337+CompraVenta!G340</f>
        <v>0</v>
      </c>
      <c r="F338" s="6">
        <f>+'2'!F337+CompraVenta!H340</f>
        <v>0</v>
      </c>
      <c r="G338" s="6">
        <f>+'2'!G337+CompraVenta!I340</f>
        <v>0</v>
      </c>
      <c r="H338" s="6">
        <f>+'2'!H337+CompraVenta!J340</f>
        <v>0</v>
      </c>
      <c r="I338" s="6">
        <f>+'2'!I337+CompraVenta!K340</f>
        <v>0</v>
      </c>
      <c r="J338" s="6">
        <f>+'2'!J337+CompraVenta!L340</f>
        <v>0</v>
      </c>
      <c r="K338" s="6">
        <f>+'2'!K337+CompraVenta!M340</f>
        <v>0</v>
      </c>
      <c r="L338" s="6">
        <f>+'2'!L337+CompraVenta!N340</f>
        <v>0</v>
      </c>
      <c r="M338" s="6">
        <f>+'2'!M337+CompraVenta!O340</f>
        <v>0</v>
      </c>
      <c r="N338" s="6">
        <f>+'4'!B337+CompraVenta!P340</f>
        <v>0</v>
      </c>
      <c r="O338" s="6">
        <f>+'4'!C337+CompraVenta!Q340</f>
        <v>0</v>
      </c>
      <c r="P338" s="6">
        <f>+'4'!D337+CompraVenta!R340</f>
        <v>0</v>
      </c>
      <c r="Q338" s="6">
        <f>+'4'!E337+CompraVenta!S340</f>
        <v>0</v>
      </c>
      <c r="R338" s="6">
        <f>+'4'!F337+CompraVenta!T340</f>
        <v>0</v>
      </c>
      <c r="S338" s="6">
        <f>+'4'!G337+CompraVenta!U340</f>
        <v>0</v>
      </c>
      <c r="T338" s="6">
        <f>+'4'!H337+CompraVenta!V340</f>
        <v>0</v>
      </c>
      <c r="U338" s="6">
        <f>+'4'!I337+CompraVenta!W340</f>
        <v>0</v>
      </c>
      <c r="V338" s="6">
        <f>+'4'!J337+CompraVenta!X340</f>
        <v>0</v>
      </c>
      <c r="W338" s="6">
        <f>+'4'!K337+CompraVenta!Y340</f>
        <v>0</v>
      </c>
      <c r="X338" s="6">
        <f>+'4'!L337+CompraVenta!Z340</f>
        <v>0</v>
      </c>
      <c r="Y338" s="6">
        <f>+'4'!M337+CompraVenta!AA340</f>
        <v>0</v>
      </c>
      <c r="Z338" s="6">
        <f>+'7'!B337+CompraVenta!AB340</f>
        <v>0</v>
      </c>
      <c r="AA338" s="6">
        <f>+'7'!C337+CompraVenta!AC340</f>
        <v>0</v>
      </c>
      <c r="AB338" s="6">
        <f>+'7'!D337+CompraVenta!AD340</f>
        <v>0</v>
      </c>
      <c r="AC338" s="6">
        <f>+'7'!E337+CompraVenta!AE340</f>
        <v>0</v>
      </c>
      <c r="AD338" s="6">
        <f>+'7'!F337+CompraVenta!AF340</f>
        <v>0</v>
      </c>
      <c r="AE338" s="6">
        <f>+'7'!G337+CompraVenta!AG340</f>
        <v>0</v>
      </c>
      <c r="AF338" s="6">
        <f>+'7'!H337+CompraVenta!AH340</f>
        <v>0</v>
      </c>
      <c r="AG338" s="6">
        <f>+'7'!I337+CompraVenta!AI340</f>
        <v>0</v>
      </c>
      <c r="AH338" s="6">
        <f>+'7'!J337+CompraVenta!AJ340</f>
        <v>0</v>
      </c>
      <c r="AI338" s="6">
        <f>+'7'!K337+CompraVenta!AK340</f>
        <v>0</v>
      </c>
      <c r="AJ338" s="6">
        <f>+'7'!L337+CompraVenta!AL340</f>
        <v>0</v>
      </c>
      <c r="AK338" s="6">
        <f>+'7'!M337+CompraVenta!AM340</f>
        <v>0</v>
      </c>
      <c r="AL338" s="6"/>
      <c r="AM338" s="33">
        <f t="shared" si="47"/>
        <v>0</v>
      </c>
      <c r="AN338" s="33">
        <f t="shared" si="48"/>
        <v>0</v>
      </c>
      <c r="AO338" s="33">
        <f t="shared" si="49"/>
        <v>0</v>
      </c>
      <c r="AP338" s="33">
        <f t="shared" si="50"/>
        <v>0</v>
      </c>
      <c r="AQ338" s="33">
        <f t="shared" si="51"/>
        <v>1</v>
      </c>
      <c r="AR338" s="6">
        <f t="shared" si="55"/>
        <v>336</v>
      </c>
      <c r="AS338" s="34">
        <f t="shared" si="52"/>
        <v>0</v>
      </c>
      <c r="AT338" s="34">
        <f t="shared" si="52"/>
        <v>0</v>
      </c>
      <c r="AU338" s="34">
        <f t="shared" si="52"/>
        <v>0</v>
      </c>
      <c r="AV338" s="34">
        <f t="shared" si="53"/>
        <v>0</v>
      </c>
      <c r="AW338" s="19"/>
      <c r="BB338" s="33"/>
      <c r="BC338" s="33"/>
      <c r="BD338" s="33"/>
      <c r="BF338" s="33"/>
      <c r="BG338" s="33"/>
      <c r="BH338" s="33"/>
      <c r="BJ338" s="35">
        <f t="shared" si="54"/>
        <v>0</v>
      </c>
    </row>
    <row r="339" spans="1:62" x14ac:dyDescent="0.35">
      <c r="A339" s="3" t="str">
        <f>+'7'!A338</f>
        <v>PFV_OCOA</v>
      </c>
      <c r="B339" s="6">
        <f>+'2'!B338+CompraVenta!D341</f>
        <v>0</v>
      </c>
      <c r="C339" s="6">
        <f>+'2'!C338+CompraVenta!E341</f>
        <v>0</v>
      </c>
      <c r="D339" s="6">
        <f>+'2'!D338+CompraVenta!F341</f>
        <v>0</v>
      </c>
      <c r="E339" s="6">
        <f>+'2'!E338+CompraVenta!G341</f>
        <v>0</v>
      </c>
      <c r="F339" s="6">
        <f>+'2'!F338+CompraVenta!H341</f>
        <v>0</v>
      </c>
      <c r="G339" s="6">
        <f>+'2'!G338+CompraVenta!I341</f>
        <v>0</v>
      </c>
      <c r="H339" s="6">
        <f>+'2'!H338+CompraVenta!J341</f>
        <v>0</v>
      </c>
      <c r="I339" s="6">
        <f>+'2'!I338+CompraVenta!K341</f>
        <v>0</v>
      </c>
      <c r="J339" s="6">
        <f>+'2'!J338+CompraVenta!L341</f>
        <v>0</v>
      </c>
      <c r="K339" s="6">
        <f>+'2'!K338+CompraVenta!M341</f>
        <v>45937.160000000076</v>
      </c>
      <c r="L339" s="6">
        <f>+'2'!L338+CompraVenta!N341</f>
        <v>51538.87999999999</v>
      </c>
      <c r="M339" s="6">
        <f>+'2'!M338+CompraVenta!O341</f>
        <v>50067.889999999898</v>
      </c>
      <c r="N339" s="6">
        <f>+'4'!B338+CompraVenta!P341</f>
        <v>0</v>
      </c>
      <c r="O339" s="6">
        <f>+'4'!C338+CompraVenta!Q341</f>
        <v>0</v>
      </c>
      <c r="P339" s="6">
        <f>+'4'!D338+CompraVenta!R341</f>
        <v>0</v>
      </c>
      <c r="Q339" s="6">
        <f>+'4'!E338+CompraVenta!S341</f>
        <v>0</v>
      </c>
      <c r="R339" s="6">
        <f>+'4'!F338+CompraVenta!T341</f>
        <v>0</v>
      </c>
      <c r="S339" s="6">
        <f>+'4'!G338+CompraVenta!U341</f>
        <v>0</v>
      </c>
      <c r="T339" s="6">
        <f>+'4'!H338+CompraVenta!V341</f>
        <v>0</v>
      </c>
      <c r="U339" s="6">
        <f>+'4'!I338+CompraVenta!W341</f>
        <v>0</v>
      </c>
      <c r="V339" s="6">
        <f>+'4'!J338+CompraVenta!X341</f>
        <v>0</v>
      </c>
      <c r="W339" s="6">
        <f>+'4'!K338+CompraVenta!Y341</f>
        <v>45929.660000000025</v>
      </c>
      <c r="X339" s="6">
        <f>+'4'!L338+CompraVenta!Z341</f>
        <v>51628.040000000037</v>
      </c>
      <c r="Y339" s="6">
        <f>+'4'!M338+CompraVenta!AA341</f>
        <v>53166.370000000046</v>
      </c>
      <c r="Z339" s="6">
        <f>+'7'!B338+CompraVenta!AB341</f>
        <v>0</v>
      </c>
      <c r="AA339" s="6">
        <f>+'7'!C338+CompraVenta!AC341</f>
        <v>0</v>
      </c>
      <c r="AB339" s="6">
        <f>+'7'!D338+CompraVenta!AD341</f>
        <v>0</v>
      </c>
      <c r="AC339" s="6">
        <f>+'7'!E338+CompraVenta!AE341</f>
        <v>0</v>
      </c>
      <c r="AD339" s="6">
        <f>+'7'!F338+CompraVenta!AF341</f>
        <v>0</v>
      </c>
      <c r="AE339" s="6">
        <f>+'7'!G338+CompraVenta!AG341</f>
        <v>0</v>
      </c>
      <c r="AF339" s="6">
        <f>+'7'!H338+CompraVenta!AH341</f>
        <v>0</v>
      </c>
      <c r="AG339" s="6">
        <f>+'7'!I338+CompraVenta!AI341</f>
        <v>0</v>
      </c>
      <c r="AH339" s="6">
        <f>+'7'!J338+CompraVenta!AJ341</f>
        <v>0</v>
      </c>
      <c r="AI339" s="6">
        <f>+'7'!K338+CompraVenta!AK341</f>
        <v>45924.530000000013</v>
      </c>
      <c r="AJ339" s="6">
        <f>+'7'!L338+CompraVenta!AL341</f>
        <v>51804.549999999952</v>
      </c>
      <c r="AK339" s="6">
        <f>+'7'!M338+CompraVenta!AM341</f>
        <v>50650.9</v>
      </c>
      <c r="AL339" s="6"/>
      <c r="AM339" s="33">
        <f t="shared" si="47"/>
        <v>147543.92999999996</v>
      </c>
      <c r="AN339" s="33">
        <f t="shared" si="48"/>
        <v>150724.07000000012</v>
      </c>
      <c r="AO339" s="33">
        <f t="shared" si="49"/>
        <v>148379.97999999995</v>
      </c>
      <c r="AP339" s="33">
        <f t="shared" si="50"/>
        <v>147543.92999999996</v>
      </c>
      <c r="AQ339" s="33">
        <f t="shared" si="51"/>
        <v>1</v>
      </c>
      <c r="AR339" s="6">
        <f t="shared" si="55"/>
        <v>337</v>
      </c>
      <c r="AS339" s="34">
        <f t="shared" si="52"/>
        <v>45937.160000000076</v>
      </c>
      <c r="AT339" s="34">
        <f t="shared" si="52"/>
        <v>51538.87999999999</v>
      </c>
      <c r="AU339" s="34">
        <f t="shared" si="52"/>
        <v>50067.889999999898</v>
      </c>
      <c r="AV339" s="34">
        <f t="shared" si="53"/>
        <v>147543.92999999996</v>
      </c>
      <c r="AW339" s="19"/>
      <c r="BB339" s="33"/>
      <c r="BC339" s="33"/>
      <c r="BD339" s="33"/>
      <c r="BF339" s="33"/>
      <c r="BG339" s="33"/>
      <c r="BH339" s="33"/>
      <c r="BJ339" s="35">
        <f t="shared" si="54"/>
        <v>147543.92999999996</v>
      </c>
    </row>
    <row r="340" spans="1:62" x14ac:dyDescent="0.35">
      <c r="A340" s="3" t="str">
        <f>+'7'!A339</f>
        <v>PFV_SANTA_ESTER</v>
      </c>
      <c r="B340" s="6">
        <f>+'2'!B339+CompraVenta!D342</f>
        <v>0</v>
      </c>
      <c r="C340" s="6">
        <f>+'2'!C339+CompraVenta!E342</f>
        <v>0</v>
      </c>
      <c r="D340" s="6">
        <f>+'2'!D339+CompraVenta!F342</f>
        <v>0</v>
      </c>
      <c r="E340" s="6">
        <f>+'2'!E339+CompraVenta!G342</f>
        <v>0</v>
      </c>
      <c r="F340" s="6">
        <f>+'2'!F339+CompraVenta!H342</f>
        <v>0</v>
      </c>
      <c r="G340" s="6">
        <f>+'2'!G339+CompraVenta!I342</f>
        <v>0</v>
      </c>
      <c r="H340" s="6">
        <f>+'2'!H339+CompraVenta!J342</f>
        <v>0</v>
      </c>
      <c r="I340" s="6">
        <f>+'2'!I339+CompraVenta!K342</f>
        <v>0</v>
      </c>
      <c r="J340" s="6">
        <f>+'2'!J339+CompraVenta!L342</f>
        <v>0</v>
      </c>
      <c r="K340" s="6">
        <f>+'2'!K339+CompraVenta!M342</f>
        <v>41874.769999999946</v>
      </c>
      <c r="L340" s="6">
        <f>+'2'!L339+CompraVenta!N342</f>
        <v>47801.289999999979</v>
      </c>
      <c r="M340" s="6">
        <f>+'2'!M339+CompraVenta!O342</f>
        <v>45614.160000000069</v>
      </c>
      <c r="N340" s="6">
        <f>+'4'!B339+CompraVenta!P342</f>
        <v>0</v>
      </c>
      <c r="O340" s="6">
        <f>+'4'!C339+CompraVenta!Q342</f>
        <v>0</v>
      </c>
      <c r="P340" s="6">
        <f>+'4'!D339+CompraVenta!R342</f>
        <v>0</v>
      </c>
      <c r="Q340" s="6">
        <f>+'4'!E339+CompraVenta!S342</f>
        <v>0</v>
      </c>
      <c r="R340" s="6">
        <f>+'4'!F339+CompraVenta!T342</f>
        <v>0</v>
      </c>
      <c r="S340" s="6">
        <f>+'4'!G339+CompraVenta!U342</f>
        <v>0</v>
      </c>
      <c r="T340" s="6">
        <f>+'4'!H339+CompraVenta!V342</f>
        <v>0</v>
      </c>
      <c r="U340" s="6">
        <f>+'4'!I339+CompraVenta!W342</f>
        <v>0</v>
      </c>
      <c r="V340" s="6">
        <f>+'4'!J339+CompraVenta!X342</f>
        <v>0</v>
      </c>
      <c r="W340" s="6">
        <f>+'4'!K339+CompraVenta!Y342</f>
        <v>41846.699999999917</v>
      </c>
      <c r="X340" s="6">
        <f>+'4'!L339+CompraVenta!Z342</f>
        <v>48160.92000000002</v>
      </c>
      <c r="Y340" s="6">
        <f>+'4'!M339+CompraVenta!AA342</f>
        <v>49944.209999999941</v>
      </c>
      <c r="Z340" s="6">
        <f>+'7'!B339+CompraVenta!AB342</f>
        <v>0</v>
      </c>
      <c r="AA340" s="6">
        <f>+'7'!C339+CompraVenta!AC342</f>
        <v>0</v>
      </c>
      <c r="AB340" s="6">
        <f>+'7'!D339+CompraVenta!AD342</f>
        <v>0</v>
      </c>
      <c r="AC340" s="6">
        <f>+'7'!E339+CompraVenta!AE342</f>
        <v>0</v>
      </c>
      <c r="AD340" s="6">
        <f>+'7'!F339+CompraVenta!AF342</f>
        <v>0</v>
      </c>
      <c r="AE340" s="6">
        <f>+'7'!G339+CompraVenta!AG342</f>
        <v>0</v>
      </c>
      <c r="AF340" s="6">
        <f>+'7'!H339+CompraVenta!AH342</f>
        <v>0</v>
      </c>
      <c r="AG340" s="6">
        <f>+'7'!I339+CompraVenta!AI342</f>
        <v>0</v>
      </c>
      <c r="AH340" s="6">
        <f>+'7'!J339+CompraVenta!AJ342</f>
        <v>0</v>
      </c>
      <c r="AI340" s="6">
        <f>+'7'!K339+CompraVenta!AK342</f>
        <v>41851.970000000016</v>
      </c>
      <c r="AJ340" s="6">
        <f>+'7'!L339+CompraVenta!AL342</f>
        <v>48513.60999999995</v>
      </c>
      <c r="AK340" s="6">
        <f>+'7'!M339+CompraVenta!AM342</f>
        <v>46177.649999999929</v>
      </c>
      <c r="AL340" s="6"/>
      <c r="AM340" s="33">
        <f t="shared" si="47"/>
        <v>135290.22</v>
      </c>
      <c r="AN340" s="33">
        <f t="shared" si="48"/>
        <v>139951.82999999987</v>
      </c>
      <c r="AO340" s="33">
        <f t="shared" si="49"/>
        <v>136543.22999999989</v>
      </c>
      <c r="AP340" s="33">
        <f t="shared" si="50"/>
        <v>135290.22</v>
      </c>
      <c r="AQ340" s="33">
        <f t="shared" si="51"/>
        <v>1</v>
      </c>
      <c r="AR340" s="6">
        <f t="shared" si="55"/>
        <v>338</v>
      </c>
      <c r="AS340" s="34">
        <f t="shared" si="52"/>
        <v>41874.769999999946</v>
      </c>
      <c r="AT340" s="34">
        <f t="shared" si="52"/>
        <v>47801.289999999979</v>
      </c>
      <c r="AU340" s="34">
        <f t="shared" si="52"/>
        <v>45614.160000000069</v>
      </c>
      <c r="AV340" s="34">
        <f t="shared" si="53"/>
        <v>135290.22</v>
      </c>
      <c r="AW340" s="19"/>
      <c r="BB340" s="33"/>
      <c r="BC340" s="33"/>
      <c r="BD340" s="33"/>
      <c r="BF340" s="33"/>
      <c r="BG340" s="33"/>
      <c r="BH340" s="33"/>
      <c r="BJ340" s="35">
        <f t="shared" si="54"/>
        <v>135290.22</v>
      </c>
    </row>
    <row r="341" spans="1:62" x14ac:dyDescent="0.35">
      <c r="A341" s="3" t="str">
        <f>+'7'!A340</f>
        <v>PFV_SANTA_RITA</v>
      </c>
      <c r="B341" s="6">
        <f>+'2'!B340+CompraVenta!D343</f>
        <v>0</v>
      </c>
      <c r="C341" s="6">
        <f>+'2'!C340+CompraVenta!E343</f>
        <v>0</v>
      </c>
      <c r="D341" s="6">
        <f>+'2'!D340+CompraVenta!F343</f>
        <v>0</v>
      </c>
      <c r="E341" s="6">
        <f>+'2'!E340+CompraVenta!G343</f>
        <v>0</v>
      </c>
      <c r="F341" s="6">
        <f>+'2'!F340+CompraVenta!H343</f>
        <v>0</v>
      </c>
      <c r="G341" s="6">
        <f>+'2'!G340+CompraVenta!I343</f>
        <v>0</v>
      </c>
      <c r="H341" s="6">
        <f>+'2'!H340+CompraVenta!J343</f>
        <v>0</v>
      </c>
      <c r="I341" s="6">
        <f>+'2'!I340+CompraVenta!K343</f>
        <v>0</v>
      </c>
      <c r="J341" s="6">
        <f>+'2'!J340+CompraVenta!L343</f>
        <v>0</v>
      </c>
      <c r="K341" s="6">
        <f>+'2'!K340+CompraVenta!M343</f>
        <v>37660.62999999999</v>
      </c>
      <c r="L341" s="6">
        <f>+'2'!L340+CompraVenta!N343</f>
        <v>43055.8</v>
      </c>
      <c r="M341" s="6">
        <f>+'2'!M340+CompraVenta!O343</f>
        <v>41060.649999999972</v>
      </c>
      <c r="N341" s="6">
        <f>+'4'!B340+CompraVenta!P343</f>
        <v>0</v>
      </c>
      <c r="O341" s="6">
        <f>+'4'!C340+CompraVenta!Q343</f>
        <v>0</v>
      </c>
      <c r="P341" s="6">
        <f>+'4'!D340+CompraVenta!R343</f>
        <v>0</v>
      </c>
      <c r="Q341" s="6">
        <f>+'4'!E340+CompraVenta!S343</f>
        <v>0</v>
      </c>
      <c r="R341" s="6">
        <f>+'4'!F340+CompraVenta!T343</f>
        <v>0</v>
      </c>
      <c r="S341" s="6">
        <f>+'4'!G340+CompraVenta!U343</f>
        <v>0</v>
      </c>
      <c r="T341" s="6">
        <f>+'4'!H340+CompraVenta!V343</f>
        <v>0</v>
      </c>
      <c r="U341" s="6">
        <f>+'4'!I340+CompraVenta!W343</f>
        <v>0</v>
      </c>
      <c r="V341" s="6">
        <f>+'4'!J340+CompraVenta!X343</f>
        <v>0</v>
      </c>
      <c r="W341" s="6">
        <f>+'4'!K340+CompraVenta!Y343</f>
        <v>37635.410000000025</v>
      </c>
      <c r="X341" s="6">
        <f>+'4'!L340+CompraVenta!Z343</f>
        <v>43379.700000000063</v>
      </c>
      <c r="Y341" s="6">
        <f>+'4'!M340+CompraVenta!AA343</f>
        <v>44958.029999999992</v>
      </c>
      <c r="Z341" s="6">
        <f>+'7'!B340+CompraVenta!AB343</f>
        <v>0</v>
      </c>
      <c r="AA341" s="6">
        <f>+'7'!C340+CompraVenta!AC343</f>
        <v>0</v>
      </c>
      <c r="AB341" s="6">
        <f>+'7'!D340+CompraVenta!AD343</f>
        <v>0</v>
      </c>
      <c r="AC341" s="6">
        <f>+'7'!E340+CompraVenta!AE343</f>
        <v>0</v>
      </c>
      <c r="AD341" s="6">
        <f>+'7'!F340+CompraVenta!AF343</f>
        <v>0</v>
      </c>
      <c r="AE341" s="6">
        <f>+'7'!G340+CompraVenta!AG343</f>
        <v>0</v>
      </c>
      <c r="AF341" s="6">
        <f>+'7'!H340+CompraVenta!AH343</f>
        <v>0</v>
      </c>
      <c r="AG341" s="6">
        <f>+'7'!I340+CompraVenta!AI343</f>
        <v>0</v>
      </c>
      <c r="AH341" s="6">
        <f>+'7'!J340+CompraVenta!AJ343</f>
        <v>0</v>
      </c>
      <c r="AI341" s="6">
        <f>+'7'!K340+CompraVenta!AK343</f>
        <v>37640.159999999974</v>
      </c>
      <c r="AJ341" s="6">
        <f>+'7'!L340+CompraVenta!AL343</f>
        <v>43697.089999999975</v>
      </c>
      <c r="AK341" s="6">
        <f>+'7'!M340+CompraVenta!AM343</f>
        <v>41567.759999999944</v>
      </c>
      <c r="AL341" s="6"/>
      <c r="AM341" s="33">
        <f t="shared" si="47"/>
        <v>121777.07999999996</v>
      </c>
      <c r="AN341" s="33">
        <f t="shared" si="48"/>
        <v>125973.14000000007</v>
      </c>
      <c r="AO341" s="33">
        <f t="shared" si="49"/>
        <v>122905.00999999989</v>
      </c>
      <c r="AP341" s="33">
        <f t="shared" si="50"/>
        <v>121777.07999999996</v>
      </c>
      <c r="AQ341" s="33">
        <f t="shared" si="51"/>
        <v>1</v>
      </c>
      <c r="AR341" s="6">
        <f t="shared" si="55"/>
        <v>339</v>
      </c>
      <c r="AS341" s="34">
        <f t="shared" si="52"/>
        <v>37660.62999999999</v>
      </c>
      <c r="AT341" s="34">
        <f t="shared" si="52"/>
        <v>43055.8</v>
      </c>
      <c r="AU341" s="34">
        <f t="shared" si="52"/>
        <v>41060.649999999972</v>
      </c>
      <c r="AV341" s="34">
        <f t="shared" si="53"/>
        <v>121777.07999999996</v>
      </c>
      <c r="AW341" s="19"/>
      <c r="BB341" s="33"/>
      <c r="BC341" s="33"/>
      <c r="BD341" s="33"/>
      <c r="BF341" s="33"/>
      <c r="BG341" s="33"/>
      <c r="BH341" s="33"/>
      <c r="BJ341" s="35">
        <f t="shared" si="54"/>
        <v>121777.07999999996</v>
      </c>
    </row>
    <row r="342" spans="1:62" x14ac:dyDescent="0.35">
      <c r="A342" s="3" t="str">
        <f>+'7'!A341</f>
        <v>PH_PUNTA_SIERRA</v>
      </c>
      <c r="B342" s="6">
        <f>+'2'!B341+CompraVenta!D344</f>
        <v>0</v>
      </c>
      <c r="C342" s="6">
        <f>+'2'!C341+CompraVenta!E344</f>
        <v>0</v>
      </c>
      <c r="D342" s="6">
        <f>+'2'!D341+CompraVenta!F344</f>
        <v>0</v>
      </c>
      <c r="E342" s="6">
        <f>+'2'!E341+CompraVenta!G344</f>
        <v>0</v>
      </c>
      <c r="F342" s="6">
        <f>+'2'!F341+CompraVenta!H344</f>
        <v>0</v>
      </c>
      <c r="G342" s="6">
        <f>+'2'!G341+CompraVenta!I344</f>
        <v>0</v>
      </c>
      <c r="H342" s="6">
        <f>+'2'!H341+CompraVenta!J344</f>
        <v>0</v>
      </c>
      <c r="I342" s="6">
        <f>+'2'!I341+CompraVenta!K344</f>
        <v>0</v>
      </c>
      <c r="J342" s="6">
        <f>+'2'!J341+CompraVenta!L344</f>
        <v>0</v>
      </c>
      <c r="K342" s="6">
        <f>+'2'!K341+CompraVenta!M344</f>
        <v>8.0000000074505806E-2</v>
      </c>
      <c r="L342" s="6">
        <f>+'2'!L341+CompraVenta!N344</f>
        <v>1.0000000009313226E-2</v>
      </c>
      <c r="M342" s="6">
        <f>+'2'!M341+CompraVenta!O344</f>
        <v>-1.0000000009313226E-2</v>
      </c>
      <c r="N342" s="6">
        <f>+'4'!B341+CompraVenta!P344</f>
        <v>0</v>
      </c>
      <c r="O342" s="6">
        <f>+'4'!C341+CompraVenta!Q344</f>
        <v>0</v>
      </c>
      <c r="P342" s="6">
        <f>+'4'!D341+CompraVenta!R344</f>
        <v>0</v>
      </c>
      <c r="Q342" s="6">
        <f>+'4'!E341+CompraVenta!S344</f>
        <v>0</v>
      </c>
      <c r="R342" s="6">
        <f>+'4'!F341+CompraVenta!T344</f>
        <v>0</v>
      </c>
      <c r="S342" s="6">
        <f>+'4'!G341+CompraVenta!U344</f>
        <v>0</v>
      </c>
      <c r="T342" s="6">
        <f>+'4'!H341+CompraVenta!V344</f>
        <v>0</v>
      </c>
      <c r="U342" s="6">
        <f>+'4'!I341+CompraVenta!W344</f>
        <v>0</v>
      </c>
      <c r="V342" s="6">
        <f>+'4'!J341+CompraVenta!X344</f>
        <v>0</v>
      </c>
      <c r="W342" s="6">
        <f>+'4'!K341+CompraVenta!Y344</f>
        <v>0.14000000013038516</v>
      </c>
      <c r="X342" s="6">
        <f>+'4'!L341+CompraVenta!Z344</f>
        <v>-2.0000000018626451E-2</v>
      </c>
      <c r="Y342" s="6">
        <f>+'4'!M341+CompraVenta!AA344</f>
        <v>-5.9999999823048711E-2</v>
      </c>
      <c r="Z342" s="6">
        <f>+'7'!B341+CompraVenta!AB344</f>
        <v>0</v>
      </c>
      <c r="AA342" s="6">
        <f>+'7'!C341+CompraVenta!AC344</f>
        <v>0</v>
      </c>
      <c r="AB342" s="6">
        <f>+'7'!D341+CompraVenta!AD344</f>
        <v>0</v>
      </c>
      <c r="AC342" s="6">
        <f>+'7'!E341+CompraVenta!AE344</f>
        <v>0</v>
      </c>
      <c r="AD342" s="6">
        <f>+'7'!F341+CompraVenta!AF344</f>
        <v>0</v>
      </c>
      <c r="AE342" s="6">
        <f>+'7'!G341+CompraVenta!AG344</f>
        <v>0</v>
      </c>
      <c r="AF342" s="6">
        <f>+'7'!H341+CompraVenta!AH344</f>
        <v>0</v>
      </c>
      <c r="AG342" s="6">
        <f>+'7'!I341+CompraVenta!AI344</f>
        <v>0</v>
      </c>
      <c r="AH342" s="6">
        <f>+'7'!J341+CompraVenta!AJ344</f>
        <v>0</v>
      </c>
      <c r="AI342" s="6">
        <f>+'7'!K341+CompraVenta!AK344</f>
        <v>7.000000006519258E-2</v>
      </c>
      <c r="AJ342" s="6">
        <f>+'7'!L341+CompraVenta!AL344</f>
        <v>-1.0000000009313226E-2</v>
      </c>
      <c r="AK342" s="6">
        <f>+'7'!M341+CompraVenta!AM344</f>
        <v>-5.0000000046566129E-2</v>
      </c>
      <c r="AL342" s="6"/>
      <c r="AM342" s="33">
        <f t="shared" si="47"/>
        <v>8.0000000074505806E-2</v>
      </c>
      <c r="AN342" s="33">
        <f t="shared" si="48"/>
        <v>6.0000000288709998E-2</v>
      </c>
      <c r="AO342" s="33">
        <f t="shared" si="49"/>
        <v>1.0000000009313226E-2</v>
      </c>
      <c r="AP342" s="33">
        <f t="shared" si="50"/>
        <v>1.0000000009313226E-2</v>
      </c>
      <c r="AQ342" s="33">
        <f t="shared" si="51"/>
        <v>3</v>
      </c>
      <c r="AR342" s="6">
        <f t="shared" si="55"/>
        <v>340</v>
      </c>
      <c r="AS342" s="34">
        <f t="shared" si="52"/>
        <v>7.000000006519258E-2</v>
      </c>
      <c r="AT342" s="34">
        <f t="shared" si="52"/>
        <v>-1.0000000009313226E-2</v>
      </c>
      <c r="AU342" s="34">
        <f t="shared" si="52"/>
        <v>-5.0000000046566129E-2</v>
      </c>
      <c r="AV342" s="34">
        <f t="shared" si="53"/>
        <v>1.0000000009313226E-2</v>
      </c>
      <c r="AW342" s="19"/>
      <c r="BB342" s="33"/>
      <c r="BC342" s="33"/>
      <c r="BD342" s="33"/>
      <c r="BF342" s="33"/>
      <c r="BG342" s="33"/>
      <c r="BH342" s="33"/>
      <c r="BJ342" s="35">
        <f t="shared" si="54"/>
        <v>1.0000000009313226E-2</v>
      </c>
    </row>
    <row r="343" spans="1:62" x14ac:dyDescent="0.35">
      <c r="A343" s="3" t="str">
        <f>+'7'!A342</f>
        <v>PILPEN</v>
      </c>
      <c r="B343" s="6">
        <f>+'2'!B342+CompraVenta!D345</f>
        <v>0</v>
      </c>
      <c r="C343" s="6">
        <f>+'2'!C342+CompraVenta!E345</f>
        <v>0</v>
      </c>
      <c r="D343" s="6">
        <f>+'2'!D342+CompraVenta!F345</f>
        <v>0</v>
      </c>
      <c r="E343" s="6">
        <f>+'2'!E342+CompraVenta!G345</f>
        <v>0</v>
      </c>
      <c r="F343" s="6">
        <f>+'2'!F342+CompraVenta!H345</f>
        <v>0</v>
      </c>
      <c r="G343" s="6">
        <f>+'2'!G342+CompraVenta!I345</f>
        <v>0</v>
      </c>
      <c r="H343" s="6">
        <f>+'2'!H342+CompraVenta!J345</f>
        <v>0</v>
      </c>
      <c r="I343" s="6">
        <f>+'2'!I342+CompraVenta!K345</f>
        <v>0</v>
      </c>
      <c r="J343" s="6">
        <f>+'2'!J342+CompraVenta!L345</f>
        <v>0</v>
      </c>
      <c r="K343" s="6">
        <f>+'2'!K342+CompraVenta!M345</f>
        <v>44287.410000000011</v>
      </c>
      <c r="L343" s="6">
        <f>+'2'!L342+CompraVenta!N345</f>
        <v>48853.080000000031</v>
      </c>
      <c r="M343" s="6">
        <f>+'2'!M342+CompraVenta!O345</f>
        <v>50553.120000000024</v>
      </c>
      <c r="N343" s="6">
        <f>+'4'!B342+CompraVenta!P345</f>
        <v>0</v>
      </c>
      <c r="O343" s="6">
        <f>+'4'!C342+CompraVenta!Q345</f>
        <v>0</v>
      </c>
      <c r="P343" s="6">
        <f>+'4'!D342+CompraVenta!R345</f>
        <v>0</v>
      </c>
      <c r="Q343" s="6">
        <f>+'4'!E342+CompraVenta!S345</f>
        <v>0</v>
      </c>
      <c r="R343" s="6">
        <f>+'4'!F342+CompraVenta!T345</f>
        <v>0</v>
      </c>
      <c r="S343" s="6">
        <f>+'4'!G342+CompraVenta!U345</f>
        <v>0</v>
      </c>
      <c r="T343" s="6">
        <f>+'4'!H342+CompraVenta!V345</f>
        <v>0</v>
      </c>
      <c r="U343" s="6">
        <f>+'4'!I342+CompraVenta!W345</f>
        <v>0</v>
      </c>
      <c r="V343" s="6">
        <f>+'4'!J342+CompraVenta!X345</f>
        <v>0</v>
      </c>
      <c r="W343" s="6">
        <f>+'4'!K342+CompraVenta!Y345</f>
        <v>44278.489999999991</v>
      </c>
      <c r="X343" s="6">
        <f>+'4'!L342+CompraVenta!Z345</f>
        <v>49212.169999999991</v>
      </c>
      <c r="Y343" s="6">
        <f>+'4'!M342+CompraVenta!AA345</f>
        <v>54743.95000000007</v>
      </c>
      <c r="Z343" s="6">
        <f>+'7'!B342+CompraVenta!AB345</f>
        <v>0</v>
      </c>
      <c r="AA343" s="6">
        <f>+'7'!C342+CompraVenta!AC345</f>
        <v>0</v>
      </c>
      <c r="AB343" s="6">
        <f>+'7'!D342+CompraVenta!AD345</f>
        <v>0</v>
      </c>
      <c r="AC343" s="6">
        <f>+'7'!E342+CompraVenta!AE345</f>
        <v>0</v>
      </c>
      <c r="AD343" s="6">
        <f>+'7'!F342+CompraVenta!AF345</f>
        <v>0</v>
      </c>
      <c r="AE343" s="6">
        <f>+'7'!G342+CompraVenta!AG345</f>
        <v>0</v>
      </c>
      <c r="AF343" s="6">
        <f>+'7'!H342+CompraVenta!AH345</f>
        <v>0</v>
      </c>
      <c r="AG343" s="6">
        <f>+'7'!I342+CompraVenta!AI345</f>
        <v>0</v>
      </c>
      <c r="AH343" s="6">
        <f>+'7'!J342+CompraVenta!AJ345</f>
        <v>0</v>
      </c>
      <c r="AI343" s="6">
        <f>+'7'!K342+CompraVenta!AK345</f>
        <v>44273.029999999984</v>
      </c>
      <c r="AJ343" s="6">
        <f>+'7'!L342+CompraVenta!AL345</f>
        <v>49473.289999999972</v>
      </c>
      <c r="AK343" s="6">
        <f>+'7'!M342+CompraVenta!AM345</f>
        <v>51196.380000000063</v>
      </c>
      <c r="AL343" s="6"/>
      <c r="AM343" s="33">
        <f t="shared" si="47"/>
        <v>143693.61000000007</v>
      </c>
      <c r="AN343" s="33">
        <f t="shared" si="48"/>
        <v>148234.61000000004</v>
      </c>
      <c r="AO343" s="33">
        <f t="shared" si="49"/>
        <v>144942.70000000001</v>
      </c>
      <c r="AP343" s="33">
        <f t="shared" si="50"/>
        <v>143693.61000000007</v>
      </c>
      <c r="AQ343" s="33">
        <f t="shared" si="51"/>
        <v>1</v>
      </c>
      <c r="AR343" s="6">
        <f t="shared" si="55"/>
        <v>341</v>
      </c>
      <c r="AS343" s="34">
        <f t="shared" si="52"/>
        <v>44287.410000000011</v>
      </c>
      <c r="AT343" s="34">
        <f t="shared" si="52"/>
        <v>48853.080000000031</v>
      </c>
      <c r="AU343" s="34">
        <f t="shared" si="52"/>
        <v>50553.120000000024</v>
      </c>
      <c r="AV343" s="34">
        <f t="shared" si="53"/>
        <v>143693.61000000007</v>
      </c>
      <c r="AW343" s="19"/>
      <c r="BB343" s="33"/>
      <c r="BC343" s="33"/>
      <c r="BD343" s="33"/>
      <c r="BF343" s="33"/>
      <c r="BG343" s="33"/>
      <c r="BH343" s="33"/>
      <c r="BJ343" s="35">
        <f t="shared" si="54"/>
        <v>143693.61000000007</v>
      </c>
    </row>
    <row r="344" spans="1:62" x14ac:dyDescent="0.35">
      <c r="A344" s="3" t="str">
        <f>+'7'!A343</f>
        <v>PILPILEN_SPA</v>
      </c>
      <c r="B344" s="6">
        <f>+'2'!B343+CompraVenta!D346</f>
        <v>0</v>
      </c>
      <c r="C344" s="6">
        <f>+'2'!C343+CompraVenta!E346</f>
        <v>0</v>
      </c>
      <c r="D344" s="6">
        <f>+'2'!D343+CompraVenta!F346</f>
        <v>0</v>
      </c>
      <c r="E344" s="6">
        <f>+'2'!E343+CompraVenta!G346</f>
        <v>0</v>
      </c>
      <c r="F344" s="6">
        <f>+'2'!F343+CompraVenta!H346</f>
        <v>0</v>
      </c>
      <c r="G344" s="6">
        <f>+'2'!G343+CompraVenta!I346</f>
        <v>0</v>
      </c>
      <c r="H344" s="6">
        <f>+'2'!H343+CompraVenta!J346</f>
        <v>0</v>
      </c>
      <c r="I344" s="6">
        <f>+'2'!I343+CompraVenta!K346</f>
        <v>0</v>
      </c>
      <c r="J344" s="6">
        <f>+'2'!J343+CompraVenta!L346</f>
        <v>0</v>
      </c>
      <c r="K344" s="6">
        <f>+'2'!K343+CompraVenta!M346</f>
        <v>39638.539999999957</v>
      </c>
      <c r="L344" s="6">
        <f>+'2'!L343+CompraVenta!N346</f>
        <v>45805.599999999948</v>
      </c>
      <c r="M344" s="6">
        <f>+'2'!M343+CompraVenta!O346</f>
        <v>45913.949999999968</v>
      </c>
      <c r="N344" s="6">
        <f>+'4'!B343+CompraVenta!P346</f>
        <v>0</v>
      </c>
      <c r="O344" s="6">
        <f>+'4'!C343+CompraVenta!Q346</f>
        <v>0</v>
      </c>
      <c r="P344" s="6">
        <f>+'4'!D343+CompraVenta!R346</f>
        <v>0</v>
      </c>
      <c r="Q344" s="6">
        <f>+'4'!E343+CompraVenta!S346</f>
        <v>0</v>
      </c>
      <c r="R344" s="6">
        <f>+'4'!F343+CompraVenta!T346</f>
        <v>0</v>
      </c>
      <c r="S344" s="6">
        <f>+'4'!G343+CompraVenta!U346</f>
        <v>0</v>
      </c>
      <c r="T344" s="6">
        <f>+'4'!H343+CompraVenta!V346</f>
        <v>0</v>
      </c>
      <c r="U344" s="6">
        <f>+'4'!I343+CompraVenta!W346</f>
        <v>0</v>
      </c>
      <c r="V344" s="6">
        <f>+'4'!J343+CompraVenta!X346</f>
        <v>0</v>
      </c>
      <c r="W344" s="6">
        <f>+'4'!K343+CompraVenta!Y346</f>
        <v>39631.539999999928</v>
      </c>
      <c r="X344" s="6">
        <f>+'4'!L343+CompraVenta!Z346</f>
        <v>46148.789999999979</v>
      </c>
      <c r="Y344" s="6">
        <f>+'4'!M343+CompraVenta!AA346</f>
        <v>49711.750000000015</v>
      </c>
      <c r="Z344" s="6">
        <f>+'7'!B343+CompraVenta!AB346</f>
        <v>0</v>
      </c>
      <c r="AA344" s="6">
        <f>+'7'!C343+CompraVenta!AC346</f>
        <v>0</v>
      </c>
      <c r="AB344" s="6">
        <f>+'7'!D343+CompraVenta!AD346</f>
        <v>0</v>
      </c>
      <c r="AC344" s="6">
        <f>+'7'!E343+CompraVenta!AE346</f>
        <v>0</v>
      </c>
      <c r="AD344" s="6">
        <f>+'7'!F343+CompraVenta!AF346</f>
        <v>0</v>
      </c>
      <c r="AE344" s="6">
        <f>+'7'!G343+CompraVenta!AG346</f>
        <v>0</v>
      </c>
      <c r="AF344" s="6">
        <f>+'7'!H343+CompraVenta!AH346</f>
        <v>0</v>
      </c>
      <c r="AG344" s="6">
        <f>+'7'!I343+CompraVenta!AI346</f>
        <v>0</v>
      </c>
      <c r="AH344" s="6">
        <f>+'7'!J343+CompraVenta!AJ346</f>
        <v>0</v>
      </c>
      <c r="AI344" s="6">
        <f>+'7'!K343+CompraVenta!AK346</f>
        <v>39626.239999999983</v>
      </c>
      <c r="AJ344" s="6">
        <f>+'7'!L343+CompraVenta!AL346</f>
        <v>46399.789999999972</v>
      </c>
      <c r="AK344" s="6">
        <f>+'7'!M343+CompraVenta!AM346</f>
        <v>46496.189999999988</v>
      </c>
      <c r="AL344" s="6"/>
      <c r="AM344" s="33">
        <f t="shared" si="47"/>
        <v>131358.08999999985</v>
      </c>
      <c r="AN344" s="33">
        <f t="shared" si="48"/>
        <v>135492.0799999999</v>
      </c>
      <c r="AO344" s="33">
        <f t="shared" si="49"/>
        <v>132522.21999999994</v>
      </c>
      <c r="AP344" s="33">
        <f t="shared" si="50"/>
        <v>131358.08999999985</v>
      </c>
      <c r="AQ344" s="33">
        <f t="shared" si="51"/>
        <v>1</v>
      </c>
      <c r="AR344" s="6">
        <f t="shared" si="55"/>
        <v>342</v>
      </c>
      <c r="AS344" s="34">
        <f t="shared" si="52"/>
        <v>39638.539999999957</v>
      </c>
      <c r="AT344" s="34">
        <f t="shared" si="52"/>
        <v>45805.599999999948</v>
      </c>
      <c r="AU344" s="34">
        <f t="shared" si="52"/>
        <v>45913.949999999968</v>
      </c>
      <c r="AV344" s="34">
        <f t="shared" si="53"/>
        <v>131358.08999999985</v>
      </c>
      <c r="AW344" s="19"/>
      <c r="BB344" s="33"/>
      <c r="BC344" s="33"/>
      <c r="BD344" s="33"/>
      <c r="BF344" s="33"/>
      <c r="BG344" s="33"/>
      <c r="BH344" s="33"/>
      <c r="BJ344" s="35">
        <f t="shared" si="54"/>
        <v>131358.08999999985</v>
      </c>
    </row>
    <row r="345" spans="1:62" x14ac:dyDescent="0.35">
      <c r="A345" s="3" t="str">
        <f>+'7'!A344</f>
        <v>PIQUERO</v>
      </c>
      <c r="B345" s="6">
        <f>+'2'!B344+CompraVenta!D347</f>
        <v>0</v>
      </c>
      <c r="C345" s="6">
        <f>+'2'!C344+CompraVenta!E347</f>
        <v>0</v>
      </c>
      <c r="D345" s="6">
        <f>+'2'!D344+CompraVenta!F347</f>
        <v>0</v>
      </c>
      <c r="E345" s="6">
        <f>+'2'!E344+CompraVenta!G347</f>
        <v>0</v>
      </c>
      <c r="F345" s="6">
        <f>+'2'!F344+CompraVenta!H347</f>
        <v>0</v>
      </c>
      <c r="G345" s="6">
        <f>+'2'!G344+CompraVenta!I347</f>
        <v>0</v>
      </c>
      <c r="H345" s="6">
        <f>+'2'!H344+CompraVenta!J347</f>
        <v>0</v>
      </c>
      <c r="I345" s="6">
        <f>+'2'!I344+CompraVenta!K347</f>
        <v>0</v>
      </c>
      <c r="J345" s="6">
        <f>+'2'!J344+CompraVenta!L347</f>
        <v>0</v>
      </c>
      <c r="K345" s="6">
        <f>+'2'!K344+CompraVenta!M347</f>
        <v>40880.120000000024</v>
      </c>
      <c r="L345" s="6">
        <f>+'2'!L344+CompraVenta!N347</f>
        <v>37115.020000000011</v>
      </c>
      <c r="M345" s="6">
        <f>+'2'!M344+CompraVenta!O347</f>
        <v>42958.159999999996</v>
      </c>
      <c r="N345" s="6">
        <f>+'4'!B344+CompraVenta!P347</f>
        <v>0</v>
      </c>
      <c r="O345" s="6">
        <f>+'4'!C344+CompraVenta!Q347</f>
        <v>0</v>
      </c>
      <c r="P345" s="6">
        <f>+'4'!D344+CompraVenta!R347</f>
        <v>0</v>
      </c>
      <c r="Q345" s="6">
        <f>+'4'!E344+CompraVenta!S347</f>
        <v>0</v>
      </c>
      <c r="R345" s="6">
        <f>+'4'!F344+CompraVenta!T347</f>
        <v>0</v>
      </c>
      <c r="S345" s="6">
        <f>+'4'!G344+CompraVenta!U347</f>
        <v>0</v>
      </c>
      <c r="T345" s="6">
        <f>+'4'!H344+CompraVenta!V347</f>
        <v>0</v>
      </c>
      <c r="U345" s="6">
        <f>+'4'!I344+CompraVenta!W347</f>
        <v>0</v>
      </c>
      <c r="V345" s="6">
        <f>+'4'!J344+CompraVenta!X347</f>
        <v>0</v>
      </c>
      <c r="W345" s="6">
        <f>+'4'!K344+CompraVenta!Y347</f>
        <v>40869.819999999992</v>
      </c>
      <c r="X345" s="6">
        <f>+'4'!L344+CompraVenta!Z347</f>
        <v>37232.940000000031</v>
      </c>
      <c r="Y345" s="6">
        <f>+'4'!M344+CompraVenta!AA347</f>
        <v>45857.610000000088</v>
      </c>
      <c r="Z345" s="6">
        <f>+'7'!B344+CompraVenta!AB347</f>
        <v>0</v>
      </c>
      <c r="AA345" s="6">
        <f>+'7'!C344+CompraVenta!AC347</f>
        <v>0</v>
      </c>
      <c r="AB345" s="6">
        <f>+'7'!D344+CompraVenta!AD347</f>
        <v>0</v>
      </c>
      <c r="AC345" s="6">
        <f>+'7'!E344+CompraVenta!AE347</f>
        <v>0</v>
      </c>
      <c r="AD345" s="6">
        <f>+'7'!F344+CompraVenta!AF347</f>
        <v>0</v>
      </c>
      <c r="AE345" s="6">
        <f>+'7'!G344+CompraVenta!AG347</f>
        <v>0</v>
      </c>
      <c r="AF345" s="6">
        <f>+'7'!H344+CompraVenta!AH347</f>
        <v>0</v>
      </c>
      <c r="AG345" s="6">
        <f>+'7'!I344+CompraVenta!AI347</f>
        <v>0</v>
      </c>
      <c r="AH345" s="6">
        <f>+'7'!J344+CompraVenta!AJ347</f>
        <v>0</v>
      </c>
      <c r="AI345" s="6">
        <f>+'7'!K344+CompraVenta!AK347</f>
        <v>40866.739999999983</v>
      </c>
      <c r="AJ345" s="6">
        <f>+'7'!L344+CompraVenta!AL347</f>
        <v>37368.530000000072</v>
      </c>
      <c r="AK345" s="6">
        <f>+'7'!M344+CompraVenta!AM347</f>
        <v>43465.689999999959</v>
      </c>
      <c r="AL345" s="6"/>
      <c r="AM345" s="33">
        <f t="shared" si="47"/>
        <v>120953.30000000005</v>
      </c>
      <c r="AN345" s="33">
        <f t="shared" si="48"/>
        <v>123960.37000000011</v>
      </c>
      <c r="AO345" s="33">
        <f t="shared" si="49"/>
        <v>121700.96</v>
      </c>
      <c r="AP345" s="33">
        <f t="shared" si="50"/>
        <v>120953.30000000005</v>
      </c>
      <c r="AQ345" s="33">
        <f t="shared" si="51"/>
        <v>1</v>
      </c>
      <c r="AR345" s="6">
        <f t="shared" si="55"/>
        <v>343</v>
      </c>
      <c r="AS345" s="34">
        <f t="shared" si="52"/>
        <v>40880.120000000024</v>
      </c>
      <c r="AT345" s="34">
        <f t="shared" si="52"/>
        <v>37115.020000000011</v>
      </c>
      <c r="AU345" s="34">
        <f t="shared" si="52"/>
        <v>42958.159999999996</v>
      </c>
      <c r="AV345" s="34">
        <f t="shared" si="53"/>
        <v>120953.30000000005</v>
      </c>
      <c r="AW345" s="19"/>
      <c r="BB345" s="33"/>
      <c r="BC345" s="33"/>
      <c r="BD345" s="33"/>
      <c r="BF345" s="33"/>
      <c r="BG345" s="33"/>
      <c r="BH345" s="33"/>
      <c r="BJ345" s="35">
        <f t="shared" si="54"/>
        <v>120953.30000000005</v>
      </c>
    </row>
    <row r="346" spans="1:62" x14ac:dyDescent="0.35">
      <c r="A346" s="3" t="str">
        <f>+'7'!A345</f>
        <v>PITIO</v>
      </c>
      <c r="B346" s="6">
        <f>+'2'!B345+CompraVenta!D348</f>
        <v>0</v>
      </c>
      <c r="C346" s="6">
        <f>+'2'!C345+CompraVenta!E348</f>
        <v>0</v>
      </c>
      <c r="D346" s="6">
        <f>+'2'!D345+CompraVenta!F348</f>
        <v>0</v>
      </c>
      <c r="E346" s="6">
        <f>+'2'!E345+CompraVenta!G348</f>
        <v>0</v>
      </c>
      <c r="F346" s="6">
        <f>+'2'!F345+CompraVenta!H348</f>
        <v>0</v>
      </c>
      <c r="G346" s="6">
        <f>+'2'!G345+CompraVenta!I348</f>
        <v>0</v>
      </c>
      <c r="H346" s="6">
        <f>+'2'!H345+CompraVenta!J348</f>
        <v>0</v>
      </c>
      <c r="I346" s="6">
        <f>+'2'!I345+CompraVenta!K348</f>
        <v>0</v>
      </c>
      <c r="J346" s="6">
        <f>+'2'!J345+CompraVenta!L348</f>
        <v>0</v>
      </c>
      <c r="K346" s="6">
        <f>+'2'!K345+CompraVenta!M348</f>
        <v>38145.339999999924</v>
      </c>
      <c r="L346" s="6">
        <f>+'2'!L345+CompraVenta!N348</f>
        <v>42644.490000000056</v>
      </c>
      <c r="M346" s="6">
        <f>+'2'!M345+CompraVenta!O348</f>
        <v>44521.549999999908</v>
      </c>
      <c r="N346" s="6">
        <f>+'4'!B345+CompraVenta!P348</f>
        <v>0</v>
      </c>
      <c r="O346" s="6">
        <f>+'4'!C345+CompraVenta!Q348</f>
        <v>0</v>
      </c>
      <c r="P346" s="6">
        <f>+'4'!D345+CompraVenta!R348</f>
        <v>0</v>
      </c>
      <c r="Q346" s="6">
        <f>+'4'!E345+CompraVenta!S348</f>
        <v>0</v>
      </c>
      <c r="R346" s="6">
        <f>+'4'!F345+CompraVenta!T348</f>
        <v>0</v>
      </c>
      <c r="S346" s="6">
        <f>+'4'!G345+CompraVenta!U348</f>
        <v>0</v>
      </c>
      <c r="T346" s="6">
        <f>+'4'!H345+CompraVenta!V348</f>
        <v>0</v>
      </c>
      <c r="U346" s="6">
        <f>+'4'!I345+CompraVenta!W348</f>
        <v>0</v>
      </c>
      <c r="V346" s="6">
        <f>+'4'!J345+CompraVenta!X348</f>
        <v>0</v>
      </c>
      <c r="W346" s="6">
        <f>+'4'!K345+CompraVenta!Y348</f>
        <v>38142.039999999964</v>
      </c>
      <c r="X346" s="6">
        <f>+'4'!L345+CompraVenta!Z348</f>
        <v>43023.319999999942</v>
      </c>
      <c r="Y346" s="6">
        <f>+'4'!M345+CompraVenta!AA348</f>
        <v>49251.34000000004</v>
      </c>
      <c r="Z346" s="6">
        <f>+'7'!B345+CompraVenta!AB348</f>
        <v>0</v>
      </c>
      <c r="AA346" s="6">
        <f>+'7'!C345+CompraVenta!AC348</f>
        <v>0</v>
      </c>
      <c r="AB346" s="6">
        <f>+'7'!D345+CompraVenta!AD348</f>
        <v>0</v>
      </c>
      <c r="AC346" s="6">
        <f>+'7'!E345+CompraVenta!AE348</f>
        <v>0</v>
      </c>
      <c r="AD346" s="6">
        <f>+'7'!F345+CompraVenta!AF348</f>
        <v>0</v>
      </c>
      <c r="AE346" s="6">
        <f>+'7'!G345+CompraVenta!AG348</f>
        <v>0</v>
      </c>
      <c r="AF346" s="6">
        <f>+'7'!H345+CompraVenta!AH348</f>
        <v>0</v>
      </c>
      <c r="AG346" s="6">
        <f>+'7'!I345+CompraVenta!AI348</f>
        <v>0</v>
      </c>
      <c r="AH346" s="6">
        <f>+'7'!J345+CompraVenta!AJ348</f>
        <v>0</v>
      </c>
      <c r="AI346" s="6">
        <f>+'7'!K345+CompraVenta!AK348</f>
        <v>38135.239999999954</v>
      </c>
      <c r="AJ346" s="6">
        <f>+'7'!L345+CompraVenta!AL348</f>
        <v>43335.869999999959</v>
      </c>
      <c r="AK346" s="6">
        <f>+'7'!M345+CompraVenta!AM348</f>
        <v>45123.299999999967</v>
      </c>
      <c r="AL346" s="6"/>
      <c r="AM346" s="33">
        <f t="shared" si="47"/>
        <v>125311.37999999989</v>
      </c>
      <c r="AN346" s="33">
        <f t="shared" si="48"/>
        <v>130416.69999999994</v>
      </c>
      <c r="AO346" s="33">
        <f t="shared" si="49"/>
        <v>126594.40999999989</v>
      </c>
      <c r="AP346" s="33">
        <f t="shared" si="50"/>
        <v>125311.37999999989</v>
      </c>
      <c r="AQ346" s="33">
        <f t="shared" si="51"/>
        <v>1</v>
      </c>
      <c r="AR346" s="6">
        <f t="shared" si="55"/>
        <v>344</v>
      </c>
      <c r="AS346" s="34">
        <f t="shared" si="52"/>
        <v>38145.339999999924</v>
      </c>
      <c r="AT346" s="34">
        <f t="shared" si="52"/>
        <v>42644.490000000056</v>
      </c>
      <c r="AU346" s="34">
        <f t="shared" si="52"/>
        <v>44521.549999999908</v>
      </c>
      <c r="AV346" s="34">
        <f t="shared" si="53"/>
        <v>125311.37999999989</v>
      </c>
      <c r="AW346" s="19"/>
      <c r="BB346" s="33"/>
      <c r="BC346" s="33"/>
      <c r="BD346" s="33"/>
      <c r="BF346" s="33"/>
      <c r="BG346" s="33"/>
      <c r="BH346" s="33"/>
      <c r="BJ346" s="35">
        <f t="shared" si="54"/>
        <v>125311.37999999989</v>
      </c>
    </row>
    <row r="347" spans="1:62" x14ac:dyDescent="0.35">
      <c r="A347" s="3" t="str">
        <f>+'7'!A346</f>
        <v>PITRA_SPA</v>
      </c>
      <c r="B347" s="6">
        <f>+'2'!B346+CompraVenta!D349</f>
        <v>0</v>
      </c>
      <c r="C347" s="6">
        <f>+'2'!C346+CompraVenta!E349</f>
        <v>0</v>
      </c>
      <c r="D347" s="6">
        <f>+'2'!D346+CompraVenta!F349</f>
        <v>0</v>
      </c>
      <c r="E347" s="6">
        <f>+'2'!E346+CompraVenta!G349</f>
        <v>0</v>
      </c>
      <c r="F347" s="6">
        <f>+'2'!F346+CompraVenta!H349</f>
        <v>0</v>
      </c>
      <c r="G347" s="6">
        <f>+'2'!G346+CompraVenta!I349</f>
        <v>0</v>
      </c>
      <c r="H347" s="6">
        <f>+'2'!H346+CompraVenta!J349</f>
        <v>0</v>
      </c>
      <c r="I347" s="6">
        <f>+'2'!I346+CompraVenta!K349</f>
        <v>0</v>
      </c>
      <c r="J347" s="6">
        <f>+'2'!J346+CompraVenta!L349</f>
        <v>0</v>
      </c>
      <c r="K347" s="6">
        <f>+'2'!K346+CompraVenta!M349</f>
        <v>40880.120000000024</v>
      </c>
      <c r="L347" s="6">
        <f>+'2'!L346+CompraVenta!N349</f>
        <v>37115.020000000011</v>
      </c>
      <c r="M347" s="6">
        <f>+'2'!M346+CompraVenta!O349</f>
        <v>42958.159999999996</v>
      </c>
      <c r="N347" s="6">
        <f>+'4'!B346+CompraVenta!P349</f>
        <v>0</v>
      </c>
      <c r="O347" s="6">
        <f>+'4'!C346+CompraVenta!Q349</f>
        <v>0</v>
      </c>
      <c r="P347" s="6">
        <f>+'4'!D346+CompraVenta!R349</f>
        <v>0</v>
      </c>
      <c r="Q347" s="6">
        <f>+'4'!E346+CompraVenta!S349</f>
        <v>0</v>
      </c>
      <c r="R347" s="6">
        <f>+'4'!F346+CompraVenta!T349</f>
        <v>0</v>
      </c>
      <c r="S347" s="6">
        <f>+'4'!G346+CompraVenta!U349</f>
        <v>0</v>
      </c>
      <c r="T347" s="6">
        <f>+'4'!H346+CompraVenta!V349</f>
        <v>0</v>
      </c>
      <c r="U347" s="6">
        <f>+'4'!I346+CompraVenta!W349</f>
        <v>0</v>
      </c>
      <c r="V347" s="6">
        <f>+'4'!J346+CompraVenta!X349</f>
        <v>0</v>
      </c>
      <c r="W347" s="6">
        <f>+'4'!K346+CompraVenta!Y349</f>
        <v>40869.819999999992</v>
      </c>
      <c r="X347" s="6">
        <f>+'4'!L346+CompraVenta!Z349</f>
        <v>37232.940000000031</v>
      </c>
      <c r="Y347" s="6">
        <f>+'4'!M346+CompraVenta!AA349</f>
        <v>45857.610000000088</v>
      </c>
      <c r="Z347" s="6">
        <f>+'7'!B346+CompraVenta!AB349</f>
        <v>0</v>
      </c>
      <c r="AA347" s="6">
        <f>+'7'!C346+CompraVenta!AC349</f>
        <v>0</v>
      </c>
      <c r="AB347" s="6">
        <f>+'7'!D346+CompraVenta!AD349</f>
        <v>0</v>
      </c>
      <c r="AC347" s="6">
        <f>+'7'!E346+CompraVenta!AE349</f>
        <v>0</v>
      </c>
      <c r="AD347" s="6">
        <f>+'7'!F346+CompraVenta!AF349</f>
        <v>0</v>
      </c>
      <c r="AE347" s="6">
        <f>+'7'!G346+CompraVenta!AG349</f>
        <v>0</v>
      </c>
      <c r="AF347" s="6">
        <f>+'7'!H346+CompraVenta!AH349</f>
        <v>0</v>
      </c>
      <c r="AG347" s="6">
        <f>+'7'!I346+CompraVenta!AI349</f>
        <v>0</v>
      </c>
      <c r="AH347" s="6">
        <f>+'7'!J346+CompraVenta!AJ349</f>
        <v>0</v>
      </c>
      <c r="AI347" s="6">
        <f>+'7'!K346+CompraVenta!AK349</f>
        <v>40866.739999999983</v>
      </c>
      <c r="AJ347" s="6">
        <f>+'7'!L346+CompraVenta!AL349</f>
        <v>37368.530000000072</v>
      </c>
      <c r="AK347" s="6">
        <f>+'7'!M346+CompraVenta!AM349</f>
        <v>43465.689999999959</v>
      </c>
      <c r="AL347" s="6"/>
      <c r="AM347" s="33">
        <f t="shared" si="47"/>
        <v>120953.30000000005</v>
      </c>
      <c r="AN347" s="33">
        <f t="shared" si="48"/>
        <v>123960.37000000011</v>
      </c>
      <c r="AO347" s="33">
        <f t="shared" si="49"/>
        <v>121700.96</v>
      </c>
      <c r="AP347" s="33">
        <f t="shared" si="50"/>
        <v>120953.30000000005</v>
      </c>
      <c r="AQ347" s="33">
        <f t="shared" si="51"/>
        <v>1</v>
      </c>
      <c r="AR347" s="6">
        <f t="shared" si="55"/>
        <v>345</v>
      </c>
      <c r="AS347" s="34">
        <f t="shared" si="52"/>
        <v>40880.120000000024</v>
      </c>
      <c r="AT347" s="34">
        <f t="shared" si="52"/>
        <v>37115.020000000011</v>
      </c>
      <c r="AU347" s="34">
        <f t="shared" si="52"/>
        <v>42958.159999999996</v>
      </c>
      <c r="AV347" s="34">
        <f t="shared" si="53"/>
        <v>120953.30000000005</v>
      </c>
      <c r="AW347" s="19"/>
      <c r="BB347" s="33"/>
      <c r="BC347" s="33"/>
      <c r="BD347" s="33"/>
      <c r="BF347" s="33"/>
      <c r="BG347" s="33"/>
      <c r="BH347" s="33"/>
      <c r="BJ347" s="35">
        <f t="shared" si="54"/>
        <v>120953.30000000005</v>
      </c>
    </row>
    <row r="348" spans="1:62" x14ac:dyDescent="0.35">
      <c r="A348" s="3" t="str">
        <f>+'7'!A347</f>
        <v>PLANTA_SOLAR_SPIII</v>
      </c>
      <c r="B348" s="6">
        <f>+'2'!B347+CompraVenta!D350</f>
        <v>0</v>
      </c>
      <c r="C348" s="6">
        <f>+'2'!C347+CompraVenta!E350</f>
        <v>0</v>
      </c>
      <c r="D348" s="6">
        <f>+'2'!D347+CompraVenta!F350</f>
        <v>0</v>
      </c>
      <c r="E348" s="6">
        <f>+'2'!E347+CompraVenta!G350</f>
        <v>0</v>
      </c>
      <c r="F348" s="6">
        <f>+'2'!F347+CompraVenta!H350</f>
        <v>0</v>
      </c>
      <c r="G348" s="6">
        <f>+'2'!G347+CompraVenta!I350</f>
        <v>0</v>
      </c>
      <c r="H348" s="6">
        <f>+'2'!H347+CompraVenta!J350</f>
        <v>0</v>
      </c>
      <c r="I348" s="6">
        <f>+'2'!I347+CompraVenta!K350</f>
        <v>0</v>
      </c>
      <c r="J348" s="6">
        <f>+'2'!J347+CompraVenta!L350</f>
        <v>0</v>
      </c>
      <c r="K348" s="6">
        <f>+'2'!K347+CompraVenta!M350</f>
        <v>669294.98999999964</v>
      </c>
      <c r="L348" s="6">
        <f>+'2'!L347+CompraVenta!N350</f>
        <v>688131.56999999902</v>
      </c>
      <c r="M348" s="6">
        <f>+'2'!M347+CompraVenta!O350</f>
        <v>723651.9</v>
      </c>
      <c r="N348" s="6">
        <f>+'4'!B347+CompraVenta!P350</f>
        <v>0</v>
      </c>
      <c r="O348" s="6">
        <f>+'4'!C347+CompraVenta!Q350</f>
        <v>0</v>
      </c>
      <c r="P348" s="6">
        <f>+'4'!D347+CompraVenta!R350</f>
        <v>0</v>
      </c>
      <c r="Q348" s="6">
        <f>+'4'!E347+CompraVenta!S350</f>
        <v>0</v>
      </c>
      <c r="R348" s="6">
        <f>+'4'!F347+CompraVenta!T350</f>
        <v>0</v>
      </c>
      <c r="S348" s="6">
        <f>+'4'!G347+CompraVenta!U350</f>
        <v>0</v>
      </c>
      <c r="T348" s="6">
        <f>+'4'!H347+CompraVenta!V350</f>
        <v>0</v>
      </c>
      <c r="U348" s="6">
        <f>+'4'!I347+CompraVenta!W350</f>
        <v>0</v>
      </c>
      <c r="V348" s="6">
        <f>+'4'!J347+CompraVenta!X350</f>
        <v>0</v>
      </c>
      <c r="W348" s="6">
        <f>+'4'!K347+CompraVenta!Y350</f>
        <v>669333.69000000122</v>
      </c>
      <c r="X348" s="6">
        <f>+'4'!L347+CompraVenta!Z350</f>
        <v>689275.96000000008</v>
      </c>
      <c r="Y348" s="6">
        <f>+'4'!M347+CompraVenta!AA350</f>
        <v>726486.75000000128</v>
      </c>
      <c r="Z348" s="6">
        <f>+'7'!B347+CompraVenta!AB350</f>
        <v>0</v>
      </c>
      <c r="AA348" s="6">
        <f>+'7'!C347+CompraVenta!AC350</f>
        <v>0</v>
      </c>
      <c r="AB348" s="6">
        <f>+'7'!D347+CompraVenta!AD350</f>
        <v>0</v>
      </c>
      <c r="AC348" s="6">
        <f>+'7'!E347+CompraVenta!AE350</f>
        <v>0</v>
      </c>
      <c r="AD348" s="6">
        <f>+'7'!F347+CompraVenta!AF350</f>
        <v>0</v>
      </c>
      <c r="AE348" s="6">
        <f>+'7'!G347+CompraVenta!AG350</f>
        <v>0</v>
      </c>
      <c r="AF348" s="6">
        <f>+'7'!H347+CompraVenta!AH350</f>
        <v>0</v>
      </c>
      <c r="AG348" s="6">
        <f>+'7'!I347+CompraVenta!AI350</f>
        <v>0</v>
      </c>
      <c r="AH348" s="6">
        <f>+'7'!J347+CompraVenta!AJ350</f>
        <v>0</v>
      </c>
      <c r="AI348" s="6">
        <f>+'7'!K347+CompraVenta!AK350</f>
        <v>669322.08999999915</v>
      </c>
      <c r="AJ348" s="6">
        <f>+'7'!L347+CompraVenta!AL350</f>
        <v>688642.86999999976</v>
      </c>
      <c r="AK348" s="6">
        <f>+'7'!M347+CompraVenta!AM350</f>
        <v>724791.6799999983</v>
      </c>
      <c r="AL348" s="6"/>
      <c r="AM348" s="33">
        <f t="shared" si="47"/>
        <v>2081078.4599999986</v>
      </c>
      <c r="AN348" s="33">
        <f t="shared" si="48"/>
        <v>2085096.4000000027</v>
      </c>
      <c r="AO348" s="33">
        <f t="shared" si="49"/>
        <v>2082756.6399999973</v>
      </c>
      <c r="AP348" s="33">
        <f t="shared" si="50"/>
        <v>2081078.4599999986</v>
      </c>
      <c r="AQ348" s="33">
        <f t="shared" si="51"/>
        <v>1</v>
      </c>
      <c r="AR348" s="6">
        <f t="shared" si="55"/>
        <v>346</v>
      </c>
      <c r="AS348" s="34">
        <f t="shared" si="52"/>
        <v>669294.98999999964</v>
      </c>
      <c r="AT348" s="34">
        <f t="shared" si="52"/>
        <v>688131.56999999902</v>
      </c>
      <c r="AU348" s="34">
        <f t="shared" si="52"/>
        <v>723651.9</v>
      </c>
      <c r="AV348" s="34">
        <f t="shared" si="53"/>
        <v>2081078.4599999986</v>
      </c>
      <c r="AW348" s="19"/>
      <c r="BB348" s="33"/>
      <c r="BC348" s="33"/>
      <c r="BD348" s="33"/>
      <c r="BF348" s="33"/>
      <c r="BG348" s="33"/>
      <c r="BH348" s="33"/>
      <c r="BJ348" s="35">
        <f t="shared" si="54"/>
        <v>2081078.4599999986</v>
      </c>
    </row>
    <row r="349" spans="1:62" x14ac:dyDescent="0.35">
      <c r="A349" s="3" t="str">
        <f>+'7'!A348</f>
        <v>PLAYERO</v>
      </c>
      <c r="B349" s="6">
        <f>+'2'!B348+CompraVenta!D351</f>
        <v>0</v>
      </c>
      <c r="C349" s="6">
        <f>+'2'!C348+CompraVenta!E351</f>
        <v>0</v>
      </c>
      <c r="D349" s="6">
        <f>+'2'!D348+CompraVenta!F351</f>
        <v>0</v>
      </c>
      <c r="E349" s="6">
        <f>+'2'!E348+CompraVenta!G351</f>
        <v>0</v>
      </c>
      <c r="F349" s="6">
        <f>+'2'!F348+CompraVenta!H351</f>
        <v>0</v>
      </c>
      <c r="G349" s="6">
        <f>+'2'!G348+CompraVenta!I351</f>
        <v>0</v>
      </c>
      <c r="H349" s="6">
        <f>+'2'!H348+CompraVenta!J351</f>
        <v>0</v>
      </c>
      <c r="I349" s="6">
        <f>+'2'!I348+CompraVenta!K351</f>
        <v>0</v>
      </c>
      <c r="J349" s="6">
        <f>+'2'!J348+CompraVenta!L351</f>
        <v>0</v>
      </c>
      <c r="K349" s="6">
        <f>+'2'!K348+CompraVenta!M351</f>
        <v>86986.470000000045</v>
      </c>
      <c r="L349" s="6">
        <f>+'2'!L348+CompraVenta!N351</f>
        <v>72343.539999999964</v>
      </c>
      <c r="M349" s="6">
        <f>+'2'!M348+CompraVenta!O351</f>
        <v>97847.639999999956</v>
      </c>
      <c r="N349" s="6">
        <f>+'4'!B348+CompraVenta!P351</f>
        <v>0</v>
      </c>
      <c r="O349" s="6">
        <f>+'4'!C348+CompraVenta!Q351</f>
        <v>0</v>
      </c>
      <c r="P349" s="6">
        <f>+'4'!D348+CompraVenta!R351</f>
        <v>0</v>
      </c>
      <c r="Q349" s="6">
        <f>+'4'!E348+CompraVenta!S351</f>
        <v>0</v>
      </c>
      <c r="R349" s="6">
        <f>+'4'!F348+CompraVenta!T351</f>
        <v>0</v>
      </c>
      <c r="S349" s="6">
        <f>+'4'!G348+CompraVenta!U351</f>
        <v>0</v>
      </c>
      <c r="T349" s="6">
        <f>+'4'!H348+CompraVenta!V351</f>
        <v>0</v>
      </c>
      <c r="U349" s="6">
        <f>+'4'!I348+CompraVenta!W351</f>
        <v>0</v>
      </c>
      <c r="V349" s="6">
        <f>+'4'!J348+CompraVenta!X351</f>
        <v>0</v>
      </c>
      <c r="W349" s="6">
        <f>+'4'!K348+CompraVenta!Y351</f>
        <v>86962.479999999952</v>
      </c>
      <c r="X349" s="6">
        <f>+'4'!L348+CompraVenta!Z351</f>
        <v>73053.290000000008</v>
      </c>
      <c r="Y349" s="6">
        <f>+'4'!M348+CompraVenta!AA351</f>
        <v>106994.8000000001</v>
      </c>
      <c r="Z349" s="6">
        <f>+'7'!B348+CompraVenta!AB351</f>
        <v>0</v>
      </c>
      <c r="AA349" s="6">
        <f>+'7'!C348+CompraVenta!AC351</f>
        <v>0</v>
      </c>
      <c r="AB349" s="6">
        <f>+'7'!D348+CompraVenta!AD351</f>
        <v>0</v>
      </c>
      <c r="AC349" s="6">
        <f>+'7'!E348+CompraVenta!AE351</f>
        <v>0</v>
      </c>
      <c r="AD349" s="6">
        <f>+'7'!F348+CompraVenta!AF351</f>
        <v>0</v>
      </c>
      <c r="AE349" s="6">
        <f>+'7'!G348+CompraVenta!AG351</f>
        <v>0</v>
      </c>
      <c r="AF349" s="6">
        <f>+'7'!H348+CompraVenta!AH351</f>
        <v>0</v>
      </c>
      <c r="AG349" s="6">
        <f>+'7'!I348+CompraVenta!AI351</f>
        <v>0</v>
      </c>
      <c r="AH349" s="6">
        <f>+'7'!J348+CompraVenta!AJ351</f>
        <v>0</v>
      </c>
      <c r="AI349" s="6">
        <f>+'7'!K348+CompraVenta!AK351</f>
        <v>86958.190000000017</v>
      </c>
      <c r="AJ349" s="6">
        <f>+'7'!L348+CompraVenta!AL351</f>
        <v>73488.970000000045</v>
      </c>
      <c r="AK349" s="6">
        <f>+'7'!M348+CompraVenta!AM351</f>
        <v>99132.940000000192</v>
      </c>
      <c r="AL349" s="6"/>
      <c r="AM349" s="33">
        <f t="shared" si="47"/>
        <v>257177.64999999997</v>
      </c>
      <c r="AN349" s="33">
        <f t="shared" si="48"/>
        <v>267010.57000000007</v>
      </c>
      <c r="AO349" s="33">
        <f t="shared" si="49"/>
        <v>259580.10000000027</v>
      </c>
      <c r="AP349" s="33">
        <f t="shared" si="50"/>
        <v>257177.64999999997</v>
      </c>
      <c r="AQ349" s="33">
        <f t="shared" si="51"/>
        <v>1</v>
      </c>
      <c r="AR349" s="6">
        <f t="shared" si="55"/>
        <v>347</v>
      </c>
      <c r="AS349" s="34">
        <f t="shared" si="52"/>
        <v>86986.470000000045</v>
      </c>
      <c r="AT349" s="34">
        <f t="shared" si="52"/>
        <v>72343.539999999964</v>
      </c>
      <c r="AU349" s="34">
        <f t="shared" si="52"/>
        <v>97847.639999999956</v>
      </c>
      <c r="AV349" s="34">
        <f t="shared" si="53"/>
        <v>257177.64999999997</v>
      </c>
      <c r="AW349" s="19"/>
      <c r="BB349" s="33"/>
      <c r="BC349" s="33"/>
      <c r="BD349" s="33"/>
      <c r="BF349" s="33"/>
      <c r="BG349" s="33"/>
      <c r="BH349" s="33"/>
      <c r="BJ349" s="35">
        <f t="shared" si="54"/>
        <v>257177.64999999997</v>
      </c>
    </row>
    <row r="350" spans="1:62" x14ac:dyDescent="0.35">
      <c r="A350" s="3" t="str">
        <f>+'7'!A349</f>
        <v>PMGD_DARLIN_SPA</v>
      </c>
      <c r="B350" s="6">
        <f>+'2'!B349+CompraVenta!D352</f>
        <v>0</v>
      </c>
      <c r="C350" s="6">
        <f>+'2'!C349+CompraVenta!E352</f>
        <v>0</v>
      </c>
      <c r="D350" s="6">
        <f>+'2'!D349+CompraVenta!F352</f>
        <v>0</v>
      </c>
      <c r="E350" s="6">
        <f>+'2'!E349+CompraVenta!G352</f>
        <v>0</v>
      </c>
      <c r="F350" s="6">
        <f>+'2'!F349+CompraVenta!H352</f>
        <v>0</v>
      </c>
      <c r="G350" s="6">
        <f>+'2'!G349+CompraVenta!I352</f>
        <v>0</v>
      </c>
      <c r="H350" s="6">
        <f>+'2'!H349+CompraVenta!J352</f>
        <v>0</v>
      </c>
      <c r="I350" s="6">
        <f>+'2'!I349+CompraVenta!K352</f>
        <v>0</v>
      </c>
      <c r="J350" s="6">
        <f>+'2'!J349+CompraVenta!L352</f>
        <v>0</v>
      </c>
      <c r="K350" s="6">
        <f>+'2'!K349+CompraVenta!M352</f>
        <v>112836.87999999989</v>
      </c>
      <c r="L350" s="6">
        <f>+'2'!L349+CompraVenta!N352</f>
        <v>126443.96000000002</v>
      </c>
      <c r="M350" s="6">
        <f>+'2'!M349+CompraVenta!O352</f>
        <v>113563.46000000002</v>
      </c>
      <c r="N350" s="6">
        <f>+'4'!B349+CompraVenta!P352</f>
        <v>0</v>
      </c>
      <c r="O350" s="6">
        <f>+'4'!C349+CompraVenta!Q352</f>
        <v>0</v>
      </c>
      <c r="P350" s="6">
        <f>+'4'!D349+CompraVenta!R352</f>
        <v>0</v>
      </c>
      <c r="Q350" s="6">
        <f>+'4'!E349+CompraVenta!S352</f>
        <v>0</v>
      </c>
      <c r="R350" s="6">
        <f>+'4'!F349+CompraVenta!T352</f>
        <v>0</v>
      </c>
      <c r="S350" s="6">
        <f>+'4'!G349+CompraVenta!U352</f>
        <v>0</v>
      </c>
      <c r="T350" s="6">
        <f>+'4'!H349+CompraVenta!V352</f>
        <v>0</v>
      </c>
      <c r="U350" s="6">
        <f>+'4'!I349+CompraVenta!W352</f>
        <v>0</v>
      </c>
      <c r="V350" s="6">
        <f>+'4'!J349+CompraVenta!X352</f>
        <v>0</v>
      </c>
      <c r="W350" s="6">
        <f>+'4'!K349+CompraVenta!Y352</f>
        <v>112799.48999999999</v>
      </c>
      <c r="X350" s="6">
        <f>+'4'!L349+CompraVenta!Z352</f>
        <v>127378.33</v>
      </c>
      <c r="Y350" s="6">
        <f>+'4'!M349+CompraVenta!AA352</f>
        <v>123359.58000000023</v>
      </c>
      <c r="Z350" s="6">
        <f>+'7'!B349+CompraVenta!AB352</f>
        <v>0</v>
      </c>
      <c r="AA350" s="6">
        <f>+'7'!C349+CompraVenta!AC352</f>
        <v>0</v>
      </c>
      <c r="AB350" s="6">
        <f>+'7'!D349+CompraVenta!AD352</f>
        <v>0</v>
      </c>
      <c r="AC350" s="6">
        <f>+'7'!E349+CompraVenta!AE352</f>
        <v>0</v>
      </c>
      <c r="AD350" s="6">
        <f>+'7'!F349+CompraVenta!AF352</f>
        <v>0</v>
      </c>
      <c r="AE350" s="6">
        <f>+'7'!G349+CompraVenta!AG352</f>
        <v>0</v>
      </c>
      <c r="AF350" s="6">
        <f>+'7'!H349+CompraVenta!AH352</f>
        <v>0</v>
      </c>
      <c r="AG350" s="6">
        <f>+'7'!I349+CompraVenta!AI352</f>
        <v>0</v>
      </c>
      <c r="AH350" s="6">
        <f>+'7'!J349+CompraVenta!AJ352</f>
        <v>0</v>
      </c>
      <c r="AI350" s="6">
        <f>+'7'!K349+CompraVenta!AK352</f>
        <v>112801.41999999984</v>
      </c>
      <c r="AJ350" s="6">
        <f>+'7'!L349+CompraVenta!AL352</f>
        <v>128130.54999999983</v>
      </c>
      <c r="AK350" s="6">
        <f>+'7'!M349+CompraVenta!AM352</f>
        <v>115028.15000000036</v>
      </c>
      <c r="AL350" s="6"/>
      <c r="AM350" s="33">
        <f t="shared" si="47"/>
        <v>352844.29999999993</v>
      </c>
      <c r="AN350" s="33">
        <f t="shared" si="48"/>
        <v>363537.40000000026</v>
      </c>
      <c r="AO350" s="33">
        <f t="shared" si="49"/>
        <v>355960.12000000005</v>
      </c>
      <c r="AP350" s="33">
        <f t="shared" si="50"/>
        <v>352844.29999999993</v>
      </c>
      <c r="AQ350" s="33">
        <f t="shared" si="51"/>
        <v>1</v>
      </c>
      <c r="AR350" s="6">
        <f t="shared" si="55"/>
        <v>348</v>
      </c>
      <c r="AS350" s="34">
        <f t="shared" si="52"/>
        <v>112836.87999999989</v>
      </c>
      <c r="AT350" s="34">
        <f t="shared" si="52"/>
        <v>126443.96000000002</v>
      </c>
      <c r="AU350" s="34">
        <f t="shared" si="52"/>
        <v>113563.46000000002</v>
      </c>
      <c r="AV350" s="34">
        <f t="shared" si="53"/>
        <v>352844.29999999993</v>
      </c>
      <c r="AW350" s="19"/>
      <c r="BB350" s="33"/>
      <c r="BC350" s="33"/>
      <c r="BD350" s="33"/>
      <c r="BF350" s="33"/>
      <c r="BG350" s="33"/>
      <c r="BH350" s="33"/>
      <c r="BJ350" s="35">
        <f t="shared" si="54"/>
        <v>352844.29999999993</v>
      </c>
    </row>
    <row r="351" spans="1:62" x14ac:dyDescent="0.35">
      <c r="A351" s="3" t="str">
        <f>+'7'!A350</f>
        <v>PMGD_PICA_PILOT</v>
      </c>
      <c r="B351" s="6">
        <f>+'2'!B350+CompraVenta!D353</f>
        <v>0</v>
      </c>
      <c r="C351" s="6">
        <f>+'2'!C350+CompraVenta!E353</f>
        <v>0</v>
      </c>
      <c r="D351" s="6">
        <f>+'2'!D350+CompraVenta!F353</f>
        <v>0</v>
      </c>
      <c r="E351" s="6">
        <f>+'2'!E350+CompraVenta!G353</f>
        <v>0</v>
      </c>
      <c r="F351" s="6">
        <f>+'2'!F350+CompraVenta!H353</f>
        <v>0</v>
      </c>
      <c r="G351" s="6">
        <f>+'2'!G350+CompraVenta!I353</f>
        <v>0</v>
      </c>
      <c r="H351" s="6">
        <f>+'2'!H350+CompraVenta!J353</f>
        <v>0</v>
      </c>
      <c r="I351" s="6">
        <f>+'2'!I350+CompraVenta!K353</f>
        <v>0</v>
      </c>
      <c r="J351" s="6">
        <f>+'2'!J350+CompraVenta!L353</f>
        <v>0</v>
      </c>
      <c r="K351" s="6">
        <f>+'2'!K350+CompraVenta!M353</f>
        <v>0</v>
      </c>
      <c r="L351" s="6">
        <f>+'2'!L350+CompraVenta!N353</f>
        <v>0</v>
      </c>
      <c r="M351" s="6">
        <f>+'2'!M350+CompraVenta!O353</f>
        <v>0</v>
      </c>
      <c r="N351" s="6">
        <f>+'4'!B350+CompraVenta!P353</f>
        <v>0</v>
      </c>
      <c r="O351" s="6">
        <f>+'4'!C350+CompraVenta!Q353</f>
        <v>0</v>
      </c>
      <c r="P351" s="6">
        <f>+'4'!D350+CompraVenta!R353</f>
        <v>0</v>
      </c>
      <c r="Q351" s="6">
        <f>+'4'!E350+CompraVenta!S353</f>
        <v>0</v>
      </c>
      <c r="R351" s="6">
        <f>+'4'!F350+CompraVenta!T353</f>
        <v>0</v>
      </c>
      <c r="S351" s="6">
        <f>+'4'!G350+CompraVenta!U353</f>
        <v>0</v>
      </c>
      <c r="T351" s="6">
        <f>+'4'!H350+CompraVenta!V353</f>
        <v>0</v>
      </c>
      <c r="U351" s="6">
        <f>+'4'!I350+CompraVenta!W353</f>
        <v>0</v>
      </c>
      <c r="V351" s="6">
        <f>+'4'!J350+CompraVenta!X353</f>
        <v>0</v>
      </c>
      <c r="W351" s="6">
        <f>+'4'!K350+CompraVenta!Y353</f>
        <v>0</v>
      </c>
      <c r="X351" s="6">
        <f>+'4'!L350+CompraVenta!Z353</f>
        <v>0</v>
      </c>
      <c r="Y351" s="6">
        <f>+'4'!M350+CompraVenta!AA353</f>
        <v>0</v>
      </c>
      <c r="Z351" s="6">
        <f>+'7'!B350+CompraVenta!AB353</f>
        <v>0</v>
      </c>
      <c r="AA351" s="6">
        <f>+'7'!C350+CompraVenta!AC353</f>
        <v>0</v>
      </c>
      <c r="AB351" s="6">
        <f>+'7'!D350+CompraVenta!AD353</f>
        <v>0</v>
      </c>
      <c r="AC351" s="6">
        <f>+'7'!E350+CompraVenta!AE353</f>
        <v>0</v>
      </c>
      <c r="AD351" s="6">
        <f>+'7'!F350+CompraVenta!AF353</f>
        <v>0</v>
      </c>
      <c r="AE351" s="6">
        <f>+'7'!G350+CompraVenta!AG353</f>
        <v>0</v>
      </c>
      <c r="AF351" s="6">
        <f>+'7'!H350+CompraVenta!AH353</f>
        <v>0</v>
      </c>
      <c r="AG351" s="6">
        <f>+'7'!I350+CompraVenta!AI353</f>
        <v>0</v>
      </c>
      <c r="AH351" s="6">
        <f>+'7'!J350+CompraVenta!AJ353</f>
        <v>0</v>
      </c>
      <c r="AI351" s="6">
        <f>+'7'!K350+CompraVenta!AK353</f>
        <v>0</v>
      </c>
      <c r="AJ351" s="6">
        <f>+'7'!L350+CompraVenta!AL353</f>
        <v>0</v>
      </c>
      <c r="AK351" s="6">
        <f>+'7'!M350+CompraVenta!AM353</f>
        <v>0</v>
      </c>
      <c r="AL351" s="6"/>
      <c r="AM351" s="33">
        <f t="shared" si="47"/>
        <v>0</v>
      </c>
      <c r="AN351" s="33">
        <f t="shared" si="48"/>
        <v>0</v>
      </c>
      <c r="AO351" s="33">
        <f t="shared" si="49"/>
        <v>0</v>
      </c>
      <c r="AP351" s="33">
        <f t="shared" si="50"/>
        <v>0</v>
      </c>
      <c r="AQ351" s="33">
        <f t="shared" si="51"/>
        <v>1</v>
      </c>
      <c r="AR351" s="6">
        <f t="shared" si="55"/>
        <v>349</v>
      </c>
      <c r="AS351" s="34">
        <f t="shared" si="52"/>
        <v>0</v>
      </c>
      <c r="AT351" s="34">
        <f t="shared" si="52"/>
        <v>0</v>
      </c>
      <c r="AU351" s="34">
        <f t="shared" si="52"/>
        <v>0</v>
      </c>
      <c r="AV351" s="34">
        <f t="shared" si="53"/>
        <v>0</v>
      </c>
      <c r="AW351" s="19"/>
      <c r="BB351" s="33"/>
      <c r="BC351" s="33"/>
      <c r="BD351" s="33"/>
      <c r="BF351" s="33"/>
      <c r="BG351" s="33"/>
      <c r="BH351" s="33"/>
      <c r="BJ351" s="35">
        <f t="shared" si="54"/>
        <v>0</v>
      </c>
    </row>
    <row r="352" spans="1:62" x14ac:dyDescent="0.35">
      <c r="A352" s="3" t="str">
        <f>+'7'!A351</f>
        <v>POBLACION_SOLAR</v>
      </c>
      <c r="B352" s="6">
        <f>+'2'!B351+CompraVenta!D354</f>
        <v>0</v>
      </c>
      <c r="C352" s="6">
        <f>+'2'!C351+CompraVenta!E354</f>
        <v>0</v>
      </c>
      <c r="D352" s="6">
        <f>+'2'!D351+CompraVenta!F354</f>
        <v>0</v>
      </c>
      <c r="E352" s="6">
        <f>+'2'!E351+CompraVenta!G354</f>
        <v>0</v>
      </c>
      <c r="F352" s="6">
        <f>+'2'!F351+CompraVenta!H354</f>
        <v>0</v>
      </c>
      <c r="G352" s="6">
        <f>+'2'!G351+CompraVenta!I354</f>
        <v>0</v>
      </c>
      <c r="H352" s="6">
        <f>+'2'!H351+CompraVenta!J354</f>
        <v>0</v>
      </c>
      <c r="I352" s="6">
        <f>+'2'!I351+CompraVenta!K354</f>
        <v>0</v>
      </c>
      <c r="J352" s="6">
        <f>+'2'!J351+CompraVenta!L354</f>
        <v>0</v>
      </c>
      <c r="K352" s="6">
        <f>+'2'!K351+CompraVenta!M354</f>
        <v>27014.420000000016</v>
      </c>
      <c r="L352" s="6">
        <f>+'2'!L351+CompraVenta!N354</f>
        <v>41636.059999999983</v>
      </c>
      <c r="M352" s="6">
        <f>+'2'!M351+CompraVenta!O354</f>
        <v>43577.579999999994</v>
      </c>
      <c r="N352" s="6">
        <f>+'4'!B351+CompraVenta!P354</f>
        <v>0</v>
      </c>
      <c r="O352" s="6">
        <f>+'4'!C351+CompraVenta!Q354</f>
        <v>0</v>
      </c>
      <c r="P352" s="6">
        <f>+'4'!D351+CompraVenta!R354</f>
        <v>0</v>
      </c>
      <c r="Q352" s="6">
        <f>+'4'!E351+CompraVenta!S354</f>
        <v>0</v>
      </c>
      <c r="R352" s="6">
        <f>+'4'!F351+CompraVenta!T354</f>
        <v>0</v>
      </c>
      <c r="S352" s="6">
        <f>+'4'!G351+CompraVenta!U354</f>
        <v>0</v>
      </c>
      <c r="T352" s="6">
        <f>+'4'!H351+CompraVenta!V354</f>
        <v>0</v>
      </c>
      <c r="U352" s="6">
        <f>+'4'!I351+CompraVenta!W354</f>
        <v>0</v>
      </c>
      <c r="V352" s="6">
        <f>+'4'!J351+CompraVenta!X354</f>
        <v>0</v>
      </c>
      <c r="W352" s="6">
        <f>+'4'!K351+CompraVenta!Y354</f>
        <v>27008.820000000007</v>
      </c>
      <c r="X352" s="6">
        <f>+'4'!L351+CompraVenta!Z354</f>
        <v>41946.649999999958</v>
      </c>
      <c r="Y352" s="6">
        <f>+'4'!M351+CompraVenta!AA354</f>
        <v>47184.570000000014</v>
      </c>
      <c r="Z352" s="6">
        <f>+'7'!B351+CompraVenta!AB354</f>
        <v>0</v>
      </c>
      <c r="AA352" s="6">
        <f>+'7'!C351+CompraVenta!AC354</f>
        <v>0</v>
      </c>
      <c r="AB352" s="6">
        <f>+'7'!D351+CompraVenta!AD354</f>
        <v>0</v>
      </c>
      <c r="AC352" s="6">
        <f>+'7'!E351+CompraVenta!AE354</f>
        <v>0</v>
      </c>
      <c r="AD352" s="6">
        <f>+'7'!F351+CompraVenta!AF354</f>
        <v>0</v>
      </c>
      <c r="AE352" s="6">
        <f>+'7'!G351+CompraVenta!AG354</f>
        <v>0</v>
      </c>
      <c r="AF352" s="6">
        <f>+'7'!H351+CompraVenta!AH354</f>
        <v>0</v>
      </c>
      <c r="AG352" s="6">
        <f>+'7'!I351+CompraVenta!AI354</f>
        <v>0</v>
      </c>
      <c r="AH352" s="6">
        <f>+'7'!J351+CompraVenta!AJ354</f>
        <v>0</v>
      </c>
      <c r="AI352" s="6">
        <f>+'7'!K351+CompraVenta!AK354</f>
        <v>27005.620000000017</v>
      </c>
      <c r="AJ352" s="6">
        <f>+'7'!L351+CompraVenta!AL354</f>
        <v>42177.460000000014</v>
      </c>
      <c r="AK352" s="6">
        <f>+'7'!M351+CompraVenta!AM354</f>
        <v>44130.460000000043</v>
      </c>
      <c r="AL352" s="6"/>
      <c r="AM352" s="33">
        <f t="shared" si="47"/>
        <v>112228.06</v>
      </c>
      <c r="AN352" s="33">
        <f t="shared" si="48"/>
        <v>116140.03999999998</v>
      </c>
      <c r="AO352" s="33">
        <f t="shared" si="49"/>
        <v>113313.54000000007</v>
      </c>
      <c r="AP352" s="33">
        <f t="shared" si="50"/>
        <v>112228.06</v>
      </c>
      <c r="AQ352" s="33">
        <f t="shared" si="51"/>
        <v>1</v>
      </c>
      <c r="AR352" s="6">
        <f t="shared" si="55"/>
        <v>350</v>
      </c>
      <c r="AS352" s="34">
        <f t="shared" si="52"/>
        <v>27014.420000000016</v>
      </c>
      <c r="AT352" s="34">
        <f t="shared" si="52"/>
        <v>41636.059999999983</v>
      </c>
      <c r="AU352" s="34">
        <f t="shared" si="52"/>
        <v>43577.579999999994</v>
      </c>
      <c r="AV352" s="34">
        <f t="shared" si="53"/>
        <v>112228.06</v>
      </c>
      <c r="AW352" s="19"/>
      <c r="BB352" s="33"/>
      <c r="BC352" s="33"/>
      <c r="BD352" s="33"/>
      <c r="BF352" s="33"/>
      <c r="BG352" s="33"/>
      <c r="BH352" s="33"/>
      <c r="BJ352" s="35">
        <f t="shared" si="54"/>
        <v>112228.06</v>
      </c>
    </row>
    <row r="353" spans="1:62" x14ac:dyDescent="0.35">
      <c r="A353" s="3" t="str">
        <f>+'7'!A352</f>
        <v>POZO_ALMONTE_SOLAR_1</v>
      </c>
      <c r="B353" s="6">
        <f>+'2'!B352+CompraVenta!D355</f>
        <v>0</v>
      </c>
      <c r="C353" s="6">
        <f>+'2'!C352+CompraVenta!E355</f>
        <v>0</v>
      </c>
      <c r="D353" s="6">
        <f>+'2'!D352+CompraVenta!F355</f>
        <v>0</v>
      </c>
      <c r="E353" s="6">
        <f>+'2'!E352+CompraVenta!G355</f>
        <v>0</v>
      </c>
      <c r="F353" s="6">
        <f>+'2'!F352+CompraVenta!H355</f>
        <v>0</v>
      </c>
      <c r="G353" s="6">
        <f>+'2'!G352+CompraVenta!I355</f>
        <v>0</v>
      </c>
      <c r="H353" s="6">
        <f>+'2'!H352+CompraVenta!J355</f>
        <v>0</v>
      </c>
      <c r="I353" s="6">
        <f>+'2'!I352+CompraVenta!K355</f>
        <v>0</v>
      </c>
      <c r="J353" s="6">
        <f>+'2'!J352+CompraVenta!L355</f>
        <v>0</v>
      </c>
      <c r="K353" s="6">
        <f>+'2'!K352+CompraVenta!M355</f>
        <v>103578.82999999997</v>
      </c>
      <c r="L353" s="6">
        <f>+'2'!L352+CompraVenta!N355</f>
        <v>75387.849999999919</v>
      </c>
      <c r="M353" s="6">
        <f>+'2'!M352+CompraVenta!O355</f>
        <v>112183.07999999993</v>
      </c>
      <c r="N353" s="6">
        <f>+'4'!B352+CompraVenta!P355</f>
        <v>0</v>
      </c>
      <c r="O353" s="6">
        <f>+'4'!C352+CompraVenta!Q355</f>
        <v>0</v>
      </c>
      <c r="P353" s="6">
        <f>+'4'!D352+CompraVenta!R355</f>
        <v>0</v>
      </c>
      <c r="Q353" s="6">
        <f>+'4'!E352+CompraVenta!S355</f>
        <v>0</v>
      </c>
      <c r="R353" s="6">
        <f>+'4'!F352+CompraVenta!T355</f>
        <v>0</v>
      </c>
      <c r="S353" s="6">
        <f>+'4'!G352+CompraVenta!U355</f>
        <v>0</v>
      </c>
      <c r="T353" s="6">
        <f>+'4'!H352+CompraVenta!V355</f>
        <v>0</v>
      </c>
      <c r="U353" s="6">
        <f>+'4'!I352+CompraVenta!W355</f>
        <v>0</v>
      </c>
      <c r="V353" s="6">
        <f>+'4'!J352+CompraVenta!X355</f>
        <v>0</v>
      </c>
      <c r="W353" s="6">
        <f>+'4'!K352+CompraVenta!Y355</f>
        <v>103587.19000000002</v>
      </c>
      <c r="X353" s="6">
        <f>+'4'!L352+CompraVenta!Z355</f>
        <v>81596.38</v>
      </c>
      <c r="Y353" s="6">
        <f>+'4'!M352+CompraVenta!AA355</f>
        <v>113068.05000000019</v>
      </c>
      <c r="Z353" s="6">
        <f>+'7'!B352+CompraVenta!AB355</f>
        <v>0</v>
      </c>
      <c r="AA353" s="6">
        <f>+'7'!C352+CompraVenta!AC355</f>
        <v>0</v>
      </c>
      <c r="AB353" s="6">
        <f>+'7'!D352+CompraVenta!AD355</f>
        <v>0</v>
      </c>
      <c r="AC353" s="6">
        <f>+'7'!E352+CompraVenta!AE355</f>
        <v>0</v>
      </c>
      <c r="AD353" s="6">
        <f>+'7'!F352+CompraVenta!AF355</f>
        <v>0</v>
      </c>
      <c r="AE353" s="6">
        <f>+'7'!G352+CompraVenta!AG355</f>
        <v>0</v>
      </c>
      <c r="AF353" s="6">
        <f>+'7'!H352+CompraVenta!AH355</f>
        <v>0</v>
      </c>
      <c r="AG353" s="6">
        <f>+'7'!I352+CompraVenta!AI355</f>
        <v>0</v>
      </c>
      <c r="AH353" s="6">
        <f>+'7'!J352+CompraVenta!AJ355</f>
        <v>0</v>
      </c>
      <c r="AI353" s="6">
        <f>+'7'!K352+CompraVenta!AK355</f>
        <v>103587.0000000002</v>
      </c>
      <c r="AJ353" s="6">
        <f>+'7'!L352+CompraVenta!AL355</f>
        <v>81499.429999999978</v>
      </c>
      <c r="AK353" s="6">
        <f>+'7'!M352+CompraVenta!AM355</f>
        <v>113030.15999999987</v>
      </c>
      <c r="AL353" s="6"/>
      <c r="AM353" s="33">
        <f t="shared" si="47"/>
        <v>291149.75999999978</v>
      </c>
      <c r="AN353" s="33">
        <f t="shared" si="48"/>
        <v>298251.62000000023</v>
      </c>
      <c r="AO353" s="33">
        <f t="shared" si="49"/>
        <v>298116.59000000003</v>
      </c>
      <c r="AP353" s="33">
        <f t="shared" si="50"/>
        <v>291149.75999999978</v>
      </c>
      <c r="AQ353" s="33">
        <f t="shared" si="51"/>
        <v>1</v>
      </c>
      <c r="AR353" s="6">
        <f t="shared" si="55"/>
        <v>351</v>
      </c>
      <c r="AS353" s="34">
        <f t="shared" si="52"/>
        <v>103578.82999999997</v>
      </c>
      <c r="AT353" s="34">
        <f t="shared" si="52"/>
        <v>75387.849999999919</v>
      </c>
      <c r="AU353" s="34">
        <f t="shared" si="52"/>
        <v>112183.07999999993</v>
      </c>
      <c r="AV353" s="34">
        <f t="shared" si="53"/>
        <v>291149.75999999978</v>
      </c>
      <c r="AW353" s="19"/>
      <c r="BB353" s="33"/>
      <c r="BC353" s="33"/>
      <c r="BD353" s="33"/>
      <c r="BF353" s="33"/>
      <c r="BG353" s="33"/>
      <c r="BH353" s="33"/>
      <c r="BJ353" s="35">
        <f t="shared" si="54"/>
        <v>291149.75999999978</v>
      </c>
    </row>
    <row r="354" spans="1:62" x14ac:dyDescent="0.35">
      <c r="A354" s="3" t="str">
        <f>+'7'!A353</f>
        <v>POZO_ALMONTE_SOLAR_2</v>
      </c>
      <c r="B354" s="6">
        <f>+'2'!B353+CompraVenta!D356</f>
        <v>0</v>
      </c>
      <c r="C354" s="6">
        <f>+'2'!C353+CompraVenta!E356</f>
        <v>0</v>
      </c>
      <c r="D354" s="6">
        <f>+'2'!D353+CompraVenta!F356</f>
        <v>0</v>
      </c>
      <c r="E354" s="6">
        <f>+'2'!E353+CompraVenta!G356</f>
        <v>0</v>
      </c>
      <c r="F354" s="6">
        <f>+'2'!F353+CompraVenta!H356</f>
        <v>0</v>
      </c>
      <c r="G354" s="6">
        <f>+'2'!G353+CompraVenta!I356</f>
        <v>0</v>
      </c>
      <c r="H354" s="6">
        <f>+'2'!H353+CompraVenta!J356</f>
        <v>0</v>
      </c>
      <c r="I354" s="6">
        <f>+'2'!I353+CompraVenta!K356</f>
        <v>0</v>
      </c>
      <c r="J354" s="6">
        <f>+'2'!J353+CompraVenta!L356</f>
        <v>0</v>
      </c>
      <c r="K354" s="6">
        <f>+'2'!K353+CompraVenta!M356</f>
        <v>3765.610000000001</v>
      </c>
      <c r="L354" s="6">
        <f>+'2'!L353+CompraVenta!N356</f>
        <v>-73120.13999999997</v>
      </c>
      <c r="M354" s="6">
        <f>+'2'!M353+CompraVenta!O356</f>
        <v>788.50000000000239</v>
      </c>
      <c r="N354" s="6">
        <f>+'4'!B353+CompraVenta!P356</f>
        <v>0</v>
      </c>
      <c r="O354" s="6">
        <f>+'4'!C353+CompraVenta!Q356</f>
        <v>0</v>
      </c>
      <c r="P354" s="6">
        <f>+'4'!D353+CompraVenta!R356</f>
        <v>0</v>
      </c>
      <c r="Q354" s="6">
        <f>+'4'!E353+CompraVenta!S356</f>
        <v>0</v>
      </c>
      <c r="R354" s="6">
        <f>+'4'!F353+CompraVenta!T356</f>
        <v>0</v>
      </c>
      <c r="S354" s="6">
        <f>+'4'!G353+CompraVenta!U356</f>
        <v>0</v>
      </c>
      <c r="T354" s="6">
        <f>+'4'!H353+CompraVenta!V356</f>
        <v>0</v>
      </c>
      <c r="U354" s="6">
        <f>+'4'!I353+CompraVenta!W356</f>
        <v>0</v>
      </c>
      <c r="V354" s="6">
        <f>+'4'!J353+CompraVenta!X356</f>
        <v>0</v>
      </c>
      <c r="W354" s="6">
        <f>+'4'!K353+CompraVenta!Y356</f>
        <v>3768.59</v>
      </c>
      <c r="X354" s="6">
        <f>+'4'!L353+CompraVenta!Z356</f>
        <v>-59658.98</v>
      </c>
      <c r="Y354" s="6">
        <f>+'4'!M353+CompraVenta!AA356</f>
        <v>2141.5100000000002</v>
      </c>
      <c r="Z354" s="6">
        <f>+'7'!B353+CompraVenta!AB356</f>
        <v>0</v>
      </c>
      <c r="AA354" s="6">
        <f>+'7'!C353+CompraVenta!AC356</f>
        <v>0</v>
      </c>
      <c r="AB354" s="6">
        <f>+'7'!D353+CompraVenta!AD356</f>
        <v>0</v>
      </c>
      <c r="AC354" s="6">
        <f>+'7'!E353+CompraVenta!AE356</f>
        <v>0</v>
      </c>
      <c r="AD354" s="6">
        <f>+'7'!F353+CompraVenta!AF356</f>
        <v>0</v>
      </c>
      <c r="AE354" s="6">
        <f>+'7'!G353+CompraVenta!AG356</f>
        <v>0</v>
      </c>
      <c r="AF354" s="6">
        <f>+'7'!H353+CompraVenta!AH356</f>
        <v>0</v>
      </c>
      <c r="AG354" s="6">
        <f>+'7'!I353+CompraVenta!AI356</f>
        <v>0</v>
      </c>
      <c r="AH354" s="6">
        <f>+'7'!J353+CompraVenta!AJ356</f>
        <v>0</v>
      </c>
      <c r="AI354" s="6">
        <f>+'7'!K353+CompraVenta!AK356</f>
        <v>3767.3700000000017</v>
      </c>
      <c r="AJ354" s="6">
        <f>+'7'!L353+CompraVenta!AL356</f>
        <v>-59659.709999999985</v>
      </c>
      <c r="AK354" s="6">
        <f>+'7'!M353+CompraVenta!AM356</f>
        <v>2242.3999999999992</v>
      </c>
      <c r="AL354" s="6"/>
      <c r="AM354" s="33">
        <f t="shared" si="47"/>
        <v>-68566.02999999997</v>
      </c>
      <c r="AN354" s="33">
        <f t="shared" si="48"/>
        <v>-53748.88</v>
      </c>
      <c r="AO354" s="33">
        <f t="shared" si="49"/>
        <v>-53649.939999999981</v>
      </c>
      <c r="AP354" s="33">
        <f t="shared" si="50"/>
        <v>-68566.02999999997</v>
      </c>
      <c r="AQ354" s="33">
        <f t="shared" si="51"/>
        <v>1</v>
      </c>
      <c r="AR354" s="6">
        <f t="shared" si="55"/>
        <v>352</v>
      </c>
      <c r="AS354" s="34">
        <f t="shared" si="52"/>
        <v>3765.610000000001</v>
      </c>
      <c r="AT354" s="34">
        <f t="shared" si="52"/>
        <v>-73120.13999999997</v>
      </c>
      <c r="AU354" s="34">
        <f t="shared" si="52"/>
        <v>788.50000000000239</v>
      </c>
      <c r="AV354" s="34">
        <f t="shared" si="53"/>
        <v>-68566.02999999997</v>
      </c>
      <c r="AW354" s="19"/>
      <c r="BB354" s="33"/>
      <c r="BC354" s="33"/>
      <c r="BD354" s="33"/>
      <c r="BF354" s="33"/>
      <c r="BG354" s="33"/>
      <c r="BH354" s="33"/>
      <c r="BJ354" s="35">
        <f t="shared" si="54"/>
        <v>-68566.02999999997</v>
      </c>
    </row>
    <row r="355" spans="1:62" x14ac:dyDescent="0.35">
      <c r="A355" s="3" t="str">
        <f>+'7'!A354</f>
        <v>POZO_ALMONTE_SOLAR_3</v>
      </c>
      <c r="B355" s="6">
        <f>+'2'!B354+CompraVenta!D357</f>
        <v>0</v>
      </c>
      <c r="C355" s="6">
        <f>+'2'!C354+CompraVenta!E357</f>
        <v>0</v>
      </c>
      <c r="D355" s="6">
        <f>+'2'!D354+CompraVenta!F357</f>
        <v>0</v>
      </c>
      <c r="E355" s="6">
        <f>+'2'!E354+CompraVenta!G357</f>
        <v>0</v>
      </c>
      <c r="F355" s="6">
        <f>+'2'!F354+CompraVenta!H357</f>
        <v>0</v>
      </c>
      <c r="G355" s="6">
        <f>+'2'!G354+CompraVenta!I357</f>
        <v>0</v>
      </c>
      <c r="H355" s="6">
        <f>+'2'!H354+CompraVenta!J357</f>
        <v>0</v>
      </c>
      <c r="I355" s="6">
        <f>+'2'!I354+CompraVenta!K357</f>
        <v>0</v>
      </c>
      <c r="J355" s="6">
        <f>+'2'!J354+CompraVenta!L357</f>
        <v>0</v>
      </c>
      <c r="K355" s="6">
        <f>+'2'!K354+CompraVenta!M357</f>
        <v>9963.220000000003</v>
      </c>
      <c r="L355" s="6">
        <f>+'2'!L354+CompraVenta!N357</f>
        <v>-151846.50999999995</v>
      </c>
      <c r="M355" s="6">
        <f>+'2'!M354+CompraVenta!O357</f>
        <v>7862.4599999999991</v>
      </c>
      <c r="N355" s="6">
        <f>+'4'!B354+CompraVenta!P357</f>
        <v>0</v>
      </c>
      <c r="O355" s="6">
        <f>+'4'!C354+CompraVenta!Q357</f>
        <v>0</v>
      </c>
      <c r="P355" s="6">
        <f>+'4'!D354+CompraVenta!R357</f>
        <v>0</v>
      </c>
      <c r="Q355" s="6">
        <f>+'4'!E354+CompraVenta!S357</f>
        <v>0</v>
      </c>
      <c r="R355" s="6">
        <f>+'4'!F354+CompraVenta!T357</f>
        <v>0</v>
      </c>
      <c r="S355" s="6">
        <f>+'4'!G354+CompraVenta!U357</f>
        <v>0</v>
      </c>
      <c r="T355" s="6">
        <f>+'4'!H354+CompraVenta!V357</f>
        <v>0</v>
      </c>
      <c r="U355" s="6">
        <f>+'4'!I354+CompraVenta!W357</f>
        <v>0</v>
      </c>
      <c r="V355" s="6">
        <f>+'4'!J354+CompraVenta!X357</f>
        <v>0</v>
      </c>
      <c r="W355" s="6">
        <f>+'4'!K354+CompraVenta!Y357</f>
        <v>9957.8500000000022</v>
      </c>
      <c r="X355" s="6">
        <f>+'4'!L354+CompraVenta!Z357</f>
        <v>-123702.38000000011</v>
      </c>
      <c r="Y355" s="6">
        <f>+'4'!M354+CompraVenta!AA357</f>
        <v>10045.480000000007</v>
      </c>
      <c r="Z355" s="6">
        <f>+'7'!B354+CompraVenta!AB357</f>
        <v>0</v>
      </c>
      <c r="AA355" s="6">
        <f>+'7'!C354+CompraVenta!AC357</f>
        <v>0</v>
      </c>
      <c r="AB355" s="6">
        <f>+'7'!D354+CompraVenta!AD357</f>
        <v>0</v>
      </c>
      <c r="AC355" s="6">
        <f>+'7'!E354+CompraVenta!AE357</f>
        <v>0</v>
      </c>
      <c r="AD355" s="6">
        <f>+'7'!F354+CompraVenta!AF357</f>
        <v>0</v>
      </c>
      <c r="AE355" s="6">
        <f>+'7'!G354+CompraVenta!AG357</f>
        <v>0</v>
      </c>
      <c r="AF355" s="6">
        <f>+'7'!H354+CompraVenta!AH357</f>
        <v>0</v>
      </c>
      <c r="AG355" s="6">
        <f>+'7'!I354+CompraVenta!AI357</f>
        <v>0</v>
      </c>
      <c r="AH355" s="6">
        <f>+'7'!J354+CompraVenta!AJ357</f>
        <v>0</v>
      </c>
      <c r="AI355" s="6">
        <f>+'7'!K354+CompraVenta!AK357</f>
        <v>9969.1399999999976</v>
      </c>
      <c r="AJ355" s="6">
        <f>+'7'!L354+CompraVenta!AL357</f>
        <v>-123681.70999999998</v>
      </c>
      <c r="AK355" s="6">
        <f>+'7'!M354+CompraVenta!AM357</f>
        <v>10647.62999999999</v>
      </c>
      <c r="AL355" s="6"/>
      <c r="AM355" s="33">
        <f t="shared" si="47"/>
        <v>-134020.82999999996</v>
      </c>
      <c r="AN355" s="33">
        <f t="shared" si="48"/>
        <v>-103699.05000000009</v>
      </c>
      <c r="AO355" s="33">
        <f t="shared" si="49"/>
        <v>-103064.93999999999</v>
      </c>
      <c r="AP355" s="33">
        <f t="shared" si="50"/>
        <v>-134020.82999999996</v>
      </c>
      <c r="AQ355" s="33">
        <f t="shared" si="51"/>
        <v>1</v>
      </c>
      <c r="AR355" s="6">
        <f t="shared" si="55"/>
        <v>353</v>
      </c>
      <c r="AS355" s="34">
        <f t="shared" si="52"/>
        <v>9963.220000000003</v>
      </c>
      <c r="AT355" s="34">
        <f t="shared" si="52"/>
        <v>-151846.50999999995</v>
      </c>
      <c r="AU355" s="34">
        <f t="shared" si="52"/>
        <v>7862.4599999999991</v>
      </c>
      <c r="AV355" s="34">
        <f t="shared" si="53"/>
        <v>-134020.82999999996</v>
      </c>
      <c r="AW355" s="19"/>
      <c r="BB355" s="33"/>
      <c r="BC355" s="33"/>
      <c r="BD355" s="33"/>
      <c r="BF355" s="33"/>
      <c r="BG355" s="33"/>
      <c r="BH355" s="33"/>
      <c r="BJ355" s="35">
        <f t="shared" si="54"/>
        <v>-134020.82999999996</v>
      </c>
    </row>
    <row r="356" spans="1:62" x14ac:dyDescent="0.35">
      <c r="A356" s="3" t="str">
        <f>+'7'!A355</f>
        <v>PS_PORVENIR</v>
      </c>
      <c r="B356" s="6">
        <f>+'2'!B355+CompraVenta!D358</f>
        <v>0</v>
      </c>
      <c r="C356" s="6">
        <f>+'2'!C355+CompraVenta!E358</f>
        <v>0</v>
      </c>
      <c r="D356" s="6">
        <f>+'2'!D355+CompraVenta!F358</f>
        <v>0</v>
      </c>
      <c r="E356" s="6">
        <f>+'2'!E355+CompraVenta!G358</f>
        <v>0</v>
      </c>
      <c r="F356" s="6">
        <f>+'2'!F355+CompraVenta!H358</f>
        <v>0</v>
      </c>
      <c r="G356" s="6">
        <f>+'2'!G355+CompraVenta!I358</f>
        <v>0</v>
      </c>
      <c r="H356" s="6">
        <f>+'2'!H355+CompraVenta!J358</f>
        <v>0</v>
      </c>
      <c r="I356" s="6">
        <f>+'2'!I355+CompraVenta!K358</f>
        <v>0</v>
      </c>
      <c r="J356" s="6">
        <f>+'2'!J355+CompraVenta!L358</f>
        <v>0</v>
      </c>
      <c r="K356" s="6">
        <f>+'2'!K355+CompraVenta!M358</f>
        <v>10998.500000000002</v>
      </c>
      <c r="L356" s="6">
        <f>+'2'!L355+CompraVenta!N358</f>
        <v>11292.499999999991</v>
      </c>
      <c r="M356" s="6">
        <f>+'2'!M355+CompraVenta!O358</f>
        <v>25064.44</v>
      </c>
      <c r="N356" s="6">
        <f>+'4'!B355+CompraVenta!P358</f>
        <v>0</v>
      </c>
      <c r="O356" s="6">
        <f>+'4'!C355+CompraVenta!Q358</f>
        <v>0</v>
      </c>
      <c r="P356" s="6">
        <f>+'4'!D355+CompraVenta!R358</f>
        <v>0</v>
      </c>
      <c r="Q356" s="6">
        <f>+'4'!E355+CompraVenta!S358</f>
        <v>0</v>
      </c>
      <c r="R356" s="6">
        <f>+'4'!F355+CompraVenta!T358</f>
        <v>0</v>
      </c>
      <c r="S356" s="6">
        <f>+'4'!G355+CompraVenta!U358</f>
        <v>0</v>
      </c>
      <c r="T356" s="6">
        <f>+'4'!H355+CompraVenta!V358</f>
        <v>0</v>
      </c>
      <c r="U356" s="6">
        <f>+'4'!I355+CompraVenta!W358</f>
        <v>0</v>
      </c>
      <c r="V356" s="6">
        <f>+'4'!J355+CompraVenta!X358</f>
        <v>0</v>
      </c>
      <c r="W356" s="6">
        <f>+'4'!K355+CompraVenta!Y358</f>
        <v>10997.209999999997</v>
      </c>
      <c r="X356" s="6">
        <f>+'4'!L355+CompraVenta!Z358</f>
        <v>11393.929999999995</v>
      </c>
      <c r="Y356" s="6">
        <f>+'4'!M355+CompraVenta!AA358</f>
        <v>27744.339999999964</v>
      </c>
      <c r="Z356" s="6">
        <f>+'7'!B355+CompraVenta!AB358</f>
        <v>0</v>
      </c>
      <c r="AA356" s="6">
        <f>+'7'!C355+CompraVenta!AC358</f>
        <v>0</v>
      </c>
      <c r="AB356" s="6">
        <f>+'7'!D355+CompraVenta!AD358</f>
        <v>0</v>
      </c>
      <c r="AC356" s="6">
        <f>+'7'!E355+CompraVenta!AE358</f>
        <v>0</v>
      </c>
      <c r="AD356" s="6">
        <f>+'7'!F355+CompraVenta!AF358</f>
        <v>0</v>
      </c>
      <c r="AE356" s="6">
        <f>+'7'!G355+CompraVenta!AG358</f>
        <v>0</v>
      </c>
      <c r="AF356" s="6">
        <f>+'7'!H355+CompraVenta!AH358</f>
        <v>0</v>
      </c>
      <c r="AG356" s="6">
        <f>+'7'!I355+CompraVenta!AI358</f>
        <v>0</v>
      </c>
      <c r="AH356" s="6">
        <f>+'7'!J355+CompraVenta!AJ358</f>
        <v>0</v>
      </c>
      <c r="AI356" s="6">
        <f>+'7'!K355+CompraVenta!AK358</f>
        <v>10995.240000000009</v>
      </c>
      <c r="AJ356" s="6">
        <f>+'7'!L355+CompraVenta!AL358</f>
        <v>11476.89999999998</v>
      </c>
      <c r="AK356" s="6">
        <f>+'7'!M355+CompraVenta!AM358</f>
        <v>25412.749999999993</v>
      </c>
      <c r="AL356" s="6"/>
      <c r="AM356" s="33">
        <f t="shared" si="47"/>
        <v>47355.439999999988</v>
      </c>
      <c r="AN356" s="33">
        <f t="shared" si="48"/>
        <v>50135.479999999952</v>
      </c>
      <c r="AO356" s="33">
        <f t="shared" si="49"/>
        <v>47884.889999999985</v>
      </c>
      <c r="AP356" s="33">
        <f t="shared" si="50"/>
        <v>47355.439999999988</v>
      </c>
      <c r="AQ356" s="33">
        <f t="shared" si="51"/>
        <v>1</v>
      </c>
      <c r="AR356" s="6">
        <f t="shared" si="55"/>
        <v>354</v>
      </c>
      <c r="AS356" s="34">
        <f t="shared" ref="AS356:AU387" si="56">HLOOKUP(12*($AQ356-1)+(AS$1),$B$1:$AK$502,2+$AR356,FALSE)</f>
        <v>10998.500000000002</v>
      </c>
      <c r="AT356" s="34">
        <f t="shared" si="56"/>
        <v>11292.499999999991</v>
      </c>
      <c r="AU356" s="34">
        <f t="shared" si="56"/>
        <v>25064.44</v>
      </c>
      <c r="AV356" s="34">
        <f t="shared" si="53"/>
        <v>47355.439999999988</v>
      </c>
      <c r="AW356" s="19"/>
      <c r="BB356" s="33"/>
      <c r="BC356" s="33"/>
      <c r="BD356" s="33"/>
      <c r="BF356" s="33"/>
      <c r="BG356" s="33"/>
      <c r="BH356" s="33"/>
      <c r="BJ356" s="35">
        <f t="shared" si="54"/>
        <v>47355.439999999988</v>
      </c>
    </row>
    <row r="357" spans="1:62" x14ac:dyDescent="0.35">
      <c r="A357" s="3" t="str">
        <f>+'7'!A356</f>
        <v>PS_SANTALAURA</v>
      </c>
      <c r="B357" s="6">
        <f>+'2'!B356+CompraVenta!D359</f>
        <v>0</v>
      </c>
      <c r="C357" s="6">
        <f>+'2'!C356+CompraVenta!E359</f>
        <v>0</v>
      </c>
      <c r="D357" s="6">
        <f>+'2'!D356+CompraVenta!F359</f>
        <v>0</v>
      </c>
      <c r="E357" s="6">
        <f>+'2'!E356+CompraVenta!G359</f>
        <v>0</v>
      </c>
      <c r="F357" s="6">
        <f>+'2'!F356+CompraVenta!H359</f>
        <v>0</v>
      </c>
      <c r="G357" s="6">
        <f>+'2'!G356+CompraVenta!I359</f>
        <v>0</v>
      </c>
      <c r="H357" s="6">
        <f>+'2'!H356+CompraVenta!J359</f>
        <v>0</v>
      </c>
      <c r="I357" s="6">
        <f>+'2'!I356+CompraVenta!K359</f>
        <v>0</v>
      </c>
      <c r="J357" s="6">
        <f>+'2'!J356+CompraVenta!L359</f>
        <v>0</v>
      </c>
      <c r="K357" s="6">
        <f>+'2'!K356+CompraVenta!M359</f>
        <v>0</v>
      </c>
      <c r="L357" s="6">
        <f>+'2'!L356+CompraVenta!N359</f>
        <v>0</v>
      </c>
      <c r="M357" s="6">
        <f>+'2'!M356+CompraVenta!O359</f>
        <v>0</v>
      </c>
      <c r="N357" s="6">
        <f>+'4'!B356+CompraVenta!P359</f>
        <v>0</v>
      </c>
      <c r="O357" s="6">
        <f>+'4'!C356+CompraVenta!Q359</f>
        <v>0</v>
      </c>
      <c r="P357" s="6">
        <f>+'4'!D356+CompraVenta!R359</f>
        <v>0</v>
      </c>
      <c r="Q357" s="6">
        <f>+'4'!E356+CompraVenta!S359</f>
        <v>0</v>
      </c>
      <c r="R357" s="6">
        <f>+'4'!F356+CompraVenta!T359</f>
        <v>0</v>
      </c>
      <c r="S357" s="6">
        <f>+'4'!G356+CompraVenta!U359</f>
        <v>0</v>
      </c>
      <c r="T357" s="6">
        <f>+'4'!H356+CompraVenta!V359</f>
        <v>0</v>
      </c>
      <c r="U357" s="6">
        <f>+'4'!I356+CompraVenta!W359</f>
        <v>0</v>
      </c>
      <c r="V357" s="6">
        <f>+'4'!J356+CompraVenta!X359</f>
        <v>0</v>
      </c>
      <c r="W357" s="6">
        <f>+'4'!K356+CompraVenta!Y359</f>
        <v>0</v>
      </c>
      <c r="X357" s="6">
        <f>+'4'!L356+CompraVenta!Z359</f>
        <v>0</v>
      </c>
      <c r="Y357" s="6">
        <f>+'4'!M356+CompraVenta!AA359</f>
        <v>0</v>
      </c>
      <c r="Z357" s="6">
        <f>+'7'!B356+CompraVenta!AB359</f>
        <v>0</v>
      </c>
      <c r="AA357" s="6">
        <f>+'7'!C356+CompraVenta!AC359</f>
        <v>0</v>
      </c>
      <c r="AB357" s="6">
        <f>+'7'!D356+CompraVenta!AD359</f>
        <v>0</v>
      </c>
      <c r="AC357" s="6">
        <f>+'7'!E356+CompraVenta!AE359</f>
        <v>0</v>
      </c>
      <c r="AD357" s="6">
        <f>+'7'!F356+CompraVenta!AF359</f>
        <v>0</v>
      </c>
      <c r="AE357" s="6">
        <f>+'7'!G356+CompraVenta!AG359</f>
        <v>0</v>
      </c>
      <c r="AF357" s="6">
        <f>+'7'!H356+CompraVenta!AH359</f>
        <v>0</v>
      </c>
      <c r="AG357" s="6">
        <f>+'7'!I356+CompraVenta!AI359</f>
        <v>0</v>
      </c>
      <c r="AH357" s="6">
        <f>+'7'!J356+CompraVenta!AJ359</f>
        <v>0</v>
      </c>
      <c r="AI357" s="6">
        <f>+'7'!K356+CompraVenta!AK359</f>
        <v>0</v>
      </c>
      <c r="AJ357" s="6">
        <f>+'7'!L356+CompraVenta!AL359</f>
        <v>0</v>
      </c>
      <c r="AK357" s="6">
        <f>+'7'!M356+CompraVenta!AM359</f>
        <v>0</v>
      </c>
      <c r="AL357" s="6"/>
      <c r="AM357" s="33">
        <f t="shared" si="47"/>
        <v>0</v>
      </c>
      <c r="AN357" s="33">
        <f t="shared" si="48"/>
        <v>0</v>
      </c>
      <c r="AO357" s="33">
        <f t="shared" si="49"/>
        <v>0</v>
      </c>
      <c r="AP357" s="33">
        <f t="shared" si="50"/>
        <v>0</v>
      </c>
      <c r="AQ357" s="33">
        <f t="shared" si="51"/>
        <v>1</v>
      </c>
      <c r="AR357" s="6">
        <f t="shared" si="55"/>
        <v>355</v>
      </c>
      <c r="AS357" s="34">
        <f t="shared" si="56"/>
        <v>0</v>
      </c>
      <c r="AT357" s="34">
        <f t="shared" si="56"/>
        <v>0</v>
      </c>
      <c r="AU357" s="34">
        <f t="shared" si="56"/>
        <v>0</v>
      </c>
      <c r="AV357" s="34">
        <f t="shared" si="53"/>
        <v>0</v>
      </c>
      <c r="AW357" s="19"/>
      <c r="BB357" s="33"/>
      <c r="BC357" s="33"/>
      <c r="BD357" s="33"/>
      <c r="BF357" s="33"/>
      <c r="BG357" s="33"/>
      <c r="BH357" s="33"/>
      <c r="BJ357" s="35">
        <f t="shared" si="54"/>
        <v>0</v>
      </c>
    </row>
    <row r="358" spans="1:62" x14ac:dyDescent="0.35">
      <c r="A358" s="3" t="str">
        <f>+'7'!A357</f>
        <v>PUCLARO</v>
      </c>
      <c r="B358" s="6">
        <f>+'2'!B357+CompraVenta!D360</f>
        <v>0</v>
      </c>
      <c r="C358" s="6">
        <f>+'2'!C357+CompraVenta!E360</f>
        <v>0</v>
      </c>
      <c r="D358" s="6">
        <f>+'2'!D357+CompraVenta!F360</f>
        <v>0</v>
      </c>
      <c r="E358" s="6">
        <f>+'2'!E357+CompraVenta!G360</f>
        <v>0</v>
      </c>
      <c r="F358" s="6">
        <f>+'2'!F357+CompraVenta!H360</f>
        <v>0</v>
      </c>
      <c r="G358" s="6">
        <f>+'2'!G357+CompraVenta!I360</f>
        <v>0</v>
      </c>
      <c r="H358" s="6">
        <f>+'2'!H357+CompraVenta!J360</f>
        <v>0</v>
      </c>
      <c r="I358" s="6">
        <f>+'2'!I357+CompraVenta!K360</f>
        <v>0</v>
      </c>
      <c r="J358" s="6">
        <f>+'2'!J357+CompraVenta!L360</f>
        <v>0</v>
      </c>
      <c r="K358" s="6">
        <f>+'2'!K357+CompraVenta!M360</f>
        <v>84246.00999999982</v>
      </c>
      <c r="L358" s="6">
        <f>+'2'!L357+CompraVenta!N360</f>
        <v>120248.56999999979</v>
      </c>
      <c r="M358" s="6">
        <f>+'2'!M357+CompraVenta!O360</f>
        <v>31640.510000000002</v>
      </c>
      <c r="N358" s="6">
        <f>+'4'!B357+CompraVenta!P360</f>
        <v>0</v>
      </c>
      <c r="O358" s="6">
        <f>+'4'!C357+CompraVenta!Q360</f>
        <v>0</v>
      </c>
      <c r="P358" s="6">
        <f>+'4'!D357+CompraVenta!R360</f>
        <v>0</v>
      </c>
      <c r="Q358" s="6">
        <f>+'4'!E357+CompraVenta!S360</f>
        <v>0</v>
      </c>
      <c r="R358" s="6">
        <f>+'4'!F357+CompraVenta!T360</f>
        <v>0</v>
      </c>
      <c r="S358" s="6">
        <f>+'4'!G357+CompraVenta!U360</f>
        <v>0</v>
      </c>
      <c r="T358" s="6">
        <f>+'4'!H357+CompraVenta!V360</f>
        <v>0</v>
      </c>
      <c r="U358" s="6">
        <f>+'4'!I357+CompraVenta!W360</f>
        <v>0</v>
      </c>
      <c r="V358" s="6">
        <f>+'4'!J357+CompraVenta!X360</f>
        <v>0</v>
      </c>
      <c r="W358" s="6">
        <f>+'4'!K357+CompraVenta!Y360</f>
        <v>84983.919999999925</v>
      </c>
      <c r="X358" s="6">
        <f>+'4'!L357+CompraVenta!Z360</f>
        <v>133697.83999999988</v>
      </c>
      <c r="Y358" s="6">
        <f>+'4'!M357+CompraVenta!AA360</f>
        <v>112300.9599999998</v>
      </c>
      <c r="Z358" s="6">
        <f>+'7'!B357+CompraVenta!AB360</f>
        <v>0</v>
      </c>
      <c r="AA358" s="6">
        <f>+'7'!C357+CompraVenta!AC360</f>
        <v>0</v>
      </c>
      <c r="AB358" s="6">
        <f>+'7'!D357+CompraVenta!AD360</f>
        <v>0</v>
      </c>
      <c r="AC358" s="6">
        <f>+'7'!E357+CompraVenta!AE360</f>
        <v>0</v>
      </c>
      <c r="AD358" s="6">
        <f>+'7'!F357+CompraVenta!AF360</f>
        <v>0</v>
      </c>
      <c r="AE358" s="6">
        <f>+'7'!G357+CompraVenta!AG360</f>
        <v>0</v>
      </c>
      <c r="AF358" s="6">
        <f>+'7'!H357+CompraVenta!AH360</f>
        <v>0</v>
      </c>
      <c r="AG358" s="6">
        <f>+'7'!I357+CompraVenta!AI360</f>
        <v>0</v>
      </c>
      <c r="AH358" s="6">
        <f>+'7'!J357+CompraVenta!AJ360</f>
        <v>0</v>
      </c>
      <c r="AI358" s="6">
        <f>+'7'!K357+CompraVenta!AK360</f>
        <v>84204.089999999866</v>
      </c>
      <c r="AJ358" s="6">
        <f>+'7'!L357+CompraVenta!AL360</f>
        <v>121902.30000000013</v>
      </c>
      <c r="AK358" s="6">
        <f>+'7'!M357+CompraVenta!AM360</f>
        <v>32153.600000000009</v>
      </c>
      <c r="AL358" s="6"/>
      <c r="AM358" s="33">
        <f t="shared" si="47"/>
        <v>236135.08999999962</v>
      </c>
      <c r="AN358" s="33">
        <f t="shared" si="48"/>
        <v>330982.71999999962</v>
      </c>
      <c r="AO358" s="33">
        <f t="shared" si="49"/>
        <v>238259.99000000002</v>
      </c>
      <c r="AP358" s="33">
        <f t="shared" si="50"/>
        <v>236135.08999999962</v>
      </c>
      <c r="AQ358" s="33">
        <f t="shared" si="51"/>
        <v>1</v>
      </c>
      <c r="AR358" s="6">
        <f t="shared" si="55"/>
        <v>356</v>
      </c>
      <c r="AS358" s="34">
        <f t="shared" si="56"/>
        <v>84246.00999999982</v>
      </c>
      <c r="AT358" s="34">
        <f t="shared" si="56"/>
        <v>120248.56999999979</v>
      </c>
      <c r="AU358" s="34">
        <f t="shared" si="56"/>
        <v>31640.510000000002</v>
      </c>
      <c r="AV358" s="34">
        <f t="shared" si="53"/>
        <v>236135.08999999962</v>
      </c>
      <c r="AW358" s="19"/>
      <c r="BB358" s="33"/>
      <c r="BC358" s="33"/>
      <c r="BD358" s="33"/>
      <c r="BF358" s="33"/>
      <c r="BG358" s="33"/>
      <c r="BH358" s="33"/>
      <c r="BJ358" s="35">
        <f t="shared" si="54"/>
        <v>236135.08999999962</v>
      </c>
    </row>
    <row r="359" spans="1:62" x14ac:dyDescent="0.35">
      <c r="A359" s="3" t="str">
        <f>+'7'!A358</f>
        <v>PUENTE_SOLAR_SPA</v>
      </c>
      <c r="B359" s="6">
        <f>+'2'!B358+CompraVenta!D361</f>
        <v>0</v>
      </c>
      <c r="C359" s="6">
        <f>+'2'!C358+CompraVenta!E361</f>
        <v>0</v>
      </c>
      <c r="D359" s="6">
        <f>+'2'!D358+CompraVenta!F361</f>
        <v>0</v>
      </c>
      <c r="E359" s="6">
        <f>+'2'!E358+CompraVenta!G361</f>
        <v>0</v>
      </c>
      <c r="F359" s="6">
        <f>+'2'!F358+CompraVenta!H361</f>
        <v>0</v>
      </c>
      <c r="G359" s="6">
        <f>+'2'!G358+CompraVenta!I361</f>
        <v>0</v>
      </c>
      <c r="H359" s="6">
        <f>+'2'!H358+CompraVenta!J361</f>
        <v>0</v>
      </c>
      <c r="I359" s="6">
        <f>+'2'!I358+CompraVenta!K361</f>
        <v>0</v>
      </c>
      <c r="J359" s="6">
        <f>+'2'!J358+CompraVenta!L361</f>
        <v>0</v>
      </c>
      <c r="K359" s="6">
        <f>+'2'!K358+CompraVenta!M361</f>
        <v>45279.150000000038</v>
      </c>
      <c r="L359" s="6">
        <f>+'2'!L358+CompraVenta!N361</f>
        <v>48130.080000000038</v>
      </c>
      <c r="M359" s="6">
        <f>+'2'!M358+CompraVenta!O361</f>
        <v>45309.420000000049</v>
      </c>
      <c r="N359" s="6">
        <f>+'4'!B358+CompraVenta!P361</f>
        <v>0</v>
      </c>
      <c r="O359" s="6">
        <f>+'4'!C358+CompraVenta!Q361</f>
        <v>0</v>
      </c>
      <c r="P359" s="6">
        <f>+'4'!D358+CompraVenta!R361</f>
        <v>0</v>
      </c>
      <c r="Q359" s="6">
        <f>+'4'!E358+CompraVenta!S361</f>
        <v>0</v>
      </c>
      <c r="R359" s="6">
        <f>+'4'!F358+CompraVenta!T361</f>
        <v>0</v>
      </c>
      <c r="S359" s="6">
        <f>+'4'!G358+CompraVenta!U361</f>
        <v>0</v>
      </c>
      <c r="T359" s="6">
        <f>+'4'!H358+CompraVenta!V361</f>
        <v>0</v>
      </c>
      <c r="U359" s="6">
        <f>+'4'!I358+CompraVenta!W361</f>
        <v>0</v>
      </c>
      <c r="V359" s="6">
        <f>+'4'!J358+CompraVenta!X361</f>
        <v>0</v>
      </c>
      <c r="W359" s="6">
        <f>+'4'!K358+CompraVenta!Y361</f>
        <v>45269.190000000061</v>
      </c>
      <c r="X359" s="6">
        <f>+'4'!L358+CompraVenta!Z361</f>
        <v>48505.859999999986</v>
      </c>
      <c r="Y359" s="6">
        <f>+'4'!M358+CompraVenta!AA361</f>
        <v>49174.739999999962</v>
      </c>
      <c r="Z359" s="6">
        <f>+'7'!B358+CompraVenta!AB361</f>
        <v>0</v>
      </c>
      <c r="AA359" s="6">
        <f>+'7'!C358+CompraVenta!AC361</f>
        <v>0</v>
      </c>
      <c r="AB359" s="6">
        <f>+'7'!D358+CompraVenta!AD361</f>
        <v>0</v>
      </c>
      <c r="AC359" s="6">
        <f>+'7'!E358+CompraVenta!AE361</f>
        <v>0</v>
      </c>
      <c r="AD359" s="6">
        <f>+'7'!F358+CompraVenta!AF361</f>
        <v>0</v>
      </c>
      <c r="AE359" s="6">
        <f>+'7'!G358+CompraVenta!AG361</f>
        <v>0</v>
      </c>
      <c r="AF359" s="6">
        <f>+'7'!H358+CompraVenta!AH361</f>
        <v>0</v>
      </c>
      <c r="AG359" s="6">
        <f>+'7'!I358+CompraVenta!AI361</f>
        <v>0</v>
      </c>
      <c r="AH359" s="6">
        <f>+'7'!J358+CompraVenta!AJ361</f>
        <v>0</v>
      </c>
      <c r="AI359" s="6">
        <f>+'7'!K358+CompraVenta!AK361</f>
        <v>45264.140000000007</v>
      </c>
      <c r="AJ359" s="6">
        <f>+'7'!L358+CompraVenta!AL361</f>
        <v>48768.57</v>
      </c>
      <c r="AK359" s="6">
        <f>+'7'!M358+CompraVenta!AM361</f>
        <v>45890.919999999969</v>
      </c>
      <c r="AL359" s="6"/>
      <c r="AM359" s="33">
        <f t="shared" si="47"/>
        <v>138718.65000000011</v>
      </c>
      <c r="AN359" s="33">
        <f t="shared" si="48"/>
        <v>142949.79</v>
      </c>
      <c r="AO359" s="33">
        <f t="shared" si="49"/>
        <v>139923.62999999998</v>
      </c>
      <c r="AP359" s="33">
        <f t="shared" si="50"/>
        <v>138718.65000000011</v>
      </c>
      <c r="AQ359" s="33">
        <f t="shared" si="51"/>
        <v>1</v>
      </c>
      <c r="AR359" s="6">
        <f t="shared" si="55"/>
        <v>357</v>
      </c>
      <c r="AS359" s="34">
        <f t="shared" si="56"/>
        <v>45279.150000000038</v>
      </c>
      <c r="AT359" s="34">
        <f t="shared" si="56"/>
        <v>48130.080000000038</v>
      </c>
      <c r="AU359" s="34">
        <f t="shared" si="56"/>
        <v>45309.420000000049</v>
      </c>
      <c r="AV359" s="34">
        <f t="shared" si="53"/>
        <v>138718.65000000011</v>
      </c>
      <c r="AW359" s="19"/>
      <c r="BB359" s="33"/>
      <c r="BC359" s="33"/>
      <c r="BD359" s="33"/>
      <c r="BF359" s="33"/>
      <c r="BG359" s="33"/>
      <c r="BH359" s="33"/>
      <c r="BJ359" s="35">
        <f t="shared" si="54"/>
        <v>138718.65000000011</v>
      </c>
    </row>
    <row r="360" spans="1:62" x14ac:dyDescent="0.35">
      <c r="A360" s="3" t="str">
        <f>+'7'!A359</f>
        <v>PUERTO_SECO</v>
      </c>
      <c r="B360" s="6">
        <f>+'2'!B359+CompraVenta!D362</f>
        <v>0</v>
      </c>
      <c r="C360" s="6">
        <f>+'2'!C359+CompraVenta!E362</f>
        <v>0</v>
      </c>
      <c r="D360" s="6">
        <f>+'2'!D359+CompraVenta!F362</f>
        <v>0</v>
      </c>
      <c r="E360" s="6">
        <f>+'2'!E359+CompraVenta!G362</f>
        <v>0</v>
      </c>
      <c r="F360" s="6">
        <f>+'2'!F359+CompraVenta!H362</f>
        <v>0</v>
      </c>
      <c r="G360" s="6">
        <f>+'2'!G359+CompraVenta!I362</f>
        <v>0</v>
      </c>
      <c r="H360" s="6">
        <f>+'2'!H359+CompraVenta!J362</f>
        <v>0</v>
      </c>
      <c r="I360" s="6">
        <f>+'2'!I359+CompraVenta!K362</f>
        <v>0</v>
      </c>
      <c r="J360" s="6">
        <f>+'2'!J359+CompraVenta!L362</f>
        <v>0</v>
      </c>
      <c r="K360" s="6">
        <f>+'2'!K359+CompraVenta!M362</f>
        <v>124445.73999999995</v>
      </c>
      <c r="L360" s="6">
        <f>+'2'!L359+CompraVenta!N362</f>
        <v>133969.57000000007</v>
      </c>
      <c r="M360" s="6">
        <f>+'2'!M359+CompraVenta!O362</f>
        <v>135954.6100000001</v>
      </c>
      <c r="N360" s="6">
        <f>+'4'!B359+CompraVenta!P362</f>
        <v>0</v>
      </c>
      <c r="O360" s="6">
        <f>+'4'!C359+CompraVenta!Q362</f>
        <v>0</v>
      </c>
      <c r="P360" s="6">
        <f>+'4'!D359+CompraVenta!R362</f>
        <v>0</v>
      </c>
      <c r="Q360" s="6">
        <f>+'4'!E359+CompraVenta!S362</f>
        <v>0</v>
      </c>
      <c r="R360" s="6">
        <f>+'4'!F359+CompraVenta!T362</f>
        <v>0</v>
      </c>
      <c r="S360" s="6">
        <f>+'4'!G359+CompraVenta!U362</f>
        <v>0</v>
      </c>
      <c r="T360" s="6">
        <f>+'4'!H359+CompraVenta!V362</f>
        <v>0</v>
      </c>
      <c r="U360" s="6">
        <f>+'4'!I359+CompraVenta!W362</f>
        <v>0</v>
      </c>
      <c r="V360" s="6">
        <f>+'4'!J359+CompraVenta!X362</f>
        <v>0</v>
      </c>
      <c r="W360" s="6">
        <f>+'4'!K359+CompraVenta!Y362</f>
        <v>124452.28999999998</v>
      </c>
      <c r="X360" s="6">
        <f>+'4'!L359+CompraVenta!Z362</f>
        <v>134183.27000000014</v>
      </c>
      <c r="Y360" s="6">
        <f>+'4'!M359+CompraVenta!AA362</f>
        <v>136447.69000000006</v>
      </c>
      <c r="Z360" s="6">
        <f>+'7'!B359+CompraVenta!AB362</f>
        <v>0</v>
      </c>
      <c r="AA360" s="6">
        <f>+'7'!C359+CompraVenta!AC362</f>
        <v>0</v>
      </c>
      <c r="AB360" s="6">
        <f>+'7'!D359+CompraVenta!AD362</f>
        <v>0</v>
      </c>
      <c r="AC360" s="6">
        <f>+'7'!E359+CompraVenta!AE362</f>
        <v>0</v>
      </c>
      <c r="AD360" s="6">
        <f>+'7'!F359+CompraVenta!AF362</f>
        <v>0</v>
      </c>
      <c r="AE360" s="6">
        <f>+'7'!G359+CompraVenta!AG362</f>
        <v>0</v>
      </c>
      <c r="AF360" s="6">
        <f>+'7'!H359+CompraVenta!AH362</f>
        <v>0</v>
      </c>
      <c r="AG360" s="6">
        <f>+'7'!I359+CompraVenta!AI362</f>
        <v>0</v>
      </c>
      <c r="AH360" s="6">
        <f>+'7'!J359+CompraVenta!AJ362</f>
        <v>0</v>
      </c>
      <c r="AI360" s="6">
        <f>+'7'!K359+CompraVenta!AK362</f>
        <v>124450.98999999998</v>
      </c>
      <c r="AJ360" s="6">
        <f>+'7'!L359+CompraVenta!AL362</f>
        <v>134060.21999999986</v>
      </c>
      <c r="AK360" s="6">
        <f>+'7'!M359+CompraVenta!AM362</f>
        <v>136164.5800000001</v>
      </c>
      <c r="AL360" s="6"/>
      <c r="AM360" s="33">
        <f t="shared" si="47"/>
        <v>394369.9200000001</v>
      </c>
      <c r="AN360" s="33">
        <f t="shared" si="48"/>
        <v>395083.25000000017</v>
      </c>
      <c r="AO360" s="33">
        <f t="shared" si="49"/>
        <v>394675.78999999992</v>
      </c>
      <c r="AP360" s="33">
        <f t="shared" si="50"/>
        <v>394369.9200000001</v>
      </c>
      <c r="AQ360" s="33">
        <f t="shared" si="51"/>
        <v>1</v>
      </c>
      <c r="AR360" s="6">
        <f t="shared" si="55"/>
        <v>358</v>
      </c>
      <c r="AS360" s="34">
        <f t="shared" si="56"/>
        <v>124445.73999999995</v>
      </c>
      <c r="AT360" s="34">
        <f t="shared" si="56"/>
        <v>133969.57000000007</v>
      </c>
      <c r="AU360" s="34">
        <f t="shared" si="56"/>
        <v>135954.6100000001</v>
      </c>
      <c r="AV360" s="34">
        <f t="shared" si="53"/>
        <v>394369.9200000001</v>
      </c>
      <c r="AW360" s="19"/>
      <c r="BB360" s="33"/>
      <c r="BC360" s="33"/>
      <c r="BD360" s="33"/>
      <c r="BF360" s="33"/>
      <c r="BG360" s="33"/>
      <c r="BH360" s="33"/>
      <c r="BJ360" s="35">
        <f t="shared" si="54"/>
        <v>394369.9200000001</v>
      </c>
    </row>
    <row r="361" spans="1:62" x14ac:dyDescent="0.35">
      <c r="A361" s="3" t="str">
        <f>+'7'!A360</f>
        <v>PUNTA_PALMERAS</v>
      </c>
      <c r="B361" s="6">
        <f>+'2'!B360+CompraVenta!D363</f>
        <v>0</v>
      </c>
      <c r="C361" s="6">
        <f>+'2'!C360+CompraVenta!E363</f>
        <v>0</v>
      </c>
      <c r="D361" s="6">
        <f>+'2'!D360+CompraVenta!F363</f>
        <v>0</v>
      </c>
      <c r="E361" s="6">
        <f>+'2'!E360+CompraVenta!G363</f>
        <v>0</v>
      </c>
      <c r="F361" s="6">
        <f>+'2'!F360+CompraVenta!H363</f>
        <v>0</v>
      </c>
      <c r="G361" s="6">
        <f>+'2'!G360+CompraVenta!I363</f>
        <v>0</v>
      </c>
      <c r="H361" s="6">
        <f>+'2'!H360+CompraVenta!J363</f>
        <v>0</v>
      </c>
      <c r="I361" s="6">
        <f>+'2'!I360+CompraVenta!K363</f>
        <v>0</v>
      </c>
      <c r="J361" s="6">
        <f>+'2'!J360+CompraVenta!L363</f>
        <v>0</v>
      </c>
      <c r="K361" s="6">
        <f>+'2'!K360+CompraVenta!M363</f>
        <v>8.999999996740371E-2</v>
      </c>
      <c r="L361" s="6">
        <f>+'2'!L360+CompraVenta!N363</f>
        <v>0</v>
      </c>
      <c r="M361" s="6">
        <f>+'2'!M360+CompraVenta!O363</f>
        <v>4.0000000037252903E-2</v>
      </c>
      <c r="N361" s="6">
        <f>+'4'!B360+CompraVenta!P363</f>
        <v>0</v>
      </c>
      <c r="O361" s="6">
        <f>+'4'!C360+CompraVenta!Q363</f>
        <v>0</v>
      </c>
      <c r="P361" s="6">
        <f>+'4'!D360+CompraVenta!R363</f>
        <v>0</v>
      </c>
      <c r="Q361" s="6">
        <f>+'4'!E360+CompraVenta!S363</f>
        <v>0</v>
      </c>
      <c r="R361" s="6">
        <f>+'4'!F360+CompraVenta!T363</f>
        <v>0</v>
      </c>
      <c r="S361" s="6">
        <f>+'4'!G360+CompraVenta!U363</f>
        <v>0</v>
      </c>
      <c r="T361" s="6">
        <f>+'4'!H360+CompraVenta!V363</f>
        <v>0</v>
      </c>
      <c r="U361" s="6">
        <f>+'4'!I360+CompraVenta!W363</f>
        <v>0</v>
      </c>
      <c r="V361" s="6">
        <f>+'4'!J360+CompraVenta!X363</f>
        <v>0</v>
      </c>
      <c r="W361" s="6">
        <f>+'4'!K360+CompraVenta!Y363</f>
        <v>8.999999996740371E-2</v>
      </c>
      <c r="X361" s="6">
        <f>+'4'!L360+CompraVenta!Z363</f>
        <v>0</v>
      </c>
      <c r="Y361" s="6">
        <f>+'4'!M360+CompraVenta!AA363</f>
        <v>-3.0000000027939677E-2</v>
      </c>
      <c r="Z361" s="6">
        <f>+'7'!B360+CompraVenta!AB363</f>
        <v>0</v>
      </c>
      <c r="AA361" s="6">
        <f>+'7'!C360+CompraVenta!AC363</f>
        <v>0</v>
      </c>
      <c r="AB361" s="6">
        <f>+'7'!D360+CompraVenta!AD363</f>
        <v>0</v>
      </c>
      <c r="AC361" s="6">
        <f>+'7'!E360+CompraVenta!AE363</f>
        <v>0</v>
      </c>
      <c r="AD361" s="6">
        <f>+'7'!F360+CompraVenta!AF363</f>
        <v>0</v>
      </c>
      <c r="AE361" s="6">
        <f>+'7'!G360+CompraVenta!AG363</f>
        <v>0</v>
      </c>
      <c r="AF361" s="6">
        <f>+'7'!H360+CompraVenta!AH363</f>
        <v>0</v>
      </c>
      <c r="AG361" s="6">
        <f>+'7'!I360+CompraVenta!AI363</f>
        <v>0</v>
      </c>
      <c r="AH361" s="6">
        <f>+'7'!J360+CompraVenta!AJ363</f>
        <v>0</v>
      </c>
      <c r="AI361" s="6">
        <f>+'7'!K360+CompraVenta!AK363</f>
        <v>8.999999996740371E-2</v>
      </c>
      <c r="AJ361" s="6">
        <f>+'7'!L360+CompraVenta!AL363</f>
        <v>-2.9999999911524355E-2</v>
      </c>
      <c r="AK361" s="6">
        <f>+'7'!M360+CompraVenta!AM363</f>
        <v>-2.0000000018626451E-2</v>
      </c>
      <c r="AL361" s="6"/>
      <c r="AM361" s="33">
        <f t="shared" si="47"/>
        <v>0.13000000000465661</v>
      </c>
      <c r="AN361" s="33">
        <f t="shared" si="48"/>
        <v>5.9999999939464033E-2</v>
      </c>
      <c r="AO361" s="33">
        <f t="shared" si="49"/>
        <v>4.0000000037252903E-2</v>
      </c>
      <c r="AP361" s="33">
        <f t="shared" si="50"/>
        <v>4.0000000037252903E-2</v>
      </c>
      <c r="AQ361" s="33">
        <f t="shared" si="51"/>
        <v>3</v>
      </c>
      <c r="AR361" s="6">
        <f t="shared" si="55"/>
        <v>359</v>
      </c>
      <c r="AS361" s="34">
        <f t="shared" si="56"/>
        <v>8.999999996740371E-2</v>
      </c>
      <c r="AT361" s="34">
        <f t="shared" si="56"/>
        <v>-2.9999999911524355E-2</v>
      </c>
      <c r="AU361" s="34">
        <f t="shared" si="56"/>
        <v>-2.0000000018626451E-2</v>
      </c>
      <c r="AV361" s="34">
        <f t="shared" si="53"/>
        <v>4.0000000037252903E-2</v>
      </c>
      <c r="AW361" s="19"/>
      <c r="BB361" s="33"/>
      <c r="BC361" s="33"/>
      <c r="BD361" s="33"/>
      <c r="BF361" s="33"/>
      <c r="BG361" s="33"/>
      <c r="BH361" s="33"/>
      <c r="BJ361" s="35">
        <f t="shared" si="54"/>
        <v>4.0000000037252903E-2</v>
      </c>
    </row>
    <row r="362" spans="1:62" x14ac:dyDescent="0.35">
      <c r="A362" s="3" t="str">
        <f>+'7'!A361</f>
        <v>PUNTILLA</v>
      </c>
      <c r="B362" s="6">
        <f>+'2'!B361+CompraVenta!D364</f>
        <v>0</v>
      </c>
      <c r="C362" s="6">
        <f>+'2'!C361+CompraVenta!E364</f>
        <v>0</v>
      </c>
      <c r="D362" s="6">
        <f>+'2'!D361+CompraVenta!F364</f>
        <v>0</v>
      </c>
      <c r="E362" s="6">
        <f>+'2'!E361+CompraVenta!G364</f>
        <v>0</v>
      </c>
      <c r="F362" s="6">
        <f>+'2'!F361+CompraVenta!H364</f>
        <v>0</v>
      </c>
      <c r="G362" s="6">
        <f>+'2'!G361+CompraVenta!I364</f>
        <v>0</v>
      </c>
      <c r="H362" s="6">
        <f>+'2'!H361+CompraVenta!J364</f>
        <v>0</v>
      </c>
      <c r="I362" s="6">
        <f>+'2'!I361+CompraVenta!K364</f>
        <v>0</v>
      </c>
      <c r="J362" s="6">
        <f>+'2'!J361+CompraVenta!L364</f>
        <v>0</v>
      </c>
      <c r="K362" s="6">
        <f>+'2'!K361+CompraVenta!M364</f>
        <v>1096802.6999999995</v>
      </c>
      <c r="L362" s="6">
        <f>+'2'!L361+CompraVenta!N364</f>
        <v>643662</v>
      </c>
      <c r="M362" s="6">
        <f>+'2'!M361+CompraVenta!O364</f>
        <v>493658.0199999999</v>
      </c>
      <c r="N362" s="6">
        <f>+'4'!B361+CompraVenta!P364</f>
        <v>0</v>
      </c>
      <c r="O362" s="6">
        <f>+'4'!C361+CompraVenta!Q364</f>
        <v>0</v>
      </c>
      <c r="P362" s="6">
        <f>+'4'!D361+CompraVenta!R364</f>
        <v>0</v>
      </c>
      <c r="Q362" s="6">
        <f>+'4'!E361+CompraVenta!S364</f>
        <v>0</v>
      </c>
      <c r="R362" s="6">
        <f>+'4'!F361+CompraVenta!T364</f>
        <v>0</v>
      </c>
      <c r="S362" s="6">
        <f>+'4'!G361+CompraVenta!U364</f>
        <v>0</v>
      </c>
      <c r="T362" s="6">
        <f>+'4'!H361+CompraVenta!V364</f>
        <v>0</v>
      </c>
      <c r="U362" s="6">
        <f>+'4'!I361+CompraVenta!W364</f>
        <v>0</v>
      </c>
      <c r="V362" s="6">
        <f>+'4'!J361+CompraVenta!X364</f>
        <v>0</v>
      </c>
      <c r="W362" s="6">
        <f>+'4'!K361+CompraVenta!Y364</f>
        <v>1147595.32</v>
      </c>
      <c r="X362" s="6">
        <f>+'4'!L361+CompraVenta!Z364</f>
        <v>962532.96999999858</v>
      </c>
      <c r="Y362" s="6">
        <f>+'4'!M361+CompraVenta!AA364</f>
        <v>523129.47000000032</v>
      </c>
      <c r="Z362" s="6">
        <f>+'7'!B361+CompraVenta!AB364</f>
        <v>0</v>
      </c>
      <c r="AA362" s="6">
        <f>+'7'!C361+CompraVenta!AC364</f>
        <v>0</v>
      </c>
      <c r="AB362" s="6">
        <f>+'7'!D361+CompraVenta!AD364</f>
        <v>0</v>
      </c>
      <c r="AC362" s="6">
        <f>+'7'!E361+CompraVenta!AE364</f>
        <v>0</v>
      </c>
      <c r="AD362" s="6">
        <f>+'7'!F361+CompraVenta!AF364</f>
        <v>0</v>
      </c>
      <c r="AE362" s="6">
        <f>+'7'!G361+CompraVenta!AG364</f>
        <v>0</v>
      </c>
      <c r="AF362" s="6">
        <f>+'7'!H361+CompraVenta!AH364</f>
        <v>0</v>
      </c>
      <c r="AG362" s="6">
        <f>+'7'!I361+CompraVenta!AI364</f>
        <v>0</v>
      </c>
      <c r="AH362" s="6">
        <f>+'7'!J361+CompraVenta!AJ364</f>
        <v>0</v>
      </c>
      <c r="AI362" s="6">
        <f>+'7'!K361+CompraVenta!AK364</f>
        <v>1131396.3500000001</v>
      </c>
      <c r="AJ362" s="6">
        <f>+'7'!L361+CompraVenta!AL364</f>
        <v>886098.58000000031</v>
      </c>
      <c r="AK362" s="6">
        <f>+'7'!M361+CompraVenta!AM364</f>
        <v>669733.70999999938</v>
      </c>
      <c r="AL362" s="6"/>
      <c r="AM362" s="33">
        <f t="shared" si="47"/>
        <v>2234122.7199999993</v>
      </c>
      <c r="AN362" s="33">
        <f t="shared" si="48"/>
        <v>2633257.7599999988</v>
      </c>
      <c r="AO362" s="33">
        <f t="shared" si="49"/>
        <v>2687228.6399999997</v>
      </c>
      <c r="AP362" s="33">
        <f t="shared" si="50"/>
        <v>2234122.7199999993</v>
      </c>
      <c r="AQ362" s="33">
        <f t="shared" si="51"/>
        <v>1</v>
      </c>
      <c r="AR362" s="6">
        <f t="shared" si="55"/>
        <v>360</v>
      </c>
      <c r="AS362" s="34">
        <f t="shared" si="56"/>
        <v>1096802.6999999995</v>
      </c>
      <c r="AT362" s="34">
        <f t="shared" si="56"/>
        <v>643662</v>
      </c>
      <c r="AU362" s="34">
        <f t="shared" si="56"/>
        <v>493658.0199999999</v>
      </c>
      <c r="AV362" s="34">
        <f t="shared" si="53"/>
        <v>2234122.7199999993</v>
      </c>
      <c r="AW362" s="19"/>
      <c r="BB362" s="33"/>
      <c r="BC362" s="33"/>
      <c r="BD362" s="33"/>
      <c r="BF362" s="33"/>
      <c r="BG362" s="33"/>
      <c r="BH362" s="33"/>
      <c r="BJ362" s="35">
        <f t="shared" si="54"/>
        <v>2234122.7199999993</v>
      </c>
    </row>
    <row r="363" spans="1:62" x14ac:dyDescent="0.35">
      <c r="A363" s="3" t="str">
        <f>+'7'!A362</f>
        <v>PV_CATEMU_SPA</v>
      </c>
      <c r="B363" s="6">
        <f>+'2'!B362+CompraVenta!D365</f>
        <v>0</v>
      </c>
      <c r="C363" s="6">
        <f>+'2'!C362+CompraVenta!E365</f>
        <v>0</v>
      </c>
      <c r="D363" s="6">
        <f>+'2'!D362+CompraVenta!F365</f>
        <v>0</v>
      </c>
      <c r="E363" s="6">
        <f>+'2'!E362+CompraVenta!G365</f>
        <v>0</v>
      </c>
      <c r="F363" s="6">
        <f>+'2'!F362+CompraVenta!H365</f>
        <v>0</v>
      </c>
      <c r="G363" s="6">
        <f>+'2'!G362+CompraVenta!I365</f>
        <v>0</v>
      </c>
      <c r="H363" s="6">
        <f>+'2'!H362+CompraVenta!J365</f>
        <v>0</v>
      </c>
      <c r="I363" s="6">
        <f>+'2'!I362+CompraVenta!K365</f>
        <v>0</v>
      </c>
      <c r="J363" s="6">
        <f>+'2'!J362+CompraVenta!L365</f>
        <v>0</v>
      </c>
      <c r="K363" s="6">
        <f>+'2'!K362+CompraVenta!M365</f>
        <v>28504.760000000024</v>
      </c>
      <c r="L363" s="6">
        <f>+'2'!L362+CompraVenta!N365</f>
        <v>30342.619999999995</v>
      </c>
      <c r="M363" s="6">
        <f>+'2'!M362+CompraVenta!O365</f>
        <v>28706.580000000005</v>
      </c>
      <c r="N363" s="6">
        <f>+'4'!B362+CompraVenta!P365</f>
        <v>0</v>
      </c>
      <c r="O363" s="6">
        <f>+'4'!C362+CompraVenta!Q365</f>
        <v>0</v>
      </c>
      <c r="P363" s="6">
        <f>+'4'!D362+CompraVenta!R365</f>
        <v>0</v>
      </c>
      <c r="Q363" s="6">
        <f>+'4'!E362+CompraVenta!S365</f>
        <v>0</v>
      </c>
      <c r="R363" s="6">
        <f>+'4'!F362+CompraVenta!T365</f>
        <v>0</v>
      </c>
      <c r="S363" s="6">
        <f>+'4'!G362+CompraVenta!U365</f>
        <v>0</v>
      </c>
      <c r="T363" s="6">
        <f>+'4'!H362+CompraVenta!V365</f>
        <v>0</v>
      </c>
      <c r="U363" s="6">
        <f>+'4'!I362+CompraVenta!W365</f>
        <v>0</v>
      </c>
      <c r="V363" s="6">
        <f>+'4'!J362+CompraVenta!X365</f>
        <v>0</v>
      </c>
      <c r="W363" s="6">
        <f>+'4'!K362+CompraVenta!Y365</f>
        <v>28497.560000000027</v>
      </c>
      <c r="X363" s="6">
        <f>+'4'!L362+CompraVenta!Z365</f>
        <v>30438.460000000017</v>
      </c>
      <c r="Y363" s="6">
        <f>+'4'!M362+CompraVenta!AA365</f>
        <v>30644.220000000023</v>
      </c>
      <c r="Z363" s="6">
        <f>+'7'!B362+CompraVenta!AB365</f>
        <v>0</v>
      </c>
      <c r="AA363" s="6">
        <f>+'7'!C362+CompraVenta!AC365</f>
        <v>0</v>
      </c>
      <c r="AB363" s="6">
        <f>+'7'!D362+CompraVenta!AD365</f>
        <v>0</v>
      </c>
      <c r="AC363" s="6">
        <f>+'7'!E362+CompraVenta!AE365</f>
        <v>0</v>
      </c>
      <c r="AD363" s="6">
        <f>+'7'!F362+CompraVenta!AF365</f>
        <v>0</v>
      </c>
      <c r="AE363" s="6">
        <f>+'7'!G362+CompraVenta!AG365</f>
        <v>0</v>
      </c>
      <c r="AF363" s="6">
        <f>+'7'!H362+CompraVenta!AH365</f>
        <v>0</v>
      </c>
      <c r="AG363" s="6">
        <f>+'7'!I362+CompraVenta!AI365</f>
        <v>0</v>
      </c>
      <c r="AH363" s="6">
        <f>+'7'!J362+CompraVenta!AJ365</f>
        <v>0</v>
      </c>
      <c r="AI363" s="6">
        <f>+'7'!K362+CompraVenta!AK365</f>
        <v>28495.470000000045</v>
      </c>
      <c r="AJ363" s="6">
        <f>+'7'!L362+CompraVenta!AL365</f>
        <v>30548.959999999959</v>
      </c>
      <c r="AK363" s="6">
        <f>+'7'!M362+CompraVenta!AM365</f>
        <v>29045.719999999961</v>
      </c>
      <c r="AL363" s="6"/>
      <c r="AM363" s="33">
        <f t="shared" si="47"/>
        <v>87553.960000000021</v>
      </c>
      <c r="AN363" s="33">
        <f t="shared" si="48"/>
        <v>89580.240000000078</v>
      </c>
      <c r="AO363" s="33">
        <f t="shared" si="49"/>
        <v>88090.149999999965</v>
      </c>
      <c r="AP363" s="33">
        <f t="shared" si="50"/>
        <v>87553.960000000021</v>
      </c>
      <c r="AQ363" s="33">
        <f t="shared" si="51"/>
        <v>1</v>
      </c>
      <c r="AR363" s="6">
        <f t="shared" si="55"/>
        <v>361</v>
      </c>
      <c r="AS363" s="34">
        <f t="shared" si="56"/>
        <v>28504.760000000024</v>
      </c>
      <c r="AT363" s="34">
        <f t="shared" si="56"/>
        <v>30342.619999999995</v>
      </c>
      <c r="AU363" s="34">
        <f t="shared" si="56"/>
        <v>28706.580000000005</v>
      </c>
      <c r="AV363" s="34">
        <f t="shared" si="53"/>
        <v>87553.960000000021</v>
      </c>
      <c r="AW363" s="19"/>
      <c r="BB363" s="33"/>
      <c r="BC363" s="33"/>
      <c r="BD363" s="33"/>
      <c r="BF363" s="33"/>
      <c r="BG363" s="33"/>
      <c r="BH363" s="33"/>
      <c r="BJ363" s="35">
        <f t="shared" si="54"/>
        <v>87553.960000000021</v>
      </c>
    </row>
    <row r="364" spans="1:62" x14ac:dyDescent="0.35">
      <c r="A364" s="3" t="str">
        <f>+'7'!A363</f>
        <v>PV_CHANCON</v>
      </c>
      <c r="B364" s="6">
        <f>+'2'!B363+CompraVenta!D366</f>
        <v>0</v>
      </c>
      <c r="C364" s="6">
        <f>+'2'!C363+CompraVenta!E366</f>
        <v>0</v>
      </c>
      <c r="D364" s="6">
        <f>+'2'!D363+CompraVenta!F366</f>
        <v>0</v>
      </c>
      <c r="E364" s="6">
        <f>+'2'!E363+CompraVenta!G366</f>
        <v>0</v>
      </c>
      <c r="F364" s="6">
        <f>+'2'!F363+CompraVenta!H366</f>
        <v>0</v>
      </c>
      <c r="G364" s="6">
        <f>+'2'!G363+CompraVenta!I366</f>
        <v>0</v>
      </c>
      <c r="H364" s="6">
        <f>+'2'!H363+CompraVenta!J366</f>
        <v>0</v>
      </c>
      <c r="I364" s="6">
        <f>+'2'!I363+CompraVenta!K366</f>
        <v>0</v>
      </c>
      <c r="J364" s="6">
        <f>+'2'!J363+CompraVenta!L366</f>
        <v>0</v>
      </c>
      <c r="K364" s="6">
        <f>+'2'!K363+CompraVenta!M366</f>
        <v>32237.519999999975</v>
      </c>
      <c r="L364" s="6">
        <f>+'2'!L363+CompraVenta!N366</f>
        <v>39945.369999999995</v>
      </c>
      <c r="M364" s="6">
        <f>+'2'!M363+CompraVenta!O366</f>
        <v>39441.889999999978</v>
      </c>
      <c r="N364" s="6">
        <f>+'4'!B363+CompraVenta!P366</f>
        <v>0</v>
      </c>
      <c r="O364" s="6">
        <f>+'4'!C363+CompraVenta!Q366</f>
        <v>0</v>
      </c>
      <c r="P364" s="6">
        <f>+'4'!D363+CompraVenta!R366</f>
        <v>0</v>
      </c>
      <c r="Q364" s="6">
        <f>+'4'!E363+CompraVenta!S366</f>
        <v>0</v>
      </c>
      <c r="R364" s="6">
        <f>+'4'!F363+CompraVenta!T366</f>
        <v>0</v>
      </c>
      <c r="S364" s="6">
        <f>+'4'!G363+CompraVenta!U366</f>
        <v>0</v>
      </c>
      <c r="T364" s="6">
        <f>+'4'!H363+CompraVenta!V366</f>
        <v>0</v>
      </c>
      <c r="U364" s="6">
        <f>+'4'!I363+CompraVenta!W366</f>
        <v>0</v>
      </c>
      <c r="V364" s="6">
        <f>+'4'!J363+CompraVenta!X366</f>
        <v>0</v>
      </c>
      <c r="W364" s="6">
        <f>+'4'!K363+CompraVenta!Y366</f>
        <v>32228.699999999983</v>
      </c>
      <c r="X364" s="6">
        <f>+'4'!L363+CompraVenta!Z366</f>
        <v>40209.620000000003</v>
      </c>
      <c r="Y364" s="6">
        <f>+'4'!M363+CompraVenta!AA366</f>
        <v>42740.690000000031</v>
      </c>
      <c r="Z364" s="6">
        <f>+'7'!B363+CompraVenta!AB366</f>
        <v>0</v>
      </c>
      <c r="AA364" s="6">
        <f>+'7'!C363+CompraVenta!AC366</f>
        <v>0</v>
      </c>
      <c r="AB364" s="6">
        <f>+'7'!D363+CompraVenta!AD366</f>
        <v>0</v>
      </c>
      <c r="AC364" s="6">
        <f>+'7'!E363+CompraVenta!AE366</f>
        <v>0</v>
      </c>
      <c r="AD364" s="6">
        <f>+'7'!F363+CompraVenta!AF366</f>
        <v>0</v>
      </c>
      <c r="AE364" s="6">
        <f>+'7'!G363+CompraVenta!AG366</f>
        <v>0</v>
      </c>
      <c r="AF364" s="6">
        <f>+'7'!H363+CompraVenta!AH366</f>
        <v>0</v>
      </c>
      <c r="AG364" s="6">
        <f>+'7'!I363+CompraVenta!AI366</f>
        <v>0</v>
      </c>
      <c r="AH364" s="6">
        <f>+'7'!J363+CompraVenta!AJ366</f>
        <v>0</v>
      </c>
      <c r="AI364" s="6">
        <f>+'7'!K363+CompraVenta!AK366</f>
        <v>32229.049999999959</v>
      </c>
      <c r="AJ364" s="6">
        <f>+'7'!L363+CompraVenta!AL366</f>
        <v>40451.140000000065</v>
      </c>
      <c r="AK364" s="6">
        <f>+'7'!M363+CompraVenta!AM366</f>
        <v>39933.530000000028</v>
      </c>
      <c r="AL364" s="6"/>
      <c r="AM364" s="33">
        <f t="shared" si="47"/>
        <v>111624.77999999994</v>
      </c>
      <c r="AN364" s="33">
        <f t="shared" si="48"/>
        <v>115179.01000000001</v>
      </c>
      <c r="AO364" s="33">
        <f t="shared" si="49"/>
        <v>112613.72000000006</v>
      </c>
      <c r="AP364" s="33">
        <f t="shared" si="50"/>
        <v>111624.77999999994</v>
      </c>
      <c r="AQ364" s="33">
        <f t="shared" si="51"/>
        <v>1</v>
      </c>
      <c r="AR364" s="6">
        <f t="shared" si="55"/>
        <v>362</v>
      </c>
      <c r="AS364" s="34">
        <f t="shared" si="56"/>
        <v>32237.519999999975</v>
      </c>
      <c r="AT364" s="34">
        <f t="shared" si="56"/>
        <v>39945.369999999995</v>
      </c>
      <c r="AU364" s="34">
        <f t="shared" si="56"/>
        <v>39441.889999999978</v>
      </c>
      <c r="AV364" s="34">
        <f t="shared" si="53"/>
        <v>111624.77999999994</v>
      </c>
      <c r="AW364" s="19"/>
      <c r="BB364" s="33"/>
      <c r="BC364" s="33"/>
      <c r="BD364" s="33"/>
      <c r="BF364" s="33"/>
      <c r="BG364" s="33"/>
      <c r="BH364" s="33"/>
      <c r="BJ364" s="35">
        <f t="shared" si="54"/>
        <v>111624.77999999994</v>
      </c>
    </row>
    <row r="365" spans="1:62" x14ac:dyDescent="0.35">
      <c r="A365" s="3" t="str">
        <f>+'7'!A364</f>
        <v>PV_EL_PICURIO</v>
      </c>
      <c r="B365" s="6">
        <f>+'2'!B364+CompraVenta!D367</f>
        <v>0</v>
      </c>
      <c r="C365" s="6">
        <f>+'2'!C364+CompraVenta!E367</f>
        <v>0</v>
      </c>
      <c r="D365" s="6">
        <f>+'2'!D364+CompraVenta!F367</f>
        <v>0</v>
      </c>
      <c r="E365" s="6">
        <f>+'2'!E364+CompraVenta!G367</f>
        <v>0</v>
      </c>
      <c r="F365" s="6">
        <f>+'2'!F364+CompraVenta!H367</f>
        <v>0</v>
      </c>
      <c r="G365" s="6">
        <f>+'2'!G364+CompraVenta!I367</f>
        <v>0</v>
      </c>
      <c r="H365" s="6">
        <f>+'2'!H364+CompraVenta!J367</f>
        <v>0</v>
      </c>
      <c r="I365" s="6">
        <f>+'2'!I364+CompraVenta!K367</f>
        <v>0</v>
      </c>
      <c r="J365" s="6">
        <f>+'2'!J364+CompraVenta!L367</f>
        <v>0</v>
      </c>
      <c r="K365" s="6">
        <f>+'2'!K364+CompraVenta!M367</f>
        <v>32823.999999999978</v>
      </c>
      <c r="L365" s="6">
        <f>+'2'!L364+CompraVenta!N367</f>
        <v>33690.330000000038</v>
      </c>
      <c r="M365" s="6">
        <f>+'2'!M364+CompraVenta!O367</f>
        <v>44054.439999999966</v>
      </c>
      <c r="N365" s="6">
        <f>+'4'!B364+CompraVenta!P367</f>
        <v>0</v>
      </c>
      <c r="O365" s="6">
        <f>+'4'!C364+CompraVenta!Q367</f>
        <v>0</v>
      </c>
      <c r="P365" s="6">
        <f>+'4'!D364+CompraVenta!R367</f>
        <v>0</v>
      </c>
      <c r="Q365" s="6">
        <f>+'4'!E364+CompraVenta!S367</f>
        <v>0</v>
      </c>
      <c r="R365" s="6">
        <f>+'4'!F364+CompraVenta!T367</f>
        <v>0</v>
      </c>
      <c r="S365" s="6">
        <f>+'4'!G364+CompraVenta!U367</f>
        <v>0</v>
      </c>
      <c r="T365" s="6">
        <f>+'4'!H364+CompraVenta!V367</f>
        <v>0</v>
      </c>
      <c r="U365" s="6">
        <f>+'4'!I364+CompraVenta!W367</f>
        <v>0</v>
      </c>
      <c r="V365" s="6">
        <f>+'4'!J364+CompraVenta!X367</f>
        <v>0</v>
      </c>
      <c r="W365" s="6">
        <f>+'4'!K364+CompraVenta!Y367</f>
        <v>32816.529999999984</v>
      </c>
      <c r="X365" s="6">
        <f>+'4'!L364+CompraVenta!Z367</f>
        <v>33952.19</v>
      </c>
      <c r="Y365" s="6">
        <f>+'4'!M364+CompraVenta!AA367</f>
        <v>48386.860000000066</v>
      </c>
      <c r="Z365" s="6">
        <f>+'7'!B364+CompraVenta!AB367</f>
        <v>0</v>
      </c>
      <c r="AA365" s="6">
        <f>+'7'!C364+CompraVenta!AC367</f>
        <v>0</v>
      </c>
      <c r="AB365" s="6">
        <f>+'7'!D364+CompraVenta!AD367</f>
        <v>0</v>
      </c>
      <c r="AC365" s="6">
        <f>+'7'!E364+CompraVenta!AE367</f>
        <v>0</v>
      </c>
      <c r="AD365" s="6">
        <f>+'7'!F364+CompraVenta!AF367</f>
        <v>0</v>
      </c>
      <c r="AE365" s="6">
        <f>+'7'!G364+CompraVenta!AG367</f>
        <v>0</v>
      </c>
      <c r="AF365" s="6">
        <f>+'7'!H364+CompraVenta!AH367</f>
        <v>0</v>
      </c>
      <c r="AG365" s="6">
        <f>+'7'!I364+CompraVenta!AI367</f>
        <v>0</v>
      </c>
      <c r="AH365" s="6">
        <f>+'7'!J364+CompraVenta!AJ367</f>
        <v>0</v>
      </c>
      <c r="AI365" s="6">
        <f>+'7'!K364+CompraVenta!AK367</f>
        <v>32815.76999999999</v>
      </c>
      <c r="AJ365" s="6">
        <f>+'7'!L364+CompraVenta!AL367</f>
        <v>34199.290000000008</v>
      </c>
      <c r="AK365" s="6">
        <f>+'7'!M364+CompraVenta!AM367</f>
        <v>44669.09000000004</v>
      </c>
      <c r="AL365" s="6"/>
      <c r="AM365" s="33">
        <f t="shared" si="47"/>
        <v>110568.76999999999</v>
      </c>
      <c r="AN365" s="33">
        <f t="shared" si="48"/>
        <v>115155.58000000005</v>
      </c>
      <c r="AO365" s="33">
        <f t="shared" si="49"/>
        <v>111684.15000000004</v>
      </c>
      <c r="AP365" s="33">
        <f t="shared" si="50"/>
        <v>110568.76999999999</v>
      </c>
      <c r="AQ365" s="33">
        <f t="shared" si="51"/>
        <v>1</v>
      </c>
      <c r="AR365" s="6">
        <f t="shared" si="55"/>
        <v>363</v>
      </c>
      <c r="AS365" s="34">
        <f t="shared" si="56"/>
        <v>32823.999999999978</v>
      </c>
      <c r="AT365" s="34">
        <f t="shared" si="56"/>
        <v>33690.330000000038</v>
      </c>
      <c r="AU365" s="34">
        <f t="shared" si="56"/>
        <v>44054.439999999966</v>
      </c>
      <c r="AV365" s="34">
        <f t="shared" si="53"/>
        <v>110568.76999999999</v>
      </c>
      <c r="AW365" s="19"/>
      <c r="BB365" s="33"/>
      <c r="BC365" s="33"/>
      <c r="BD365" s="33"/>
      <c r="BF365" s="33"/>
      <c r="BG365" s="33"/>
      <c r="BH365" s="33"/>
      <c r="BJ365" s="35">
        <f t="shared" si="54"/>
        <v>110568.76999999999</v>
      </c>
    </row>
    <row r="366" spans="1:62" x14ac:dyDescent="0.35">
      <c r="A366" s="3" t="str">
        <f>+'7'!A365</f>
        <v>PV_LA_FRONTERA</v>
      </c>
      <c r="B366" s="6">
        <f>+'2'!B365+CompraVenta!D368</f>
        <v>0</v>
      </c>
      <c r="C366" s="6">
        <f>+'2'!C365+CompraVenta!E368</f>
        <v>0</v>
      </c>
      <c r="D366" s="6">
        <f>+'2'!D365+CompraVenta!F368</f>
        <v>0</v>
      </c>
      <c r="E366" s="6">
        <f>+'2'!E365+CompraVenta!G368</f>
        <v>0</v>
      </c>
      <c r="F366" s="6">
        <f>+'2'!F365+CompraVenta!H368</f>
        <v>0</v>
      </c>
      <c r="G366" s="6">
        <f>+'2'!G365+CompraVenta!I368</f>
        <v>0</v>
      </c>
      <c r="H366" s="6">
        <f>+'2'!H365+CompraVenta!J368</f>
        <v>0</v>
      </c>
      <c r="I366" s="6">
        <f>+'2'!I365+CompraVenta!K368</f>
        <v>0</v>
      </c>
      <c r="J366" s="6">
        <f>+'2'!J365+CompraVenta!L368</f>
        <v>0</v>
      </c>
      <c r="K366" s="6">
        <f>+'2'!K365+CompraVenta!M368</f>
        <v>53005.109999999906</v>
      </c>
      <c r="L366" s="6">
        <f>+'2'!L365+CompraVenta!N368</f>
        <v>52045.97999999996</v>
      </c>
      <c r="M366" s="6">
        <f>+'2'!M365+CompraVenta!O368</f>
        <v>48821.879999999939</v>
      </c>
      <c r="N366" s="6">
        <f>+'4'!B365+CompraVenta!P368</f>
        <v>0</v>
      </c>
      <c r="O366" s="6">
        <f>+'4'!C365+CompraVenta!Q368</f>
        <v>0</v>
      </c>
      <c r="P366" s="6">
        <f>+'4'!D365+CompraVenta!R368</f>
        <v>0</v>
      </c>
      <c r="Q366" s="6">
        <f>+'4'!E365+CompraVenta!S368</f>
        <v>0</v>
      </c>
      <c r="R366" s="6">
        <f>+'4'!F365+CompraVenta!T368</f>
        <v>0</v>
      </c>
      <c r="S366" s="6">
        <f>+'4'!G365+CompraVenta!U368</f>
        <v>0</v>
      </c>
      <c r="T366" s="6">
        <f>+'4'!H365+CompraVenta!V368</f>
        <v>0</v>
      </c>
      <c r="U366" s="6">
        <f>+'4'!I365+CompraVenta!W368</f>
        <v>0</v>
      </c>
      <c r="V366" s="6">
        <f>+'4'!J365+CompraVenta!X368</f>
        <v>0</v>
      </c>
      <c r="W366" s="6">
        <f>+'4'!K365+CompraVenta!Y368</f>
        <v>52998.109999999891</v>
      </c>
      <c r="X366" s="6">
        <f>+'4'!L365+CompraVenta!Z368</f>
        <v>52511.929999999949</v>
      </c>
      <c r="Y366" s="6">
        <f>+'4'!M365+CompraVenta!AA368</f>
        <v>54054.720000000074</v>
      </c>
      <c r="Z366" s="6">
        <f>+'7'!B365+CompraVenta!AB368</f>
        <v>0</v>
      </c>
      <c r="AA366" s="6">
        <f>+'7'!C365+CompraVenta!AC368</f>
        <v>0</v>
      </c>
      <c r="AB366" s="6">
        <f>+'7'!D365+CompraVenta!AD368</f>
        <v>0</v>
      </c>
      <c r="AC366" s="6">
        <f>+'7'!E365+CompraVenta!AE368</f>
        <v>0</v>
      </c>
      <c r="AD366" s="6">
        <f>+'7'!F365+CompraVenta!AF368</f>
        <v>0</v>
      </c>
      <c r="AE366" s="6">
        <f>+'7'!G365+CompraVenta!AG368</f>
        <v>0</v>
      </c>
      <c r="AF366" s="6">
        <f>+'7'!H365+CompraVenta!AH368</f>
        <v>0</v>
      </c>
      <c r="AG366" s="6">
        <f>+'7'!I365+CompraVenta!AI368</f>
        <v>0</v>
      </c>
      <c r="AH366" s="6">
        <f>+'7'!J365+CompraVenta!AJ368</f>
        <v>0</v>
      </c>
      <c r="AI366" s="6">
        <f>+'7'!K365+CompraVenta!AK368</f>
        <v>52988.919999999904</v>
      </c>
      <c r="AJ366" s="6">
        <f>+'7'!L365+CompraVenta!AL368</f>
        <v>52892.830000000009</v>
      </c>
      <c r="AK366" s="6">
        <f>+'7'!M365+CompraVenta!AM368</f>
        <v>49506.939999999871</v>
      </c>
      <c r="AL366" s="6"/>
      <c r="AM366" s="33">
        <f t="shared" si="47"/>
        <v>153872.9699999998</v>
      </c>
      <c r="AN366" s="33">
        <f t="shared" si="48"/>
        <v>159564.75999999989</v>
      </c>
      <c r="AO366" s="33">
        <f t="shared" si="49"/>
        <v>155388.68999999977</v>
      </c>
      <c r="AP366" s="33">
        <f t="shared" si="50"/>
        <v>153872.9699999998</v>
      </c>
      <c r="AQ366" s="33">
        <f t="shared" si="51"/>
        <v>1</v>
      </c>
      <c r="AR366" s="6">
        <f t="shared" si="55"/>
        <v>364</v>
      </c>
      <c r="AS366" s="34">
        <f t="shared" si="56"/>
        <v>53005.109999999906</v>
      </c>
      <c r="AT366" s="34">
        <f t="shared" si="56"/>
        <v>52045.97999999996</v>
      </c>
      <c r="AU366" s="34">
        <f t="shared" si="56"/>
        <v>48821.879999999939</v>
      </c>
      <c r="AV366" s="34">
        <f t="shared" si="53"/>
        <v>153872.9699999998</v>
      </c>
      <c r="AW366" s="19"/>
      <c r="BB366" s="33"/>
      <c r="BC366" s="33"/>
      <c r="BD366" s="33"/>
      <c r="BF366" s="33"/>
      <c r="BG366" s="33"/>
      <c r="BH366" s="33"/>
      <c r="BJ366" s="35">
        <f t="shared" si="54"/>
        <v>153872.9699999998</v>
      </c>
    </row>
    <row r="367" spans="1:62" x14ac:dyDescent="0.35">
      <c r="A367" s="3" t="str">
        <f>+'7'!A366</f>
        <v>PV_LAS_PALOMAS</v>
      </c>
      <c r="B367" s="6">
        <f>+'2'!B366+CompraVenta!D369</f>
        <v>0</v>
      </c>
      <c r="C367" s="6">
        <f>+'2'!C366+CompraVenta!E369</f>
        <v>0</v>
      </c>
      <c r="D367" s="6">
        <f>+'2'!D366+CompraVenta!F369</f>
        <v>0</v>
      </c>
      <c r="E367" s="6">
        <f>+'2'!E366+CompraVenta!G369</f>
        <v>0</v>
      </c>
      <c r="F367" s="6">
        <f>+'2'!F366+CompraVenta!H369</f>
        <v>0</v>
      </c>
      <c r="G367" s="6">
        <f>+'2'!G366+CompraVenta!I369</f>
        <v>0</v>
      </c>
      <c r="H367" s="6">
        <f>+'2'!H366+CompraVenta!J369</f>
        <v>0</v>
      </c>
      <c r="I367" s="6">
        <f>+'2'!I366+CompraVenta!K369</f>
        <v>0</v>
      </c>
      <c r="J367" s="6">
        <f>+'2'!J366+CompraVenta!L369</f>
        <v>0</v>
      </c>
      <c r="K367" s="6">
        <f>+'2'!K366+CompraVenta!M369</f>
        <v>41874.769999999946</v>
      </c>
      <c r="L367" s="6">
        <f>+'2'!L366+CompraVenta!N369</f>
        <v>47801.289999999979</v>
      </c>
      <c r="M367" s="6">
        <f>+'2'!M366+CompraVenta!O369</f>
        <v>45614.160000000069</v>
      </c>
      <c r="N367" s="6">
        <f>+'4'!B366+CompraVenta!P369</f>
        <v>0</v>
      </c>
      <c r="O367" s="6">
        <f>+'4'!C366+CompraVenta!Q369</f>
        <v>0</v>
      </c>
      <c r="P367" s="6">
        <f>+'4'!D366+CompraVenta!R369</f>
        <v>0</v>
      </c>
      <c r="Q367" s="6">
        <f>+'4'!E366+CompraVenta!S369</f>
        <v>0</v>
      </c>
      <c r="R367" s="6">
        <f>+'4'!F366+CompraVenta!T369</f>
        <v>0</v>
      </c>
      <c r="S367" s="6">
        <f>+'4'!G366+CompraVenta!U369</f>
        <v>0</v>
      </c>
      <c r="T367" s="6">
        <f>+'4'!H366+CompraVenta!V369</f>
        <v>0</v>
      </c>
      <c r="U367" s="6">
        <f>+'4'!I366+CompraVenta!W369</f>
        <v>0</v>
      </c>
      <c r="V367" s="6">
        <f>+'4'!J366+CompraVenta!X369</f>
        <v>0</v>
      </c>
      <c r="W367" s="6">
        <f>+'4'!K366+CompraVenta!Y369</f>
        <v>41846.699999999917</v>
      </c>
      <c r="X367" s="6">
        <f>+'4'!L366+CompraVenta!Z369</f>
        <v>48160.92000000002</v>
      </c>
      <c r="Y367" s="6">
        <f>+'4'!M366+CompraVenta!AA369</f>
        <v>49944.209999999941</v>
      </c>
      <c r="Z367" s="6">
        <f>+'7'!B366+CompraVenta!AB369</f>
        <v>0</v>
      </c>
      <c r="AA367" s="6">
        <f>+'7'!C366+CompraVenta!AC369</f>
        <v>0</v>
      </c>
      <c r="AB367" s="6">
        <f>+'7'!D366+CompraVenta!AD369</f>
        <v>0</v>
      </c>
      <c r="AC367" s="6">
        <f>+'7'!E366+CompraVenta!AE369</f>
        <v>0</v>
      </c>
      <c r="AD367" s="6">
        <f>+'7'!F366+CompraVenta!AF369</f>
        <v>0</v>
      </c>
      <c r="AE367" s="6">
        <f>+'7'!G366+CompraVenta!AG369</f>
        <v>0</v>
      </c>
      <c r="AF367" s="6">
        <f>+'7'!H366+CompraVenta!AH369</f>
        <v>0</v>
      </c>
      <c r="AG367" s="6">
        <f>+'7'!I366+CompraVenta!AI369</f>
        <v>0</v>
      </c>
      <c r="AH367" s="6">
        <f>+'7'!J366+CompraVenta!AJ369</f>
        <v>0</v>
      </c>
      <c r="AI367" s="6">
        <f>+'7'!K366+CompraVenta!AK369</f>
        <v>41851.970000000016</v>
      </c>
      <c r="AJ367" s="6">
        <f>+'7'!L366+CompraVenta!AL369</f>
        <v>48513.60999999995</v>
      </c>
      <c r="AK367" s="6">
        <f>+'7'!M366+CompraVenta!AM369</f>
        <v>46177.649999999929</v>
      </c>
      <c r="AL367" s="6"/>
      <c r="AM367" s="33">
        <f t="shared" si="47"/>
        <v>135290.22</v>
      </c>
      <c r="AN367" s="33">
        <f t="shared" si="48"/>
        <v>139951.82999999987</v>
      </c>
      <c r="AO367" s="33">
        <f t="shared" si="49"/>
        <v>136543.22999999989</v>
      </c>
      <c r="AP367" s="33">
        <f t="shared" si="50"/>
        <v>135290.22</v>
      </c>
      <c r="AQ367" s="33">
        <f t="shared" si="51"/>
        <v>1</v>
      </c>
      <c r="AR367" s="6">
        <f t="shared" si="55"/>
        <v>365</v>
      </c>
      <c r="AS367" s="34">
        <f t="shared" si="56"/>
        <v>41874.769999999946</v>
      </c>
      <c r="AT367" s="34">
        <f t="shared" si="56"/>
        <v>47801.289999999979</v>
      </c>
      <c r="AU367" s="34">
        <f t="shared" si="56"/>
        <v>45614.160000000069</v>
      </c>
      <c r="AV367" s="34">
        <f t="shared" si="53"/>
        <v>135290.22</v>
      </c>
      <c r="AW367" s="19"/>
      <c r="BB367" s="33"/>
      <c r="BC367" s="33"/>
      <c r="BD367" s="33"/>
      <c r="BF367" s="33"/>
      <c r="BG367" s="33"/>
      <c r="BH367" s="33"/>
      <c r="BJ367" s="35">
        <f t="shared" si="54"/>
        <v>135290.22</v>
      </c>
    </row>
    <row r="368" spans="1:62" x14ac:dyDescent="0.35">
      <c r="A368" s="3" t="str">
        <f>+'7'!A367</f>
        <v>PV_LIBERTADORES</v>
      </c>
      <c r="B368" s="6">
        <f>+'2'!B367+CompraVenta!D370</f>
        <v>0</v>
      </c>
      <c r="C368" s="6">
        <f>+'2'!C367+CompraVenta!E370</f>
        <v>0</v>
      </c>
      <c r="D368" s="6">
        <f>+'2'!D367+CompraVenta!F370</f>
        <v>0</v>
      </c>
      <c r="E368" s="6">
        <f>+'2'!E367+CompraVenta!G370</f>
        <v>0</v>
      </c>
      <c r="F368" s="6">
        <f>+'2'!F367+CompraVenta!H370</f>
        <v>0</v>
      </c>
      <c r="G368" s="6">
        <f>+'2'!G367+CompraVenta!I370</f>
        <v>0</v>
      </c>
      <c r="H368" s="6">
        <f>+'2'!H367+CompraVenta!J370</f>
        <v>0</v>
      </c>
      <c r="I368" s="6">
        <f>+'2'!I367+CompraVenta!K370</f>
        <v>0</v>
      </c>
      <c r="J368" s="6">
        <f>+'2'!J367+CompraVenta!L370</f>
        <v>0</v>
      </c>
      <c r="K368" s="6">
        <f>+'2'!K367+CompraVenta!M370</f>
        <v>54531.95999999997</v>
      </c>
      <c r="L368" s="6">
        <f>+'2'!L367+CompraVenta!N370</f>
        <v>101569.31000000006</v>
      </c>
      <c r="M368" s="6">
        <f>+'2'!M367+CompraVenta!O370</f>
        <v>78339.120000000024</v>
      </c>
      <c r="N368" s="6">
        <f>+'4'!B367+CompraVenta!P370</f>
        <v>0</v>
      </c>
      <c r="O368" s="6">
        <f>+'4'!C367+CompraVenta!Q370</f>
        <v>0</v>
      </c>
      <c r="P368" s="6">
        <f>+'4'!D367+CompraVenta!R370</f>
        <v>0</v>
      </c>
      <c r="Q368" s="6">
        <f>+'4'!E367+CompraVenta!S370</f>
        <v>0</v>
      </c>
      <c r="R368" s="6">
        <f>+'4'!F367+CompraVenta!T370</f>
        <v>0</v>
      </c>
      <c r="S368" s="6">
        <f>+'4'!G367+CompraVenta!U370</f>
        <v>0</v>
      </c>
      <c r="T368" s="6">
        <f>+'4'!H367+CompraVenta!V370</f>
        <v>0</v>
      </c>
      <c r="U368" s="6">
        <f>+'4'!I367+CompraVenta!W370</f>
        <v>0</v>
      </c>
      <c r="V368" s="6">
        <f>+'4'!J367+CompraVenta!X370</f>
        <v>0</v>
      </c>
      <c r="W368" s="6">
        <f>+'4'!K367+CompraVenta!Y370</f>
        <v>54515.199999999939</v>
      </c>
      <c r="X368" s="6">
        <f>+'4'!L367+CompraVenta!Z370</f>
        <v>102292.44999999995</v>
      </c>
      <c r="Y368" s="6">
        <f>+'4'!M367+CompraVenta!AA370</f>
        <v>85204.980000000069</v>
      </c>
      <c r="Z368" s="6">
        <f>+'7'!B367+CompraVenta!AB370</f>
        <v>0</v>
      </c>
      <c r="AA368" s="6">
        <f>+'7'!C367+CompraVenta!AC370</f>
        <v>0</v>
      </c>
      <c r="AB368" s="6">
        <f>+'7'!D367+CompraVenta!AD370</f>
        <v>0</v>
      </c>
      <c r="AC368" s="6">
        <f>+'7'!E367+CompraVenta!AE370</f>
        <v>0</v>
      </c>
      <c r="AD368" s="6">
        <f>+'7'!F367+CompraVenta!AF370</f>
        <v>0</v>
      </c>
      <c r="AE368" s="6">
        <f>+'7'!G367+CompraVenta!AG370</f>
        <v>0</v>
      </c>
      <c r="AF368" s="6">
        <f>+'7'!H367+CompraVenta!AH370</f>
        <v>0</v>
      </c>
      <c r="AG368" s="6">
        <f>+'7'!I367+CompraVenta!AI370</f>
        <v>0</v>
      </c>
      <c r="AH368" s="6">
        <f>+'7'!J367+CompraVenta!AJ370</f>
        <v>0</v>
      </c>
      <c r="AI368" s="6">
        <f>+'7'!K367+CompraVenta!AK370</f>
        <v>54518.819999999942</v>
      </c>
      <c r="AJ368" s="6">
        <f>+'7'!L367+CompraVenta!AL370</f>
        <v>102944.16999999988</v>
      </c>
      <c r="AK368" s="6">
        <f>+'7'!M367+CompraVenta!AM370</f>
        <v>79337.3</v>
      </c>
      <c r="AL368" s="6"/>
      <c r="AM368" s="33">
        <f t="shared" si="47"/>
        <v>234440.39000000004</v>
      </c>
      <c r="AN368" s="33">
        <f t="shared" si="48"/>
        <v>242012.62999999998</v>
      </c>
      <c r="AO368" s="33">
        <f t="shared" si="49"/>
        <v>236800.2899999998</v>
      </c>
      <c r="AP368" s="33">
        <f t="shared" si="50"/>
        <v>234440.39000000004</v>
      </c>
      <c r="AQ368" s="33">
        <f t="shared" si="51"/>
        <v>1</v>
      </c>
      <c r="AR368" s="6">
        <f t="shared" si="55"/>
        <v>366</v>
      </c>
      <c r="AS368" s="34">
        <f t="shared" si="56"/>
        <v>54531.95999999997</v>
      </c>
      <c r="AT368" s="34">
        <f t="shared" si="56"/>
        <v>101569.31000000006</v>
      </c>
      <c r="AU368" s="34">
        <f t="shared" si="56"/>
        <v>78339.120000000024</v>
      </c>
      <c r="AV368" s="34">
        <f t="shared" si="53"/>
        <v>234440.39000000004</v>
      </c>
      <c r="AW368" s="19"/>
      <c r="BB368" s="33"/>
      <c r="BC368" s="33"/>
      <c r="BD368" s="33"/>
      <c r="BF368" s="33"/>
      <c r="BG368" s="33"/>
      <c r="BH368" s="33"/>
      <c r="BJ368" s="35">
        <f t="shared" si="54"/>
        <v>234440.39000000004</v>
      </c>
    </row>
    <row r="369" spans="1:62" x14ac:dyDescent="0.35">
      <c r="A369" s="3" t="str">
        <f>+'7'!A368</f>
        <v>PV_PORTEZUELO</v>
      </c>
      <c r="B369" s="6">
        <f>+'2'!B368+CompraVenta!D371</f>
        <v>0</v>
      </c>
      <c r="C369" s="6">
        <f>+'2'!C368+CompraVenta!E371</f>
        <v>0</v>
      </c>
      <c r="D369" s="6">
        <f>+'2'!D368+CompraVenta!F371</f>
        <v>0</v>
      </c>
      <c r="E369" s="6">
        <f>+'2'!E368+CompraVenta!G371</f>
        <v>0</v>
      </c>
      <c r="F369" s="6">
        <f>+'2'!F368+CompraVenta!H371</f>
        <v>0</v>
      </c>
      <c r="G369" s="6">
        <f>+'2'!G368+CompraVenta!I371</f>
        <v>0</v>
      </c>
      <c r="H369" s="6">
        <f>+'2'!H368+CompraVenta!J371</f>
        <v>0</v>
      </c>
      <c r="I369" s="6">
        <f>+'2'!I368+CompraVenta!K371</f>
        <v>0</v>
      </c>
      <c r="J369" s="6">
        <f>+'2'!J368+CompraVenta!L371</f>
        <v>0</v>
      </c>
      <c r="K369" s="6">
        <f>+'2'!K368+CompraVenta!M371</f>
        <v>38939.410000000047</v>
      </c>
      <c r="L369" s="6">
        <f>+'2'!L368+CompraVenta!N371</f>
        <v>40003.280000000013</v>
      </c>
      <c r="M369" s="6">
        <f>+'2'!M368+CompraVenta!O371</f>
        <v>40928.970000000023</v>
      </c>
      <c r="N369" s="6">
        <f>+'4'!B368+CompraVenta!P371</f>
        <v>0</v>
      </c>
      <c r="O369" s="6">
        <f>+'4'!C368+CompraVenta!Q371</f>
        <v>0</v>
      </c>
      <c r="P369" s="6">
        <f>+'4'!D368+CompraVenta!R371</f>
        <v>0</v>
      </c>
      <c r="Q369" s="6">
        <f>+'4'!E368+CompraVenta!S371</f>
        <v>0</v>
      </c>
      <c r="R369" s="6">
        <f>+'4'!F368+CompraVenta!T371</f>
        <v>0</v>
      </c>
      <c r="S369" s="6">
        <f>+'4'!G368+CompraVenta!U371</f>
        <v>0</v>
      </c>
      <c r="T369" s="6">
        <f>+'4'!H368+CompraVenta!V371</f>
        <v>0</v>
      </c>
      <c r="U369" s="6">
        <f>+'4'!I368+CompraVenta!W371</f>
        <v>0</v>
      </c>
      <c r="V369" s="6">
        <f>+'4'!J368+CompraVenta!X371</f>
        <v>0</v>
      </c>
      <c r="W369" s="6">
        <f>+'4'!K368+CompraVenta!Y371</f>
        <v>38931.500000000087</v>
      </c>
      <c r="X369" s="6">
        <f>+'4'!L368+CompraVenta!Z371</f>
        <v>40304.199999999961</v>
      </c>
      <c r="Y369" s="6">
        <f>+'4'!M368+CompraVenta!AA371</f>
        <v>44320.710000000006</v>
      </c>
      <c r="Z369" s="6">
        <f>+'7'!B368+CompraVenta!AB371</f>
        <v>0</v>
      </c>
      <c r="AA369" s="6">
        <f>+'7'!C368+CompraVenta!AC371</f>
        <v>0</v>
      </c>
      <c r="AB369" s="6">
        <f>+'7'!D368+CompraVenta!AD371</f>
        <v>0</v>
      </c>
      <c r="AC369" s="6">
        <f>+'7'!E368+CompraVenta!AE371</f>
        <v>0</v>
      </c>
      <c r="AD369" s="6">
        <f>+'7'!F368+CompraVenta!AF371</f>
        <v>0</v>
      </c>
      <c r="AE369" s="6">
        <f>+'7'!G368+CompraVenta!AG371</f>
        <v>0</v>
      </c>
      <c r="AF369" s="6">
        <f>+'7'!H368+CompraVenta!AH371</f>
        <v>0</v>
      </c>
      <c r="AG369" s="6">
        <f>+'7'!I368+CompraVenta!AI371</f>
        <v>0</v>
      </c>
      <c r="AH369" s="6">
        <f>+'7'!J368+CompraVenta!AJ371</f>
        <v>0</v>
      </c>
      <c r="AI369" s="6">
        <f>+'7'!K368+CompraVenta!AK371</f>
        <v>38926.710000000101</v>
      </c>
      <c r="AJ369" s="6">
        <f>+'7'!L368+CompraVenta!AL371</f>
        <v>40527.559999999947</v>
      </c>
      <c r="AK369" s="6">
        <f>+'7'!M368+CompraVenta!AM371</f>
        <v>41449.939999999951</v>
      </c>
      <c r="AL369" s="6"/>
      <c r="AM369" s="33">
        <f t="shared" si="47"/>
        <v>119871.66000000009</v>
      </c>
      <c r="AN369" s="33">
        <f t="shared" si="48"/>
        <v>123556.41000000005</v>
      </c>
      <c r="AO369" s="33">
        <f t="shared" si="49"/>
        <v>120904.20999999999</v>
      </c>
      <c r="AP369" s="33">
        <f t="shared" si="50"/>
        <v>119871.66000000009</v>
      </c>
      <c r="AQ369" s="33">
        <f t="shared" si="51"/>
        <v>1</v>
      </c>
      <c r="AR369" s="6">
        <f t="shared" si="55"/>
        <v>367</v>
      </c>
      <c r="AS369" s="34">
        <f t="shared" si="56"/>
        <v>38939.410000000047</v>
      </c>
      <c r="AT369" s="34">
        <f t="shared" si="56"/>
        <v>40003.280000000013</v>
      </c>
      <c r="AU369" s="34">
        <f t="shared" si="56"/>
        <v>40928.970000000023</v>
      </c>
      <c r="AV369" s="34">
        <f t="shared" si="53"/>
        <v>119871.66000000009</v>
      </c>
      <c r="AW369" s="19"/>
      <c r="BB369" s="33"/>
      <c r="BC369" s="33"/>
      <c r="BD369" s="33"/>
      <c r="BF369" s="33"/>
      <c r="BG369" s="33"/>
      <c r="BH369" s="33"/>
      <c r="BJ369" s="35">
        <f t="shared" si="54"/>
        <v>119871.66000000009</v>
      </c>
    </row>
    <row r="370" spans="1:62" x14ac:dyDescent="0.35">
      <c r="A370" s="3" t="str">
        <f>+'7'!A369</f>
        <v>PV_RODEO</v>
      </c>
      <c r="B370" s="6">
        <f>+'2'!B369+CompraVenta!D372</f>
        <v>0</v>
      </c>
      <c r="C370" s="6">
        <f>+'2'!C369+CompraVenta!E372</f>
        <v>0</v>
      </c>
      <c r="D370" s="6">
        <f>+'2'!D369+CompraVenta!F372</f>
        <v>0</v>
      </c>
      <c r="E370" s="6">
        <f>+'2'!E369+CompraVenta!G372</f>
        <v>0</v>
      </c>
      <c r="F370" s="6">
        <f>+'2'!F369+CompraVenta!H372</f>
        <v>0</v>
      </c>
      <c r="G370" s="6">
        <f>+'2'!G369+CompraVenta!I372</f>
        <v>0</v>
      </c>
      <c r="H370" s="6">
        <f>+'2'!H369+CompraVenta!J372</f>
        <v>0</v>
      </c>
      <c r="I370" s="6">
        <f>+'2'!I369+CompraVenta!K372</f>
        <v>0</v>
      </c>
      <c r="J370" s="6">
        <f>+'2'!J369+CompraVenta!L372</f>
        <v>0</v>
      </c>
      <c r="K370" s="6">
        <f>+'2'!K369+CompraVenta!M372</f>
        <v>36162.33999999996</v>
      </c>
      <c r="L370" s="6">
        <f>+'2'!L369+CompraVenta!N372</f>
        <v>42586.850000000028</v>
      </c>
      <c r="M370" s="6">
        <f>+'2'!M369+CompraVenta!O372</f>
        <v>38564.480000000003</v>
      </c>
      <c r="N370" s="6">
        <f>+'4'!B369+CompraVenta!P372</f>
        <v>0</v>
      </c>
      <c r="O370" s="6">
        <f>+'4'!C369+CompraVenta!Q372</f>
        <v>0</v>
      </c>
      <c r="P370" s="6">
        <f>+'4'!D369+CompraVenta!R372</f>
        <v>0</v>
      </c>
      <c r="Q370" s="6">
        <f>+'4'!E369+CompraVenta!S372</f>
        <v>0</v>
      </c>
      <c r="R370" s="6">
        <f>+'4'!F369+CompraVenta!T372</f>
        <v>0</v>
      </c>
      <c r="S370" s="6">
        <f>+'4'!G369+CompraVenta!U372</f>
        <v>0</v>
      </c>
      <c r="T370" s="6">
        <f>+'4'!H369+CompraVenta!V372</f>
        <v>0</v>
      </c>
      <c r="U370" s="6">
        <f>+'4'!I369+CompraVenta!W372</f>
        <v>0</v>
      </c>
      <c r="V370" s="6">
        <f>+'4'!J369+CompraVenta!X372</f>
        <v>0</v>
      </c>
      <c r="W370" s="6">
        <f>+'4'!K369+CompraVenta!Y372</f>
        <v>36153.079999999958</v>
      </c>
      <c r="X370" s="6">
        <f>+'4'!L369+CompraVenta!Z372</f>
        <v>42721.700000000019</v>
      </c>
      <c r="Y370" s="6">
        <f>+'4'!M369+CompraVenta!AA372</f>
        <v>41169.590000000004</v>
      </c>
      <c r="Z370" s="6">
        <f>+'7'!B369+CompraVenta!AB372</f>
        <v>0</v>
      </c>
      <c r="AA370" s="6">
        <f>+'7'!C369+CompraVenta!AC372</f>
        <v>0</v>
      </c>
      <c r="AB370" s="6">
        <f>+'7'!D369+CompraVenta!AD372</f>
        <v>0</v>
      </c>
      <c r="AC370" s="6">
        <f>+'7'!E369+CompraVenta!AE372</f>
        <v>0</v>
      </c>
      <c r="AD370" s="6">
        <f>+'7'!F369+CompraVenta!AF372</f>
        <v>0</v>
      </c>
      <c r="AE370" s="6">
        <f>+'7'!G369+CompraVenta!AG372</f>
        <v>0</v>
      </c>
      <c r="AF370" s="6">
        <f>+'7'!H369+CompraVenta!AH372</f>
        <v>0</v>
      </c>
      <c r="AG370" s="6">
        <f>+'7'!I369+CompraVenta!AI372</f>
        <v>0</v>
      </c>
      <c r="AH370" s="6">
        <f>+'7'!J369+CompraVenta!AJ372</f>
        <v>0</v>
      </c>
      <c r="AI370" s="6">
        <f>+'7'!K369+CompraVenta!AK372</f>
        <v>36150.539999999964</v>
      </c>
      <c r="AJ370" s="6">
        <f>+'7'!L369+CompraVenta!AL372</f>
        <v>42877.020000000033</v>
      </c>
      <c r="AK370" s="6">
        <f>+'7'!M369+CompraVenta!AM372</f>
        <v>39020.82000000008</v>
      </c>
      <c r="AL370" s="6"/>
      <c r="AM370" s="33">
        <f t="shared" si="47"/>
        <v>117313.66999999998</v>
      </c>
      <c r="AN370" s="33">
        <f t="shared" si="48"/>
        <v>120044.36999999997</v>
      </c>
      <c r="AO370" s="33">
        <f t="shared" si="49"/>
        <v>118048.38000000008</v>
      </c>
      <c r="AP370" s="33">
        <f t="shared" si="50"/>
        <v>117313.66999999998</v>
      </c>
      <c r="AQ370" s="33">
        <f t="shared" si="51"/>
        <v>1</v>
      </c>
      <c r="AR370" s="6">
        <f t="shared" si="55"/>
        <v>368</v>
      </c>
      <c r="AS370" s="34">
        <f t="shared" si="56"/>
        <v>36162.33999999996</v>
      </c>
      <c r="AT370" s="34">
        <f t="shared" si="56"/>
        <v>42586.850000000028</v>
      </c>
      <c r="AU370" s="34">
        <f t="shared" si="56"/>
        <v>38564.480000000003</v>
      </c>
      <c r="AV370" s="34">
        <f t="shared" si="53"/>
        <v>117313.66999999998</v>
      </c>
      <c r="AW370" s="19"/>
      <c r="BB370" s="33"/>
      <c r="BC370" s="33"/>
      <c r="BD370" s="33"/>
      <c r="BF370" s="33"/>
      <c r="BG370" s="33"/>
      <c r="BH370" s="33"/>
      <c r="BJ370" s="35">
        <f t="shared" si="54"/>
        <v>117313.66999999998</v>
      </c>
    </row>
    <row r="371" spans="1:62" x14ac:dyDescent="0.35">
      <c r="A371" s="3" t="str">
        <f>+'7'!A370</f>
        <v>PV_SALVADOR</v>
      </c>
      <c r="B371" s="6">
        <f>+'2'!B370+CompraVenta!D373</f>
        <v>0</v>
      </c>
      <c r="C371" s="6">
        <f>+'2'!C370+CompraVenta!E373</f>
        <v>0</v>
      </c>
      <c r="D371" s="6">
        <f>+'2'!D370+CompraVenta!F373</f>
        <v>0</v>
      </c>
      <c r="E371" s="6">
        <f>+'2'!E370+CompraVenta!G373</f>
        <v>0</v>
      </c>
      <c r="F371" s="6">
        <f>+'2'!F370+CompraVenta!H373</f>
        <v>0</v>
      </c>
      <c r="G371" s="6">
        <f>+'2'!G370+CompraVenta!I373</f>
        <v>0</v>
      </c>
      <c r="H371" s="6">
        <f>+'2'!H370+CompraVenta!J373</f>
        <v>0</v>
      </c>
      <c r="I371" s="6">
        <f>+'2'!I370+CompraVenta!K373</f>
        <v>0</v>
      </c>
      <c r="J371" s="6">
        <f>+'2'!J370+CompraVenta!L373</f>
        <v>0</v>
      </c>
      <c r="K371" s="6">
        <f>+'2'!K370+CompraVenta!M373</f>
        <v>-218102.45000000019</v>
      </c>
      <c r="L371" s="6">
        <f>+'2'!L370+CompraVenta!N373</f>
        <v>-202380.09999999992</v>
      </c>
      <c r="M371" s="6">
        <f>+'2'!M370+CompraVenta!O373</f>
        <v>-203355.46999999994</v>
      </c>
      <c r="N371" s="6">
        <f>+'4'!B370+CompraVenta!P373</f>
        <v>0</v>
      </c>
      <c r="O371" s="6">
        <f>+'4'!C370+CompraVenta!Q373</f>
        <v>0</v>
      </c>
      <c r="P371" s="6">
        <f>+'4'!D370+CompraVenta!R373</f>
        <v>0</v>
      </c>
      <c r="Q371" s="6">
        <f>+'4'!E370+CompraVenta!S373</f>
        <v>0</v>
      </c>
      <c r="R371" s="6">
        <f>+'4'!F370+CompraVenta!T373</f>
        <v>0</v>
      </c>
      <c r="S371" s="6">
        <f>+'4'!G370+CompraVenta!U373</f>
        <v>0</v>
      </c>
      <c r="T371" s="6">
        <f>+'4'!H370+CompraVenta!V373</f>
        <v>0</v>
      </c>
      <c r="U371" s="6">
        <f>+'4'!I370+CompraVenta!W373</f>
        <v>0</v>
      </c>
      <c r="V371" s="6">
        <f>+'4'!J370+CompraVenta!X373</f>
        <v>0</v>
      </c>
      <c r="W371" s="6">
        <f>+'4'!K370+CompraVenta!Y373</f>
        <v>-218120.19000000024</v>
      </c>
      <c r="X371" s="6">
        <f>+'4'!L370+CompraVenta!Z373</f>
        <v>-203878.95000000007</v>
      </c>
      <c r="Y371" s="6">
        <f>+'4'!M370+CompraVenta!AA373</f>
        <v>-221622.47000000026</v>
      </c>
      <c r="Z371" s="6">
        <f>+'7'!B370+CompraVenta!AB373</f>
        <v>0</v>
      </c>
      <c r="AA371" s="6">
        <f>+'7'!C370+CompraVenta!AC373</f>
        <v>0</v>
      </c>
      <c r="AB371" s="6">
        <f>+'7'!D370+CompraVenta!AD373</f>
        <v>0</v>
      </c>
      <c r="AC371" s="6">
        <f>+'7'!E370+CompraVenta!AE373</f>
        <v>0</v>
      </c>
      <c r="AD371" s="6">
        <f>+'7'!F370+CompraVenta!AF373</f>
        <v>0</v>
      </c>
      <c r="AE371" s="6">
        <f>+'7'!G370+CompraVenta!AG373</f>
        <v>0</v>
      </c>
      <c r="AF371" s="6">
        <f>+'7'!H370+CompraVenta!AH373</f>
        <v>0</v>
      </c>
      <c r="AG371" s="6">
        <f>+'7'!I370+CompraVenta!AI373</f>
        <v>0</v>
      </c>
      <c r="AH371" s="6">
        <f>+'7'!J370+CompraVenta!AJ373</f>
        <v>0</v>
      </c>
      <c r="AI371" s="6">
        <f>+'7'!K370+CompraVenta!AK373</f>
        <v>-217395.17000000027</v>
      </c>
      <c r="AJ371" s="6">
        <f>+'7'!L370+CompraVenta!AL373</f>
        <v>-204610.11000000025</v>
      </c>
      <c r="AK371" s="6">
        <f>+'7'!M370+CompraVenta!AM373</f>
        <v>-207804.65000000014</v>
      </c>
      <c r="AL371" s="6"/>
      <c r="AM371" s="33">
        <f t="shared" si="47"/>
        <v>-623838.02</v>
      </c>
      <c r="AN371" s="33">
        <f t="shared" si="48"/>
        <v>-643621.61000000057</v>
      </c>
      <c r="AO371" s="33">
        <f t="shared" si="49"/>
        <v>-629809.93000000063</v>
      </c>
      <c r="AP371" s="33">
        <f t="shared" si="50"/>
        <v>-643621.61000000057</v>
      </c>
      <c r="AQ371" s="33">
        <f t="shared" si="51"/>
        <v>2</v>
      </c>
      <c r="AR371" s="6">
        <f t="shared" si="55"/>
        <v>369</v>
      </c>
      <c r="AS371" s="34">
        <f t="shared" si="56"/>
        <v>-218120.19000000024</v>
      </c>
      <c r="AT371" s="34">
        <f t="shared" si="56"/>
        <v>-203878.95000000007</v>
      </c>
      <c r="AU371" s="34">
        <f t="shared" si="56"/>
        <v>-221622.47000000026</v>
      </c>
      <c r="AV371" s="34">
        <f t="shared" si="53"/>
        <v>-643621.61000000057</v>
      </c>
      <c r="AW371" s="19"/>
      <c r="BB371" s="33"/>
      <c r="BC371" s="33"/>
      <c r="BD371" s="33"/>
      <c r="BF371" s="33"/>
      <c r="BG371" s="33"/>
      <c r="BH371" s="33"/>
      <c r="BJ371" s="35">
        <f t="shared" si="54"/>
        <v>-643621.61000000057</v>
      </c>
    </row>
    <row r="372" spans="1:62" x14ac:dyDescent="0.35">
      <c r="A372" s="3" t="str">
        <f>+'7'!A371</f>
        <v>QUELTEHUE</v>
      </c>
      <c r="B372" s="6">
        <f>+'2'!B371+CompraVenta!D374</f>
        <v>0</v>
      </c>
      <c r="C372" s="6">
        <f>+'2'!C371+CompraVenta!E374</f>
        <v>0</v>
      </c>
      <c r="D372" s="6">
        <f>+'2'!D371+CompraVenta!F374</f>
        <v>0</v>
      </c>
      <c r="E372" s="6">
        <f>+'2'!E371+CompraVenta!G374</f>
        <v>0</v>
      </c>
      <c r="F372" s="6">
        <f>+'2'!F371+CompraVenta!H374</f>
        <v>0</v>
      </c>
      <c r="G372" s="6">
        <f>+'2'!G371+CompraVenta!I374</f>
        <v>0</v>
      </c>
      <c r="H372" s="6">
        <f>+'2'!H371+CompraVenta!J374</f>
        <v>0</v>
      </c>
      <c r="I372" s="6">
        <f>+'2'!I371+CompraVenta!K374</f>
        <v>0</v>
      </c>
      <c r="J372" s="6">
        <f>+'2'!J371+CompraVenta!L374</f>
        <v>0</v>
      </c>
      <c r="K372" s="6">
        <f>+'2'!K371+CompraVenta!M374</f>
        <v>47253.08</v>
      </c>
      <c r="L372" s="6">
        <f>+'2'!L371+CompraVenta!N374</f>
        <v>47898.439999999973</v>
      </c>
      <c r="M372" s="6">
        <f>+'2'!M371+CompraVenta!O374</f>
        <v>46093.929999999986</v>
      </c>
      <c r="N372" s="6">
        <f>+'4'!B371+CompraVenta!P374</f>
        <v>0</v>
      </c>
      <c r="O372" s="6">
        <f>+'4'!C371+CompraVenta!Q374</f>
        <v>0</v>
      </c>
      <c r="P372" s="6">
        <f>+'4'!D371+CompraVenta!R374</f>
        <v>0</v>
      </c>
      <c r="Q372" s="6">
        <f>+'4'!E371+CompraVenta!S374</f>
        <v>0</v>
      </c>
      <c r="R372" s="6">
        <f>+'4'!F371+CompraVenta!T374</f>
        <v>0</v>
      </c>
      <c r="S372" s="6">
        <f>+'4'!G371+CompraVenta!U374</f>
        <v>0</v>
      </c>
      <c r="T372" s="6">
        <f>+'4'!H371+CompraVenta!V374</f>
        <v>0</v>
      </c>
      <c r="U372" s="6">
        <f>+'4'!I371+CompraVenta!W374</f>
        <v>0</v>
      </c>
      <c r="V372" s="6">
        <f>+'4'!J371+CompraVenta!X374</f>
        <v>0</v>
      </c>
      <c r="W372" s="6">
        <f>+'4'!K371+CompraVenta!Y374</f>
        <v>47241.38</v>
      </c>
      <c r="X372" s="6">
        <f>+'4'!L371+CompraVenta!Z374</f>
        <v>48263.18</v>
      </c>
      <c r="Y372" s="6">
        <f>+'4'!M371+CompraVenta!AA374</f>
        <v>49933.199999999946</v>
      </c>
      <c r="Z372" s="6">
        <f>+'7'!B371+CompraVenta!AB374</f>
        <v>0</v>
      </c>
      <c r="AA372" s="6">
        <f>+'7'!C371+CompraVenta!AC374</f>
        <v>0</v>
      </c>
      <c r="AB372" s="6">
        <f>+'7'!D371+CompraVenta!AD374</f>
        <v>0</v>
      </c>
      <c r="AC372" s="6">
        <f>+'7'!E371+CompraVenta!AE374</f>
        <v>0</v>
      </c>
      <c r="AD372" s="6">
        <f>+'7'!F371+CompraVenta!AF374</f>
        <v>0</v>
      </c>
      <c r="AE372" s="6">
        <f>+'7'!G371+CompraVenta!AG374</f>
        <v>0</v>
      </c>
      <c r="AF372" s="6">
        <f>+'7'!H371+CompraVenta!AH374</f>
        <v>0</v>
      </c>
      <c r="AG372" s="6">
        <f>+'7'!I371+CompraVenta!AI374</f>
        <v>0</v>
      </c>
      <c r="AH372" s="6">
        <f>+'7'!J371+CompraVenta!AJ374</f>
        <v>0</v>
      </c>
      <c r="AI372" s="6">
        <f>+'7'!K371+CompraVenta!AK374</f>
        <v>47236.399999999965</v>
      </c>
      <c r="AJ372" s="6">
        <f>+'7'!L371+CompraVenta!AL374</f>
        <v>48519.99</v>
      </c>
      <c r="AK372" s="6">
        <f>+'7'!M371+CompraVenta!AM374</f>
        <v>46688.749999999942</v>
      </c>
      <c r="AL372" s="6"/>
      <c r="AM372" s="33">
        <f t="shared" si="47"/>
        <v>141245.44999999995</v>
      </c>
      <c r="AN372" s="33">
        <f t="shared" si="48"/>
        <v>145437.75999999995</v>
      </c>
      <c r="AO372" s="33">
        <f t="shared" si="49"/>
        <v>142445.1399999999</v>
      </c>
      <c r="AP372" s="33">
        <f t="shared" si="50"/>
        <v>141245.44999999995</v>
      </c>
      <c r="AQ372" s="33">
        <f t="shared" si="51"/>
        <v>1</v>
      </c>
      <c r="AR372" s="6">
        <f t="shared" si="55"/>
        <v>370</v>
      </c>
      <c r="AS372" s="34">
        <f t="shared" si="56"/>
        <v>47253.08</v>
      </c>
      <c r="AT372" s="34">
        <f t="shared" si="56"/>
        <v>47898.439999999973</v>
      </c>
      <c r="AU372" s="34">
        <f t="shared" si="56"/>
        <v>46093.929999999986</v>
      </c>
      <c r="AV372" s="34">
        <f t="shared" si="53"/>
        <v>141245.44999999995</v>
      </c>
      <c r="AW372" s="19"/>
      <c r="BB372" s="33"/>
      <c r="BC372" s="33"/>
      <c r="BD372" s="33"/>
      <c r="BF372" s="33"/>
      <c r="BG372" s="33"/>
      <c r="BH372" s="33"/>
      <c r="BJ372" s="35">
        <f t="shared" si="54"/>
        <v>141245.44999999995</v>
      </c>
    </row>
    <row r="373" spans="1:62" x14ac:dyDescent="0.35">
      <c r="A373" s="3" t="str">
        <f>+'7'!A372</f>
        <v>QUEMCHI</v>
      </c>
      <c r="B373" s="6">
        <f>+'2'!B372+CompraVenta!D375</f>
        <v>0</v>
      </c>
      <c r="C373" s="6">
        <f>+'2'!C372+CompraVenta!E375</f>
        <v>0</v>
      </c>
      <c r="D373" s="6">
        <f>+'2'!D372+CompraVenta!F375</f>
        <v>0</v>
      </c>
      <c r="E373" s="6">
        <f>+'2'!E372+CompraVenta!G375</f>
        <v>0</v>
      </c>
      <c r="F373" s="6">
        <f>+'2'!F372+CompraVenta!H375</f>
        <v>0</v>
      </c>
      <c r="G373" s="6">
        <f>+'2'!G372+CompraVenta!I375</f>
        <v>0</v>
      </c>
      <c r="H373" s="6">
        <f>+'2'!H372+CompraVenta!J375</f>
        <v>0</v>
      </c>
      <c r="I373" s="6">
        <f>+'2'!I372+CompraVenta!K375</f>
        <v>0</v>
      </c>
      <c r="J373" s="6">
        <f>+'2'!J372+CompraVenta!L375</f>
        <v>0</v>
      </c>
      <c r="K373" s="6">
        <f>+'2'!K372+CompraVenta!M375</f>
        <v>0</v>
      </c>
      <c r="L373" s="6">
        <f>+'2'!L372+CompraVenta!N375</f>
        <v>0</v>
      </c>
      <c r="M373" s="6">
        <f>+'2'!M372+CompraVenta!O375</f>
        <v>0</v>
      </c>
      <c r="N373" s="6">
        <f>+'4'!B372+CompraVenta!P375</f>
        <v>0</v>
      </c>
      <c r="O373" s="6">
        <f>+'4'!C372+CompraVenta!Q375</f>
        <v>0</v>
      </c>
      <c r="P373" s="6">
        <f>+'4'!D372+CompraVenta!R375</f>
        <v>0</v>
      </c>
      <c r="Q373" s="6">
        <f>+'4'!E372+CompraVenta!S375</f>
        <v>0</v>
      </c>
      <c r="R373" s="6">
        <f>+'4'!F372+CompraVenta!T375</f>
        <v>0</v>
      </c>
      <c r="S373" s="6">
        <f>+'4'!G372+CompraVenta!U375</f>
        <v>0</v>
      </c>
      <c r="T373" s="6">
        <f>+'4'!H372+CompraVenta!V375</f>
        <v>0</v>
      </c>
      <c r="U373" s="6">
        <f>+'4'!I372+CompraVenta!W375</f>
        <v>0</v>
      </c>
      <c r="V373" s="6">
        <f>+'4'!J372+CompraVenta!X375</f>
        <v>0</v>
      </c>
      <c r="W373" s="6">
        <f>+'4'!K372+CompraVenta!Y375</f>
        <v>0</v>
      </c>
      <c r="X373" s="6">
        <f>+'4'!L372+CompraVenta!Z375</f>
        <v>0</v>
      </c>
      <c r="Y373" s="6">
        <f>+'4'!M372+CompraVenta!AA375</f>
        <v>0</v>
      </c>
      <c r="Z373" s="6">
        <f>+'7'!B372+CompraVenta!AB375</f>
        <v>0</v>
      </c>
      <c r="AA373" s="6">
        <f>+'7'!C372+CompraVenta!AC375</f>
        <v>0</v>
      </c>
      <c r="AB373" s="6">
        <f>+'7'!D372+CompraVenta!AD375</f>
        <v>0</v>
      </c>
      <c r="AC373" s="6">
        <f>+'7'!E372+CompraVenta!AE375</f>
        <v>0</v>
      </c>
      <c r="AD373" s="6">
        <f>+'7'!F372+CompraVenta!AF375</f>
        <v>0</v>
      </c>
      <c r="AE373" s="6">
        <f>+'7'!G372+CompraVenta!AG375</f>
        <v>0</v>
      </c>
      <c r="AF373" s="6">
        <f>+'7'!H372+CompraVenta!AH375</f>
        <v>0</v>
      </c>
      <c r="AG373" s="6">
        <f>+'7'!I372+CompraVenta!AI375</f>
        <v>0</v>
      </c>
      <c r="AH373" s="6">
        <f>+'7'!J372+CompraVenta!AJ375</f>
        <v>0</v>
      </c>
      <c r="AI373" s="6">
        <f>+'7'!K372+CompraVenta!AK375</f>
        <v>0</v>
      </c>
      <c r="AJ373" s="6">
        <f>+'7'!L372+CompraVenta!AL375</f>
        <v>0</v>
      </c>
      <c r="AK373" s="6">
        <f>+'7'!M372+CompraVenta!AM375</f>
        <v>0</v>
      </c>
      <c r="AL373" s="6"/>
      <c r="AM373" s="33">
        <f t="shared" si="47"/>
        <v>0</v>
      </c>
      <c r="AN373" s="33">
        <f t="shared" si="48"/>
        <v>0</v>
      </c>
      <c r="AO373" s="33">
        <f t="shared" si="49"/>
        <v>0</v>
      </c>
      <c r="AP373" s="33">
        <f t="shared" si="50"/>
        <v>0</v>
      </c>
      <c r="AQ373" s="33">
        <f t="shared" si="51"/>
        <v>1</v>
      </c>
      <c r="AR373" s="6">
        <f t="shared" si="55"/>
        <v>371</v>
      </c>
      <c r="AS373" s="34">
        <f t="shared" si="56"/>
        <v>0</v>
      </c>
      <c r="AT373" s="34">
        <f t="shared" si="56"/>
        <v>0</v>
      </c>
      <c r="AU373" s="34">
        <f t="shared" si="56"/>
        <v>0</v>
      </c>
      <c r="AV373" s="34">
        <f t="shared" si="53"/>
        <v>0</v>
      </c>
      <c r="AW373" s="19"/>
      <c r="BB373" s="33"/>
      <c r="BC373" s="33"/>
      <c r="BD373" s="33"/>
      <c r="BF373" s="33"/>
      <c r="BG373" s="33"/>
      <c r="BH373" s="33"/>
      <c r="BJ373" s="35">
        <f t="shared" si="54"/>
        <v>0</v>
      </c>
    </row>
    <row r="374" spans="1:62" x14ac:dyDescent="0.35">
      <c r="A374" s="3" t="str">
        <f>+'7'!A373</f>
        <v>QUICKSTART</v>
      </c>
      <c r="B374" s="6">
        <f>+'2'!B373+CompraVenta!D376</f>
        <v>0</v>
      </c>
      <c r="C374" s="6">
        <f>+'2'!C373+CompraVenta!E376</f>
        <v>0</v>
      </c>
      <c r="D374" s="6">
        <f>+'2'!D373+CompraVenta!F376</f>
        <v>0</v>
      </c>
      <c r="E374" s="6">
        <f>+'2'!E373+CompraVenta!G376</f>
        <v>0</v>
      </c>
      <c r="F374" s="6">
        <f>+'2'!F373+CompraVenta!H376</f>
        <v>0</v>
      </c>
      <c r="G374" s="6">
        <f>+'2'!G373+CompraVenta!I376</f>
        <v>0</v>
      </c>
      <c r="H374" s="6">
        <f>+'2'!H373+CompraVenta!J376</f>
        <v>0</v>
      </c>
      <c r="I374" s="6">
        <f>+'2'!I373+CompraVenta!K376</f>
        <v>0</v>
      </c>
      <c r="J374" s="6">
        <f>+'2'!J373+CompraVenta!L376</f>
        <v>0</v>
      </c>
      <c r="K374" s="6">
        <f>+'2'!K373+CompraVenta!M376</f>
        <v>0</v>
      </c>
      <c r="L374" s="6">
        <f>+'2'!L373+CompraVenta!N376</f>
        <v>0</v>
      </c>
      <c r="M374" s="6">
        <f>+'2'!M373+CompraVenta!O376</f>
        <v>0</v>
      </c>
      <c r="N374" s="6">
        <f>+'4'!B373+CompraVenta!P376</f>
        <v>0</v>
      </c>
      <c r="O374" s="6">
        <f>+'4'!C373+CompraVenta!Q376</f>
        <v>0</v>
      </c>
      <c r="P374" s="6">
        <f>+'4'!D373+CompraVenta!R376</f>
        <v>0</v>
      </c>
      <c r="Q374" s="6">
        <f>+'4'!E373+CompraVenta!S376</f>
        <v>0</v>
      </c>
      <c r="R374" s="6">
        <f>+'4'!F373+CompraVenta!T376</f>
        <v>0</v>
      </c>
      <c r="S374" s="6">
        <f>+'4'!G373+CompraVenta!U376</f>
        <v>0</v>
      </c>
      <c r="T374" s="6">
        <f>+'4'!H373+CompraVenta!V376</f>
        <v>0</v>
      </c>
      <c r="U374" s="6">
        <f>+'4'!I373+CompraVenta!W376</f>
        <v>0</v>
      </c>
      <c r="V374" s="6">
        <f>+'4'!J373+CompraVenta!X376</f>
        <v>0</v>
      </c>
      <c r="W374" s="6">
        <f>+'4'!K373+CompraVenta!Y376</f>
        <v>0</v>
      </c>
      <c r="X374" s="6">
        <f>+'4'!L373+CompraVenta!Z376</f>
        <v>0</v>
      </c>
      <c r="Y374" s="6">
        <f>+'4'!M373+CompraVenta!AA376</f>
        <v>0</v>
      </c>
      <c r="Z374" s="6">
        <f>+'7'!B373+CompraVenta!AB376</f>
        <v>0</v>
      </c>
      <c r="AA374" s="6">
        <f>+'7'!C373+CompraVenta!AC376</f>
        <v>0</v>
      </c>
      <c r="AB374" s="6">
        <f>+'7'!D373+CompraVenta!AD376</f>
        <v>0</v>
      </c>
      <c r="AC374" s="6">
        <f>+'7'!E373+CompraVenta!AE376</f>
        <v>0</v>
      </c>
      <c r="AD374" s="6">
        <f>+'7'!F373+CompraVenta!AF376</f>
        <v>0</v>
      </c>
      <c r="AE374" s="6">
        <f>+'7'!G373+CompraVenta!AG376</f>
        <v>0</v>
      </c>
      <c r="AF374" s="6">
        <f>+'7'!H373+CompraVenta!AH376</f>
        <v>0</v>
      </c>
      <c r="AG374" s="6">
        <f>+'7'!I373+CompraVenta!AI376</f>
        <v>0</v>
      </c>
      <c r="AH374" s="6">
        <f>+'7'!J373+CompraVenta!AJ376</f>
        <v>0</v>
      </c>
      <c r="AI374" s="6">
        <f>+'7'!K373+CompraVenta!AK376</f>
        <v>0</v>
      </c>
      <c r="AJ374" s="6">
        <f>+'7'!L373+CompraVenta!AL376</f>
        <v>0</v>
      </c>
      <c r="AK374" s="6">
        <f>+'7'!M373+CompraVenta!AM376</f>
        <v>0</v>
      </c>
      <c r="AL374" s="6"/>
      <c r="AM374" s="33">
        <f t="shared" si="47"/>
        <v>0</v>
      </c>
      <c r="AN374" s="33">
        <f t="shared" si="48"/>
        <v>0</v>
      </c>
      <c r="AO374" s="33">
        <f t="shared" si="49"/>
        <v>0</v>
      </c>
      <c r="AP374" s="33">
        <f t="shared" si="50"/>
        <v>0</v>
      </c>
      <c r="AQ374" s="33">
        <f t="shared" si="51"/>
        <v>1</v>
      </c>
      <c r="AR374" s="6">
        <f t="shared" si="55"/>
        <v>372</v>
      </c>
      <c r="AS374" s="34">
        <f t="shared" si="56"/>
        <v>0</v>
      </c>
      <c r="AT374" s="34">
        <f t="shared" si="56"/>
        <v>0</v>
      </c>
      <c r="AU374" s="34">
        <f t="shared" si="56"/>
        <v>0</v>
      </c>
      <c r="AV374" s="34">
        <f t="shared" si="53"/>
        <v>0</v>
      </c>
      <c r="AW374" s="19"/>
      <c r="BB374" s="33"/>
      <c r="BC374" s="33"/>
      <c r="BD374" s="33"/>
      <c r="BF374" s="33"/>
      <c r="BG374" s="33"/>
      <c r="BH374" s="33"/>
      <c r="BJ374" s="35">
        <f t="shared" si="54"/>
        <v>0</v>
      </c>
    </row>
    <row r="375" spans="1:62" x14ac:dyDescent="0.35">
      <c r="A375" s="3" t="str">
        <f>+'7'!A374</f>
        <v>QUILLAY_SOLAR_SPA</v>
      </c>
      <c r="B375" s="6">
        <f>+'2'!B374+CompraVenta!D377</f>
        <v>0</v>
      </c>
      <c r="C375" s="6">
        <f>+'2'!C374+CompraVenta!E377</f>
        <v>0</v>
      </c>
      <c r="D375" s="6">
        <f>+'2'!D374+CompraVenta!F377</f>
        <v>0</v>
      </c>
      <c r="E375" s="6">
        <f>+'2'!E374+CompraVenta!G377</f>
        <v>0</v>
      </c>
      <c r="F375" s="6">
        <f>+'2'!F374+CompraVenta!H377</f>
        <v>0</v>
      </c>
      <c r="G375" s="6">
        <f>+'2'!G374+CompraVenta!I377</f>
        <v>0</v>
      </c>
      <c r="H375" s="6">
        <f>+'2'!H374+CompraVenta!J377</f>
        <v>0</v>
      </c>
      <c r="I375" s="6">
        <f>+'2'!I374+CompraVenta!K377</f>
        <v>0</v>
      </c>
      <c r="J375" s="6">
        <f>+'2'!J374+CompraVenta!L377</f>
        <v>0</v>
      </c>
      <c r="K375" s="6">
        <f>+'2'!K374+CompraVenta!M377</f>
        <v>30204.840000000026</v>
      </c>
      <c r="L375" s="6">
        <f>+'2'!L374+CompraVenta!N377</f>
        <v>27386.660000000022</v>
      </c>
      <c r="M375" s="6">
        <f>+'2'!M374+CompraVenta!O377</f>
        <v>29609.869999999974</v>
      </c>
      <c r="N375" s="6">
        <f>+'4'!B374+CompraVenta!P377</f>
        <v>0</v>
      </c>
      <c r="O375" s="6">
        <f>+'4'!C374+CompraVenta!Q377</f>
        <v>0</v>
      </c>
      <c r="P375" s="6">
        <f>+'4'!D374+CompraVenta!R377</f>
        <v>0</v>
      </c>
      <c r="Q375" s="6">
        <f>+'4'!E374+CompraVenta!S377</f>
        <v>0</v>
      </c>
      <c r="R375" s="6">
        <f>+'4'!F374+CompraVenta!T377</f>
        <v>0</v>
      </c>
      <c r="S375" s="6">
        <f>+'4'!G374+CompraVenta!U377</f>
        <v>0</v>
      </c>
      <c r="T375" s="6">
        <f>+'4'!H374+CompraVenta!V377</f>
        <v>0</v>
      </c>
      <c r="U375" s="6">
        <f>+'4'!I374+CompraVenta!W377</f>
        <v>0</v>
      </c>
      <c r="V375" s="6">
        <f>+'4'!J374+CompraVenta!X377</f>
        <v>0</v>
      </c>
      <c r="W375" s="6">
        <f>+'4'!K374+CompraVenta!Y377</f>
        <v>30197.660000000018</v>
      </c>
      <c r="X375" s="6">
        <f>+'4'!L374+CompraVenta!Z377</f>
        <v>27596.29000000003</v>
      </c>
      <c r="Y375" s="6">
        <f>+'4'!M374+CompraVenta!AA377</f>
        <v>32083.96</v>
      </c>
      <c r="Z375" s="6">
        <f>+'7'!B374+CompraVenta!AB377</f>
        <v>0</v>
      </c>
      <c r="AA375" s="6">
        <f>+'7'!C374+CompraVenta!AC377</f>
        <v>0</v>
      </c>
      <c r="AB375" s="6">
        <f>+'7'!D374+CompraVenta!AD377</f>
        <v>0</v>
      </c>
      <c r="AC375" s="6">
        <f>+'7'!E374+CompraVenta!AE377</f>
        <v>0</v>
      </c>
      <c r="AD375" s="6">
        <f>+'7'!F374+CompraVenta!AF377</f>
        <v>0</v>
      </c>
      <c r="AE375" s="6">
        <f>+'7'!G374+CompraVenta!AG377</f>
        <v>0</v>
      </c>
      <c r="AF375" s="6">
        <f>+'7'!H374+CompraVenta!AH377</f>
        <v>0</v>
      </c>
      <c r="AG375" s="6">
        <f>+'7'!I374+CompraVenta!AI377</f>
        <v>0</v>
      </c>
      <c r="AH375" s="6">
        <f>+'7'!J374+CompraVenta!AJ377</f>
        <v>0</v>
      </c>
      <c r="AI375" s="6">
        <f>+'7'!K374+CompraVenta!AK377</f>
        <v>30194.220000000008</v>
      </c>
      <c r="AJ375" s="6">
        <f>+'7'!L374+CompraVenta!AL377</f>
        <v>27740.719999999998</v>
      </c>
      <c r="AK375" s="6">
        <f>+'7'!M374+CompraVenta!AM377</f>
        <v>29994.849999999973</v>
      </c>
      <c r="AL375" s="6"/>
      <c r="AM375" s="33">
        <f t="shared" si="47"/>
        <v>87201.370000000024</v>
      </c>
      <c r="AN375" s="33">
        <f t="shared" si="48"/>
        <v>89877.910000000047</v>
      </c>
      <c r="AO375" s="33">
        <f t="shared" si="49"/>
        <v>87929.789999999979</v>
      </c>
      <c r="AP375" s="33">
        <f t="shared" si="50"/>
        <v>87201.370000000024</v>
      </c>
      <c r="AQ375" s="33">
        <f t="shared" si="51"/>
        <v>1</v>
      </c>
      <c r="AR375" s="6">
        <f t="shared" si="55"/>
        <v>373</v>
      </c>
      <c r="AS375" s="34">
        <f t="shared" si="56"/>
        <v>30204.840000000026</v>
      </c>
      <c r="AT375" s="34">
        <f t="shared" si="56"/>
        <v>27386.660000000022</v>
      </c>
      <c r="AU375" s="34">
        <f t="shared" si="56"/>
        <v>29609.869999999974</v>
      </c>
      <c r="AV375" s="34">
        <f t="shared" si="53"/>
        <v>87201.370000000024</v>
      </c>
      <c r="AW375" s="19"/>
      <c r="BB375" s="33"/>
      <c r="BC375" s="33"/>
      <c r="BD375" s="33"/>
      <c r="BF375" s="33"/>
      <c r="BG375" s="33"/>
      <c r="BH375" s="33"/>
      <c r="BJ375" s="35">
        <f t="shared" si="54"/>
        <v>87201.370000000024</v>
      </c>
    </row>
    <row r="376" spans="1:62" x14ac:dyDescent="0.35">
      <c r="A376" s="3" t="str">
        <f>+'7'!A375</f>
        <v>QUINTA_SOLAR</v>
      </c>
      <c r="B376" s="6">
        <f>+'2'!B375+CompraVenta!D378</f>
        <v>0</v>
      </c>
      <c r="C376" s="6">
        <f>+'2'!C375+CompraVenta!E378</f>
        <v>0</v>
      </c>
      <c r="D376" s="6">
        <f>+'2'!D375+CompraVenta!F378</f>
        <v>0</v>
      </c>
      <c r="E376" s="6">
        <f>+'2'!E375+CompraVenta!G378</f>
        <v>0</v>
      </c>
      <c r="F376" s="6">
        <f>+'2'!F375+CompraVenta!H378</f>
        <v>0</v>
      </c>
      <c r="G376" s="6">
        <f>+'2'!G375+CompraVenta!I378</f>
        <v>0</v>
      </c>
      <c r="H376" s="6">
        <f>+'2'!H375+CompraVenta!J378</f>
        <v>0</v>
      </c>
      <c r="I376" s="6">
        <f>+'2'!I375+CompraVenta!K378</f>
        <v>0</v>
      </c>
      <c r="J376" s="6">
        <f>+'2'!J375+CompraVenta!L378</f>
        <v>0</v>
      </c>
      <c r="K376" s="6">
        <f>+'2'!K375+CompraVenta!M378</f>
        <v>0</v>
      </c>
      <c r="L376" s="6">
        <f>+'2'!L375+CompraVenta!N378</f>
        <v>0</v>
      </c>
      <c r="M376" s="6">
        <f>+'2'!M375+CompraVenta!O378</f>
        <v>0</v>
      </c>
      <c r="N376" s="6">
        <f>+'4'!B375+CompraVenta!P378</f>
        <v>0</v>
      </c>
      <c r="O376" s="6">
        <f>+'4'!C375+CompraVenta!Q378</f>
        <v>0</v>
      </c>
      <c r="P376" s="6">
        <f>+'4'!D375+CompraVenta!R378</f>
        <v>0</v>
      </c>
      <c r="Q376" s="6">
        <f>+'4'!E375+CompraVenta!S378</f>
        <v>0</v>
      </c>
      <c r="R376" s="6">
        <f>+'4'!F375+CompraVenta!T378</f>
        <v>0</v>
      </c>
      <c r="S376" s="6">
        <f>+'4'!G375+CompraVenta!U378</f>
        <v>0</v>
      </c>
      <c r="T376" s="6">
        <f>+'4'!H375+CompraVenta!V378</f>
        <v>0</v>
      </c>
      <c r="U376" s="6">
        <f>+'4'!I375+CompraVenta!W378</f>
        <v>0</v>
      </c>
      <c r="V376" s="6">
        <f>+'4'!J375+CompraVenta!X378</f>
        <v>0</v>
      </c>
      <c r="W376" s="6">
        <f>+'4'!K375+CompraVenta!Y378</f>
        <v>0</v>
      </c>
      <c r="X376" s="6">
        <f>+'4'!L375+CompraVenta!Z378</f>
        <v>0</v>
      </c>
      <c r="Y376" s="6">
        <f>+'4'!M375+CompraVenta!AA378</f>
        <v>0</v>
      </c>
      <c r="Z376" s="6">
        <f>+'7'!B375+CompraVenta!AB378</f>
        <v>0</v>
      </c>
      <c r="AA376" s="6">
        <f>+'7'!C375+CompraVenta!AC378</f>
        <v>0</v>
      </c>
      <c r="AB376" s="6">
        <f>+'7'!D375+CompraVenta!AD378</f>
        <v>0</v>
      </c>
      <c r="AC376" s="6">
        <f>+'7'!E375+CompraVenta!AE378</f>
        <v>0</v>
      </c>
      <c r="AD376" s="6">
        <f>+'7'!F375+CompraVenta!AF378</f>
        <v>0</v>
      </c>
      <c r="AE376" s="6">
        <f>+'7'!G375+CompraVenta!AG378</f>
        <v>0</v>
      </c>
      <c r="AF376" s="6">
        <f>+'7'!H375+CompraVenta!AH378</f>
        <v>0</v>
      </c>
      <c r="AG376" s="6">
        <f>+'7'!I375+CompraVenta!AI378</f>
        <v>0</v>
      </c>
      <c r="AH376" s="6">
        <f>+'7'!J375+CompraVenta!AJ378</f>
        <v>0</v>
      </c>
      <c r="AI376" s="6">
        <f>+'7'!K375+CompraVenta!AK378</f>
        <v>0</v>
      </c>
      <c r="AJ376" s="6">
        <f>+'7'!L375+CompraVenta!AL378</f>
        <v>0</v>
      </c>
      <c r="AK376" s="6">
        <f>+'7'!M375+CompraVenta!AM378</f>
        <v>0</v>
      </c>
      <c r="AL376" s="6"/>
      <c r="AM376" s="33">
        <f t="shared" si="47"/>
        <v>0</v>
      </c>
      <c r="AN376" s="33">
        <f t="shared" si="48"/>
        <v>0</v>
      </c>
      <c r="AO376" s="33">
        <f t="shared" si="49"/>
        <v>0</v>
      </c>
      <c r="AP376" s="33">
        <f t="shared" si="50"/>
        <v>0</v>
      </c>
      <c r="AQ376" s="33">
        <f t="shared" si="51"/>
        <v>1</v>
      </c>
      <c r="AR376" s="6">
        <f t="shared" si="55"/>
        <v>374</v>
      </c>
      <c r="AS376" s="34">
        <f t="shared" si="56"/>
        <v>0</v>
      </c>
      <c r="AT376" s="34">
        <f t="shared" si="56"/>
        <v>0</v>
      </c>
      <c r="AU376" s="34">
        <f t="shared" si="56"/>
        <v>0</v>
      </c>
      <c r="AV376" s="34">
        <f t="shared" si="53"/>
        <v>0</v>
      </c>
      <c r="AW376" s="19"/>
      <c r="BB376" s="33"/>
      <c r="BC376" s="33"/>
      <c r="BD376" s="33"/>
      <c r="BF376" s="33"/>
      <c r="BG376" s="33"/>
      <c r="BH376" s="33"/>
      <c r="BJ376" s="35">
        <f t="shared" si="54"/>
        <v>0</v>
      </c>
    </row>
    <row r="377" spans="1:62" x14ac:dyDescent="0.35">
      <c r="A377" s="3" t="str">
        <f>+'7'!A376</f>
        <v>RAGSA</v>
      </c>
      <c r="B377" s="6">
        <f>+'2'!B376+CompraVenta!D379</f>
        <v>0</v>
      </c>
      <c r="C377" s="6">
        <f>+'2'!C376+CompraVenta!E379</f>
        <v>0</v>
      </c>
      <c r="D377" s="6">
        <f>+'2'!D376+CompraVenta!F379</f>
        <v>0</v>
      </c>
      <c r="E377" s="6">
        <f>+'2'!E376+CompraVenta!G379</f>
        <v>0</v>
      </c>
      <c r="F377" s="6">
        <f>+'2'!F376+CompraVenta!H379</f>
        <v>0</v>
      </c>
      <c r="G377" s="6">
        <f>+'2'!G376+CompraVenta!I379</f>
        <v>0</v>
      </c>
      <c r="H377" s="6">
        <f>+'2'!H376+CompraVenta!J379</f>
        <v>0</v>
      </c>
      <c r="I377" s="6">
        <f>+'2'!I376+CompraVenta!K379</f>
        <v>0</v>
      </c>
      <c r="J377" s="6">
        <f>+'2'!J376+CompraVenta!L379</f>
        <v>0</v>
      </c>
      <c r="K377" s="6">
        <f>+'2'!K376+CompraVenta!M379</f>
        <v>1095017.9099999995</v>
      </c>
      <c r="L377" s="6">
        <f>+'2'!L376+CompraVenta!N379</f>
        <v>702290.24</v>
      </c>
      <c r="M377" s="6">
        <f>+'2'!M376+CompraVenta!O379</f>
        <v>245560.33999999994</v>
      </c>
      <c r="N377" s="6">
        <f>+'4'!B376+CompraVenta!P379</f>
        <v>0</v>
      </c>
      <c r="O377" s="6">
        <f>+'4'!C376+CompraVenta!Q379</f>
        <v>0</v>
      </c>
      <c r="P377" s="6">
        <f>+'4'!D376+CompraVenta!R379</f>
        <v>0</v>
      </c>
      <c r="Q377" s="6">
        <f>+'4'!E376+CompraVenta!S379</f>
        <v>0</v>
      </c>
      <c r="R377" s="6">
        <f>+'4'!F376+CompraVenta!T379</f>
        <v>0</v>
      </c>
      <c r="S377" s="6">
        <f>+'4'!G376+CompraVenta!U379</f>
        <v>0</v>
      </c>
      <c r="T377" s="6">
        <f>+'4'!H376+CompraVenta!V379</f>
        <v>0</v>
      </c>
      <c r="U377" s="6">
        <f>+'4'!I376+CompraVenta!W379</f>
        <v>0</v>
      </c>
      <c r="V377" s="6">
        <f>+'4'!J376+CompraVenta!X379</f>
        <v>0</v>
      </c>
      <c r="W377" s="6">
        <f>+'4'!K376+CompraVenta!Y379</f>
        <v>1093853.3400000012</v>
      </c>
      <c r="X377" s="6">
        <f>+'4'!L376+CompraVenta!Z379</f>
        <v>694004.67999999993</v>
      </c>
      <c r="Y377" s="6">
        <f>+'4'!M376+CompraVenta!AA379</f>
        <v>284049.58999999985</v>
      </c>
      <c r="Z377" s="6">
        <f>+'7'!B376+CompraVenta!AB379</f>
        <v>0</v>
      </c>
      <c r="AA377" s="6">
        <f>+'7'!C376+CompraVenta!AC379</f>
        <v>0</v>
      </c>
      <c r="AB377" s="6">
        <f>+'7'!D376+CompraVenta!AD379</f>
        <v>0</v>
      </c>
      <c r="AC377" s="6">
        <f>+'7'!E376+CompraVenta!AE379</f>
        <v>0</v>
      </c>
      <c r="AD377" s="6">
        <f>+'7'!F376+CompraVenta!AF379</f>
        <v>0</v>
      </c>
      <c r="AE377" s="6">
        <f>+'7'!G376+CompraVenta!AG379</f>
        <v>0</v>
      </c>
      <c r="AF377" s="6">
        <f>+'7'!H376+CompraVenta!AH379</f>
        <v>0</v>
      </c>
      <c r="AG377" s="6">
        <f>+'7'!I376+CompraVenta!AI379</f>
        <v>0</v>
      </c>
      <c r="AH377" s="6">
        <f>+'7'!J376+CompraVenta!AJ379</f>
        <v>0</v>
      </c>
      <c r="AI377" s="6">
        <f>+'7'!K376+CompraVenta!AK379</f>
        <v>1044651.1100000006</v>
      </c>
      <c r="AJ377" s="6">
        <f>+'7'!L376+CompraVenta!AL379</f>
        <v>666681.36999999965</v>
      </c>
      <c r="AK377" s="6">
        <f>+'7'!M376+CompraVenta!AM379</f>
        <v>271488.18000000028</v>
      </c>
      <c r="AL377" s="6"/>
      <c r="AM377" s="33">
        <f t="shared" si="47"/>
        <v>2042868.4899999993</v>
      </c>
      <c r="AN377" s="33">
        <f t="shared" si="48"/>
        <v>2071907.610000001</v>
      </c>
      <c r="AO377" s="33">
        <f t="shared" si="49"/>
        <v>1982820.6600000006</v>
      </c>
      <c r="AP377" s="33">
        <f t="shared" si="50"/>
        <v>1982820.6600000006</v>
      </c>
      <c r="AQ377" s="33">
        <f t="shared" si="51"/>
        <v>3</v>
      </c>
      <c r="AR377" s="6">
        <f t="shared" si="55"/>
        <v>375</v>
      </c>
      <c r="AS377" s="34">
        <f t="shared" si="56"/>
        <v>1044651.1100000006</v>
      </c>
      <c r="AT377" s="34">
        <f t="shared" si="56"/>
        <v>666681.36999999965</v>
      </c>
      <c r="AU377" s="34">
        <f t="shared" si="56"/>
        <v>271488.18000000028</v>
      </c>
      <c r="AV377" s="34">
        <f t="shared" si="53"/>
        <v>1982820.6600000006</v>
      </c>
      <c r="AW377" s="19"/>
      <c r="BB377" s="33"/>
      <c r="BC377" s="33"/>
      <c r="BD377" s="33"/>
      <c r="BF377" s="33"/>
      <c r="BG377" s="33"/>
      <c r="BH377" s="33"/>
      <c r="BJ377" s="35">
        <f t="shared" si="54"/>
        <v>1982820.6600000006</v>
      </c>
    </row>
    <row r="378" spans="1:62" x14ac:dyDescent="0.35">
      <c r="A378" s="3" t="str">
        <f>+'7'!A377</f>
        <v>RAKI</v>
      </c>
      <c r="B378" s="6">
        <f>+'2'!B377+CompraVenta!D380</f>
        <v>0</v>
      </c>
      <c r="C378" s="6">
        <f>+'2'!C377+CompraVenta!E380</f>
        <v>0</v>
      </c>
      <c r="D378" s="6">
        <f>+'2'!D377+CompraVenta!F380</f>
        <v>0</v>
      </c>
      <c r="E378" s="6">
        <f>+'2'!E377+CompraVenta!G380</f>
        <v>0</v>
      </c>
      <c r="F378" s="6">
        <f>+'2'!F377+CompraVenta!H380</f>
        <v>0</v>
      </c>
      <c r="G378" s="6">
        <f>+'2'!G377+CompraVenta!I380</f>
        <v>0</v>
      </c>
      <c r="H378" s="6">
        <f>+'2'!H377+CompraVenta!J380</f>
        <v>0</v>
      </c>
      <c r="I378" s="6">
        <f>+'2'!I377+CompraVenta!K380</f>
        <v>0</v>
      </c>
      <c r="J378" s="6">
        <f>+'2'!J377+CompraVenta!L380</f>
        <v>0</v>
      </c>
      <c r="K378" s="6">
        <f>+'2'!K377+CompraVenta!M380</f>
        <v>5751.6599999999962</v>
      </c>
      <c r="L378" s="6">
        <f>+'2'!L377+CompraVenta!N380</f>
        <v>-7985.2800000000025</v>
      </c>
      <c r="M378" s="6">
        <f>+'2'!M377+CompraVenta!O380</f>
        <v>26971.650000000027</v>
      </c>
      <c r="N378" s="6">
        <f>+'4'!B377+CompraVenta!P380</f>
        <v>0</v>
      </c>
      <c r="O378" s="6">
        <f>+'4'!C377+CompraVenta!Q380</f>
        <v>0</v>
      </c>
      <c r="P378" s="6">
        <f>+'4'!D377+CompraVenta!R380</f>
        <v>0</v>
      </c>
      <c r="Q378" s="6">
        <f>+'4'!E377+CompraVenta!S380</f>
        <v>0</v>
      </c>
      <c r="R378" s="6">
        <f>+'4'!F377+CompraVenta!T380</f>
        <v>0</v>
      </c>
      <c r="S378" s="6">
        <f>+'4'!G377+CompraVenta!U380</f>
        <v>0</v>
      </c>
      <c r="T378" s="6">
        <f>+'4'!H377+CompraVenta!V380</f>
        <v>0</v>
      </c>
      <c r="U378" s="6">
        <f>+'4'!I377+CompraVenta!W380</f>
        <v>0</v>
      </c>
      <c r="V378" s="6">
        <f>+'4'!J377+CompraVenta!X380</f>
        <v>0</v>
      </c>
      <c r="W378" s="6">
        <f>+'4'!K377+CompraVenta!Y380</f>
        <v>5740.0199999999959</v>
      </c>
      <c r="X378" s="6">
        <f>+'4'!L377+CompraVenta!Z380</f>
        <v>-8393.0999999999985</v>
      </c>
      <c r="Y378" s="6">
        <f>+'4'!M377+CompraVenta!AA380</f>
        <v>29023.080000000016</v>
      </c>
      <c r="Z378" s="6">
        <f>+'7'!B377+CompraVenta!AB380</f>
        <v>0</v>
      </c>
      <c r="AA378" s="6">
        <f>+'7'!C377+CompraVenta!AC380</f>
        <v>0</v>
      </c>
      <c r="AB378" s="6">
        <f>+'7'!D377+CompraVenta!AD380</f>
        <v>0</v>
      </c>
      <c r="AC378" s="6">
        <f>+'7'!E377+CompraVenta!AE380</f>
        <v>0</v>
      </c>
      <c r="AD378" s="6">
        <f>+'7'!F377+CompraVenta!AF380</f>
        <v>0</v>
      </c>
      <c r="AE378" s="6">
        <f>+'7'!G377+CompraVenta!AG380</f>
        <v>0</v>
      </c>
      <c r="AF378" s="6">
        <f>+'7'!H377+CompraVenta!AH380</f>
        <v>0</v>
      </c>
      <c r="AG378" s="6">
        <f>+'7'!I377+CompraVenta!AI380</f>
        <v>0</v>
      </c>
      <c r="AH378" s="6">
        <f>+'7'!J377+CompraVenta!AJ380</f>
        <v>0</v>
      </c>
      <c r="AI378" s="6">
        <f>+'7'!K377+CompraVenta!AK380</f>
        <v>5743.7499999999945</v>
      </c>
      <c r="AJ378" s="6">
        <f>+'7'!L377+CompraVenta!AL380</f>
        <v>-8400.3300000000054</v>
      </c>
      <c r="AK378" s="6">
        <f>+'7'!M377+CompraVenta!AM380</f>
        <v>27125.859999999982</v>
      </c>
      <c r="AL378" s="6"/>
      <c r="AM378" s="33">
        <f t="shared" si="47"/>
        <v>24738.030000000021</v>
      </c>
      <c r="AN378" s="33">
        <f t="shared" si="48"/>
        <v>26370.000000000015</v>
      </c>
      <c r="AO378" s="33">
        <f t="shared" si="49"/>
        <v>24469.27999999997</v>
      </c>
      <c r="AP378" s="33">
        <f t="shared" si="50"/>
        <v>24469.27999999997</v>
      </c>
      <c r="AQ378" s="33">
        <f t="shared" si="51"/>
        <v>3</v>
      </c>
      <c r="AR378" s="6">
        <f t="shared" si="55"/>
        <v>376</v>
      </c>
      <c r="AS378" s="34">
        <f t="shared" si="56"/>
        <v>5743.7499999999945</v>
      </c>
      <c r="AT378" s="34">
        <f t="shared" si="56"/>
        <v>-8400.3300000000054</v>
      </c>
      <c r="AU378" s="34">
        <f t="shared" si="56"/>
        <v>27125.859999999982</v>
      </c>
      <c r="AV378" s="34">
        <f t="shared" si="53"/>
        <v>24469.27999999997</v>
      </c>
      <c r="AW378" s="19"/>
      <c r="BB378" s="33"/>
      <c r="BC378" s="33"/>
      <c r="BD378" s="33"/>
      <c r="BF378" s="33"/>
      <c r="BG378" s="33"/>
      <c r="BH378" s="33"/>
      <c r="BJ378" s="35">
        <f t="shared" si="54"/>
        <v>24469.27999999997</v>
      </c>
    </row>
    <row r="379" spans="1:62" x14ac:dyDescent="0.35">
      <c r="A379" s="3" t="str">
        <f>+'7'!A378</f>
        <v>RANGUIL_SUR_SPA</v>
      </c>
      <c r="B379" s="6">
        <f>+'2'!B378+CompraVenta!D381</f>
        <v>0</v>
      </c>
      <c r="C379" s="6">
        <f>+'2'!C378+CompraVenta!E381</f>
        <v>0</v>
      </c>
      <c r="D379" s="6">
        <f>+'2'!D378+CompraVenta!F381</f>
        <v>0</v>
      </c>
      <c r="E379" s="6">
        <f>+'2'!E378+CompraVenta!G381</f>
        <v>0</v>
      </c>
      <c r="F379" s="6">
        <f>+'2'!F378+CompraVenta!H381</f>
        <v>0</v>
      </c>
      <c r="G379" s="6">
        <f>+'2'!G378+CompraVenta!I381</f>
        <v>0</v>
      </c>
      <c r="H379" s="6">
        <f>+'2'!H378+CompraVenta!J381</f>
        <v>0</v>
      </c>
      <c r="I379" s="6">
        <f>+'2'!I378+CompraVenta!K381</f>
        <v>0</v>
      </c>
      <c r="J379" s="6">
        <f>+'2'!J378+CompraVenta!L381</f>
        <v>0</v>
      </c>
      <c r="K379" s="6">
        <f>+'2'!K378+CompraVenta!M381</f>
        <v>31580.630000000023</v>
      </c>
      <c r="L379" s="6">
        <f>+'2'!L378+CompraVenta!N381</f>
        <v>36121.48000000001</v>
      </c>
      <c r="M379" s="6">
        <f>+'2'!M378+CompraVenta!O381</f>
        <v>37875.950000000026</v>
      </c>
      <c r="N379" s="6">
        <f>+'4'!B378+CompraVenta!P381</f>
        <v>0</v>
      </c>
      <c r="O379" s="6">
        <f>+'4'!C378+CompraVenta!Q381</f>
        <v>0</v>
      </c>
      <c r="P379" s="6">
        <f>+'4'!D378+CompraVenta!R381</f>
        <v>0</v>
      </c>
      <c r="Q379" s="6">
        <f>+'4'!E378+CompraVenta!S381</f>
        <v>0</v>
      </c>
      <c r="R379" s="6">
        <f>+'4'!F378+CompraVenta!T381</f>
        <v>0</v>
      </c>
      <c r="S379" s="6">
        <f>+'4'!G378+CompraVenta!U381</f>
        <v>0</v>
      </c>
      <c r="T379" s="6">
        <f>+'4'!H378+CompraVenta!V381</f>
        <v>0</v>
      </c>
      <c r="U379" s="6">
        <f>+'4'!I378+CompraVenta!W381</f>
        <v>0</v>
      </c>
      <c r="V379" s="6">
        <f>+'4'!J378+CompraVenta!X381</f>
        <v>0</v>
      </c>
      <c r="W379" s="6">
        <f>+'4'!K378+CompraVenta!Y381</f>
        <v>31577.319999999992</v>
      </c>
      <c r="X379" s="6">
        <f>+'4'!L378+CompraVenta!Z381</f>
        <v>36446.150000000023</v>
      </c>
      <c r="Y379" s="6">
        <f>+'4'!M378+CompraVenta!AA381</f>
        <v>41922.570000000022</v>
      </c>
      <c r="Z379" s="6">
        <f>+'7'!B378+CompraVenta!AB381</f>
        <v>0</v>
      </c>
      <c r="AA379" s="6">
        <f>+'7'!C378+CompraVenta!AC381</f>
        <v>0</v>
      </c>
      <c r="AB379" s="6">
        <f>+'7'!D378+CompraVenta!AD381</f>
        <v>0</v>
      </c>
      <c r="AC379" s="6">
        <f>+'7'!E378+CompraVenta!AE381</f>
        <v>0</v>
      </c>
      <c r="AD379" s="6">
        <f>+'7'!F378+CompraVenta!AF381</f>
        <v>0</v>
      </c>
      <c r="AE379" s="6">
        <f>+'7'!G378+CompraVenta!AG381</f>
        <v>0</v>
      </c>
      <c r="AF379" s="6">
        <f>+'7'!H378+CompraVenta!AH381</f>
        <v>0</v>
      </c>
      <c r="AG379" s="6">
        <f>+'7'!I378+CompraVenta!AI381</f>
        <v>0</v>
      </c>
      <c r="AH379" s="6">
        <f>+'7'!J378+CompraVenta!AJ381</f>
        <v>0</v>
      </c>
      <c r="AI379" s="6">
        <f>+'7'!K378+CompraVenta!AK381</f>
        <v>31571.910000000007</v>
      </c>
      <c r="AJ379" s="6">
        <f>+'7'!L378+CompraVenta!AL381</f>
        <v>36711.25</v>
      </c>
      <c r="AK379" s="6">
        <f>+'7'!M378+CompraVenta!AM381</f>
        <v>38400.66000000004</v>
      </c>
      <c r="AL379" s="6"/>
      <c r="AM379" s="33">
        <f t="shared" si="47"/>
        <v>105578.06000000006</v>
      </c>
      <c r="AN379" s="33">
        <f t="shared" si="48"/>
        <v>109946.04000000004</v>
      </c>
      <c r="AO379" s="33">
        <f t="shared" si="49"/>
        <v>106683.82000000004</v>
      </c>
      <c r="AP379" s="33">
        <f t="shared" si="50"/>
        <v>105578.06000000006</v>
      </c>
      <c r="AQ379" s="33">
        <f t="shared" si="51"/>
        <v>1</v>
      </c>
      <c r="AR379" s="6">
        <f t="shared" si="55"/>
        <v>377</v>
      </c>
      <c r="AS379" s="34">
        <f t="shared" si="56"/>
        <v>31580.630000000023</v>
      </c>
      <c r="AT379" s="34">
        <f t="shared" si="56"/>
        <v>36121.48000000001</v>
      </c>
      <c r="AU379" s="34">
        <f t="shared" si="56"/>
        <v>37875.950000000026</v>
      </c>
      <c r="AV379" s="34">
        <f t="shared" si="53"/>
        <v>105578.06000000006</v>
      </c>
      <c r="AW379" s="19"/>
      <c r="BB379" s="33"/>
      <c r="BC379" s="33"/>
      <c r="BD379" s="33"/>
      <c r="BF379" s="33"/>
      <c r="BG379" s="33"/>
      <c r="BH379" s="33"/>
      <c r="BJ379" s="35">
        <f t="shared" si="54"/>
        <v>105578.06000000006</v>
      </c>
    </row>
    <row r="380" spans="1:62" x14ac:dyDescent="0.35">
      <c r="A380" s="3" t="str">
        <f>+'7'!A379</f>
        <v>RASO_POWER</v>
      </c>
      <c r="B380" s="6">
        <f>+'2'!B379+CompraVenta!D382</f>
        <v>0</v>
      </c>
      <c r="C380" s="6">
        <f>+'2'!C379+CompraVenta!E382</f>
        <v>0</v>
      </c>
      <c r="D380" s="6">
        <f>+'2'!D379+CompraVenta!F382</f>
        <v>0</v>
      </c>
      <c r="E380" s="6">
        <f>+'2'!E379+CompraVenta!G382</f>
        <v>0</v>
      </c>
      <c r="F380" s="6">
        <f>+'2'!F379+CompraVenta!H382</f>
        <v>0</v>
      </c>
      <c r="G380" s="6">
        <f>+'2'!G379+CompraVenta!I382</f>
        <v>0</v>
      </c>
      <c r="H380" s="6">
        <f>+'2'!H379+CompraVenta!J382</f>
        <v>0</v>
      </c>
      <c r="I380" s="6">
        <f>+'2'!I379+CompraVenta!K382</f>
        <v>0</v>
      </c>
      <c r="J380" s="6">
        <f>+'2'!J379+CompraVenta!L382</f>
        <v>0</v>
      </c>
      <c r="K380" s="6">
        <f>+'2'!K379+CompraVenta!M382</f>
        <v>0</v>
      </c>
      <c r="L380" s="6">
        <f>+'2'!L379+CompraVenta!N382</f>
        <v>0</v>
      </c>
      <c r="M380" s="6">
        <f>+'2'!M379+CompraVenta!O382</f>
        <v>0</v>
      </c>
      <c r="N380" s="6">
        <f>+'4'!B379+CompraVenta!P382</f>
        <v>0</v>
      </c>
      <c r="O380" s="6">
        <f>+'4'!C379+CompraVenta!Q382</f>
        <v>0</v>
      </c>
      <c r="P380" s="6">
        <f>+'4'!D379+CompraVenta!R382</f>
        <v>0</v>
      </c>
      <c r="Q380" s="6">
        <f>+'4'!E379+CompraVenta!S382</f>
        <v>0</v>
      </c>
      <c r="R380" s="6">
        <f>+'4'!F379+CompraVenta!T382</f>
        <v>0</v>
      </c>
      <c r="S380" s="6">
        <f>+'4'!G379+CompraVenta!U382</f>
        <v>0</v>
      </c>
      <c r="T380" s="6">
        <f>+'4'!H379+CompraVenta!V382</f>
        <v>0</v>
      </c>
      <c r="U380" s="6">
        <f>+'4'!I379+CompraVenta!W382</f>
        <v>0</v>
      </c>
      <c r="V380" s="6">
        <f>+'4'!J379+CompraVenta!X382</f>
        <v>0</v>
      </c>
      <c r="W380" s="6">
        <f>+'4'!K379+CompraVenta!Y382</f>
        <v>0</v>
      </c>
      <c r="X380" s="6">
        <f>+'4'!L379+CompraVenta!Z382</f>
        <v>0</v>
      </c>
      <c r="Y380" s="6">
        <f>+'4'!M379+CompraVenta!AA382</f>
        <v>0</v>
      </c>
      <c r="Z380" s="6">
        <f>+'7'!B379+CompraVenta!AB382</f>
        <v>0</v>
      </c>
      <c r="AA380" s="6">
        <f>+'7'!C379+CompraVenta!AC382</f>
        <v>0</v>
      </c>
      <c r="AB380" s="6">
        <f>+'7'!D379+CompraVenta!AD382</f>
        <v>0</v>
      </c>
      <c r="AC380" s="6">
        <f>+'7'!E379+CompraVenta!AE382</f>
        <v>0</v>
      </c>
      <c r="AD380" s="6">
        <f>+'7'!F379+CompraVenta!AF382</f>
        <v>0</v>
      </c>
      <c r="AE380" s="6">
        <f>+'7'!G379+CompraVenta!AG382</f>
        <v>0</v>
      </c>
      <c r="AF380" s="6">
        <f>+'7'!H379+CompraVenta!AH382</f>
        <v>0</v>
      </c>
      <c r="AG380" s="6">
        <f>+'7'!I379+CompraVenta!AI382</f>
        <v>0</v>
      </c>
      <c r="AH380" s="6">
        <f>+'7'!J379+CompraVenta!AJ382</f>
        <v>0</v>
      </c>
      <c r="AI380" s="6">
        <f>+'7'!K379+CompraVenta!AK382</f>
        <v>0</v>
      </c>
      <c r="AJ380" s="6">
        <f>+'7'!L379+CompraVenta!AL382</f>
        <v>0</v>
      </c>
      <c r="AK380" s="6">
        <f>+'7'!M379+CompraVenta!AM382</f>
        <v>0</v>
      </c>
      <c r="AL380" s="6"/>
      <c r="AM380" s="33">
        <f t="shared" si="47"/>
        <v>0</v>
      </c>
      <c r="AN380" s="33">
        <f t="shared" si="48"/>
        <v>0</v>
      </c>
      <c r="AO380" s="33">
        <f t="shared" si="49"/>
        <v>0</v>
      </c>
      <c r="AP380" s="33">
        <f t="shared" si="50"/>
        <v>0</v>
      </c>
      <c r="AQ380" s="33">
        <f t="shared" si="51"/>
        <v>1</v>
      </c>
      <c r="AR380" s="6">
        <f t="shared" si="55"/>
        <v>378</v>
      </c>
      <c r="AS380" s="34">
        <f t="shared" si="56"/>
        <v>0</v>
      </c>
      <c r="AT380" s="34">
        <f t="shared" si="56"/>
        <v>0</v>
      </c>
      <c r="AU380" s="34">
        <f t="shared" si="56"/>
        <v>0</v>
      </c>
      <c r="AV380" s="34">
        <f t="shared" si="53"/>
        <v>0</v>
      </c>
      <c r="AW380" s="19"/>
      <c r="BB380" s="33"/>
      <c r="BC380" s="33"/>
      <c r="BD380" s="33"/>
      <c r="BF380" s="33"/>
      <c r="BG380" s="33"/>
      <c r="BH380" s="33"/>
      <c r="BJ380" s="35">
        <f t="shared" si="54"/>
        <v>0</v>
      </c>
    </row>
    <row r="381" spans="1:62" x14ac:dyDescent="0.35">
      <c r="A381" s="3" t="str">
        <f>+'7'!A380</f>
        <v>REDEN_CABILDO_SOLAR</v>
      </c>
      <c r="B381" s="6">
        <f>+'2'!B380+CompraVenta!D383</f>
        <v>0</v>
      </c>
      <c r="C381" s="6">
        <f>+'2'!C380+CompraVenta!E383</f>
        <v>0</v>
      </c>
      <c r="D381" s="6">
        <f>+'2'!D380+CompraVenta!F383</f>
        <v>0</v>
      </c>
      <c r="E381" s="6">
        <f>+'2'!E380+CompraVenta!G383</f>
        <v>0</v>
      </c>
      <c r="F381" s="6">
        <f>+'2'!F380+CompraVenta!H383</f>
        <v>0</v>
      </c>
      <c r="G381" s="6">
        <f>+'2'!G380+CompraVenta!I383</f>
        <v>0</v>
      </c>
      <c r="H381" s="6">
        <f>+'2'!H380+CompraVenta!J383</f>
        <v>0</v>
      </c>
      <c r="I381" s="6">
        <f>+'2'!I380+CompraVenta!K383</f>
        <v>0</v>
      </c>
      <c r="J381" s="6">
        <f>+'2'!J380+CompraVenta!L383</f>
        <v>0</v>
      </c>
      <c r="K381" s="6">
        <f>+'2'!K380+CompraVenta!M383</f>
        <v>42550.69999999999</v>
      </c>
      <c r="L381" s="6">
        <f>+'2'!L380+CompraVenta!N383</f>
        <v>51527.860000000066</v>
      </c>
      <c r="M381" s="6">
        <f>+'2'!M380+CompraVenta!O383</f>
        <v>50621.310000000034</v>
      </c>
      <c r="N381" s="6">
        <f>+'4'!B380+CompraVenta!P383</f>
        <v>0</v>
      </c>
      <c r="O381" s="6">
        <f>+'4'!C380+CompraVenta!Q383</f>
        <v>0</v>
      </c>
      <c r="P381" s="6">
        <f>+'4'!D380+CompraVenta!R383</f>
        <v>0</v>
      </c>
      <c r="Q381" s="6">
        <f>+'4'!E380+CompraVenta!S383</f>
        <v>0</v>
      </c>
      <c r="R381" s="6">
        <f>+'4'!F380+CompraVenta!T383</f>
        <v>0</v>
      </c>
      <c r="S381" s="6">
        <f>+'4'!G380+CompraVenta!U383</f>
        <v>0</v>
      </c>
      <c r="T381" s="6">
        <f>+'4'!H380+CompraVenta!V383</f>
        <v>0</v>
      </c>
      <c r="U381" s="6">
        <f>+'4'!I380+CompraVenta!W383</f>
        <v>0</v>
      </c>
      <c r="V381" s="6">
        <f>+'4'!J380+CompraVenta!X383</f>
        <v>0</v>
      </c>
      <c r="W381" s="6">
        <f>+'4'!K380+CompraVenta!Y383</f>
        <v>42543.320000000058</v>
      </c>
      <c r="X381" s="6">
        <f>+'4'!L380+CompraVenta!Z383</f>
        <v>51737.61</v>
      </c>
      <c r="Y381" s="6">
        <f>+'4'!M380+CompraVenta!AA383</f>
        <v>54145.74</v>
      </c>
      <c r="Z381" s="6">
        <f>+'7'!B380+CompraVenta!AB383</f>
        <v>0</v>
      </c>
      <c r="AA381" s="6">
        <f>+'7'!C380+CompraVenta!AC383</f>
        <v>0</v>
      </c>
      <c r="AB381" s="6">
        <f>+'7'!D380+CompraVenta!AD383</f>
        <v>0</v>
      </c>
      <c r="AC381" s="6">
        <f>+'7'!E380+CompraVenta!AE383</f>
        <v>0</v>
      </c>
      <c r="AD381" s="6">
        <f>+'7'!F380+CompraVenta!AF383</f>
        <v>0</v>
      </c>
      <c r="AE381" s="6">
        <f>+'7'!G380+CompraVenta!AG383</f>
        <v>0</v>
      </c>
      <c r="AF381" s="6">
        <f>+'7'!H380+CompraVenta!AH383</f>
        <v>0</v>
      </c>
      <c r="AG381" s="6">
        <f>+'7'!I380+CompraVenta!AI383</f>
        <v>0</v>
      </c>
      <c r="AH381" s="6">
        <f>+'7'!J380+CompraVenta!AJ383</f>
        <v>0</v>
      </c>
      <c r="AI381" s="6">
        <f>+'7'!K380+CompraVenta!AK383</f>
        <v>42538.130000000034</v>
      </c>
      <c r="AJ381" s="6">
        <f>+'7'!L380+CompraVenta!AL383</f>
        <v>51950.879999999954</v>
      </c>
      <c r="AK381" s="6">
        <f>+'7'!M380+CompraVenta!AM383</f>
        <v>51232.95999999997</v>
      </c>
      <c r="AL381" s="6"/>
      <c r="AM381" s="33">
        <f t="shared" si="47"/>
        <v>144699.87000000008</v>
      </c>
      <c r="AN381" s="33">
        <f t="shared" si="48"/>
        <v>148426.67000000004</v>
      </c>
      <c r="AO381" s="33">
        <f t="shared" si="49"/>
        <v>145721.96999999994</v>
      </c>
      <c r="AP381" s="33">
        <f t="shared" si="50"/>
        <v>144699.87000000008</v>
      </c>
      <c r="AQ381" s="33">
        <f t="shared" si="51"/>
        <v>1</v>
      </c>
      <c r="AR381" s="6">
        <f t="shared" si="55"/>
        <v>379</v>
      </c>
      <c r="AS381" s="34">
        <f t="shared" si="56"/>
        <v>42550.69999999999</v>
      </c>
      <c r="AT381" s="34">
        <f t="shared" si="56"/>
        <v>51527.860000000066</v>
      </c>
      <c r="AU381" s="34">
        <f t="shared" si="56"/>
        <v>50621.310000000034</v>
      </c>
      <c r="AV381" s="34">
        <f t="shared" si="53"/>
        <v>144699.87000000008</v>
      </c>
      <c r="AW381" s="19"/>
      <c r="BB381" s="33"/>
      <c r="BC381" s="33"/>
      <c r="BD381" s="33"/>
      <c r="BF381" s="33"/>
      <c r="BG381" s="33"/>
      <c r="BH381" s="33"/>
      <c r="BJ381" s="35">
        <f t="shared" si="54"/>
        <v>144699.87000000008</v>
      </c>
    </row>
    <row r="382" spans="1:62" x14ac:dyDescent="0.35">
      <c r="A382" s="3" t="str">
        <f>+'7'!A381</f>
        <v>REDEN_LALAJUELA</v>
      </c>
      <c r="B382" s="6">
        <f>+'2'!B381+CompraVenta!D384</f>
        <v>0</v>
      </c>
      <c r="C382" s="6">
        <f>+'2'!C381+CompraVenta!E384</f>
        <v>0</v>
      </c>
      <c r="D382" s="6">
        <f>+'2'!D381+CompraVenta!F384</f>
        <v>0</v>
      </c>
      <c r="E382" s="6">
        <f>+'2'!E381+CompraVenta!G384</f>
        <v>0</v>
      </c>
      <c r="F382" s="6">
        <f>+'2'!F381+CompraVenta!H384</f>
        <v>0</v>
      </c>
      <c r="G382" s="6">
        <f>+'2'!G381+CompraVenta!I384</f>
        <v>0</v>
      </c>
      <c r="H382" s="6">
        <f>+'2'!H381+CompraVenta!J384</f>
        <v>0</v>
      </c>
      <c r="I382" s="6">
        <f>+'2'!I381+CompraVenta!K384</f>
        <v>0</v>
      </c>
      <c r="J382" s="6">
        <f>+'2'!J381+CompraVenta!L384</f>
        <v>0</v>
      </c>
      <c r="K382" s="6">
        <f>+'2'!K381+CompraVenta!M384</f>
        <v>111024.24999999983</v>
      </c>
      <c r="L382" s="6">
        <f>+'2'!L381+CompraVenta!N384</f>
        <v>124178.44000000022</v>
      </c>
      <c r="M382" s="6">
        <f>+'2'!M381+CompraVenta!O384</f>
        <v>120637.84000000016</v>
      </c>
      <c r="N382" s="6">
        <f>+'4'!B381+CompraVenta!P384</f>
        <v>0</v>
      </c>
      <c r="O382" s="6">
        <f>+'4'!C381+CompraVenta!Q384</f>
        <v>0</v>
      </c>
      <c r="P382" s="6">
        <f>+'4'!D381+CompraVenta!R384</f>
        <v>0</v>
      </c>
      <c r="Q382" s="6">
        <f>+'4'!E381+CompraVenta!S384</f>
        <v>0</v>
      </c>
      <c r="R382" s="6">
        <f>+'4'!F381+CompraVenta!T384</f>
        <v>0</v>
      </c>
      <c r="S382" s="6">
        <f>+'4'!G381+CompraVenta!U384</f>
        <v>0</v>
      </c>
      <c r="T382" s="6">
        <f>+'4'!H381+CompraVenta!V384</f>
        <v>0</v>
      </c>
      <c r="U382" s="6">
        <f>+'4'!I381+CompraVenta!W384</f>
        <v>0</v>
      </c>
      <c r="V382" s="6">
        <f>+'4'!J381+CompraVenta!X384</f>
        <v>0</v>
      </c>
      <c r="W382" s="6">
        <f>+'4'!K381+CompraVenta!Y384</f>
        <v>110996.63999999988</v>
      </c>
      <c r="X382" s="6">
        <f>+'4'!L381+CompraVenta!Z384</f>
        <v>124993.26999999993</v>
      </c>
      <c r="Y382" s="6">
        <f>+'4'!M381+CompraVenta!AA384</f>
        <v>130713.05000000025</v>
      </c>
      <c r="Z382" s="6">
        <f>+'7'!B381+CompraVenta!AB384</f>
        <v>0</v>
      </c>
      <c r="AA382" s="6">
        <f>+'7'!C381+CompraVenta!AC384</f>
        <v>0</v>
      </c>
      <c r="AB382" s="6">
        <f>+'7'!D381+CompraVenta!AD384</f>
        <v>0</v>
      </c>
      <c r="AC382" s="6">
        <f>+'7'!E381+CompraVenta!AE384</f>
        <v>0</v>
      </c>
      <c r="AD382" s="6">
        <f>+'7'!F381+CompraVenta!AF384</f>
        <v>0</v>
      </c>
      <c r="AE382" s="6">
        <f>+'7'!G381+CompraVenta!AG384</f>
        <v>0</v>
      </c>
      <c r="AF382" s="6">
        <f>+'7'!H381+CompraVenta!AH384</f>
        <v>0</v>
      </c>
      <c r="AG382" s="6">
        <f>+'7'!I381+CompraVenta!AI384</f>
        <v>0</v>
      </c>
      <c r="AH382" s="6">
        <f>+'7'!J381+CompraVenta!AJ384</f>
        <v>0</v>
      </c>
      <c r="AI382" s="6">
        <f>+'7'!K381+CompraVenta!AK384</f>
        <v>110996.68999999986</v>
      </c>
      <c r="AJ382" s="6">
        <f>+'7'!L381+CompraVenta!AL384</f>
        <v>125736.54999999984</v>
      </c>
      <c r="AK382" s="6">
        <f>+'7'!M381+CompraVenta!AM384</f>
        <v>122138.8700000001</v>
      </c>
      <c r="AL382" s="6"/>
      <c r="AM382" s="33">
        <f t="shared" si="47"/>
        <v>355840.5300000002</v>
      </c>
      <c r="AN382" s="33">
        <f t="shared" si="48"/>
        <v>366702.96000000008</v>
      </c>
      <c r="AO382" s="33">
        <f t="shared" si="49"/>
        <v>358872.10999999981</v>
      </c>
      <c r="AP382" s="33">
        <f t="shared" si="50"/>
        <v>355840.5300000002</v>
      </c>
      <c r="AQ382" s="33">
        <f t="shared" si="51"/>
        <v>1</v>
      </c>
      <c r="AR382" s="6">
        <f t="shared" si="55"/>
        <v>380</v>
      </c>
      <c r="AS382" s="34">
        <f t="shared" si="56"/>
        <v>111024.24999999983</v>
      </c>
      <c r="AT382" s="34">
        <f t="shared" si="56"/>
        <v>124178.44000000022</v>
      </c>
      <c r="AU382" s="34">
        <f t="shared" si="56"/>
        <v>120637.84000000016</v>
      </c>
      <c r="AV382" s="34">
        <f t="shared" si="53"/>
        <v>355840.5300000002</v>
      </c>
      <c r="AW382" s="19"/>
      <c r="BB382" s="33"/>
      <c r="BC382" s="33"/>
      <c r="BD382" s="33"/>
      <c r="BF382" s="33"/>
      <c r="BG382" s="33"/>
      <c r="BH382" s="33"/>
      <c r="BJ382" s="35">
        <f t="shared" si="54"/>
        <v>355840.5300000002</v>
      </c>
    </row>
    <row r="383" spans="1:62" x14ac:dyDescent="0.35">
      <c r="A383" s="3" t="str">
        <f>+'7'!A382</f>
        <v>REDEN_TALHUEN_SOLAR</v>
      </c>
      <c r="B383" s="6">
        <f>+'2'!B382+CompraVenta!D385</f>
        <v>0</v>
      </c>
      <c r="C383" s="6">
        <f>+'2'!C382+CompraVenta!E385</f>
        <v>0</v>
      </c>
      <c r="D383" s="6">
        <f>+'2'!D382+CompraVenta!F385</f>
        <v>0</v>
      </c>
      <c r="E383" s="6">
        <f>+'2'!E382+CompraVenta!G385</f>
        <v>0</v>
      </c>
      <c r="F383" s="6">
        <f>+'2'!F382+CompraVenta!H385</f>
        <v>0</v>
      </c>
      <c r="G383" s="6">
        <f>+'2'!G382+CompraVenta!I385</f>
        <v>0</v>
      </c>
      <c r="H383" s="6">
        <f>+'2'!H382+CompraVenta!J385</f>
        <v>0</v>
      </c>
      <c r="I383" s="6">
        <f>+'2'!I382+CompraVenta!K385</f>
        <v>0</v>
      </c>
      <c r="J383" s="6">
        <f>+'2'!J382+CompraVenta!L385</f>
        <v>0</v>
      </c>
      <c r="K383" s="6">
        <f>+'2'!K382+CompraVenta!M385</f>
        <v>68779.600000000006</v>
      </c>
      <c r="L383" s="6">
        <f>+'2'!L382+CompraVenta!N385</f>
        <v>46820.260000000024</v>
      </c>
      <c r="M383" s="6">
        <f>+'2'!M382+CompraVenta!O385</f>
        <v>51726.709999999955</v>
      </c>
      <c r="N383" s="6">
        <f>+'4'!B382+CompraVenta!P385</f>
        <v>0</v>
      </c>
      <c r="O383" s="6">
        <f>+'4'!C382+CompraVenta!Q385</f>
        <v>0</v>
      </c>
      <c r="P383" s="6">
        <f>+'4'!D382+CompraVenta!R385</f>
        <v>0</v>
      </c>
      <c r="Q383" s="6">
        <f>+'4'!E382+CompraVenta!S385</f>
        <v>0</v>
      </c>
      <c r="R383" s="6">
        <f>+'4'!F382+CompraVenta!T385</f>
        <v>0</v>
      </c>
      <c r="S383" s="6">
        <f>+'4'!G382+CompraVenta!U385</f>
        <v>0</v>
      </c>
      <c r="T383" s="6">
        <f>+'4'!H382+CompraVenta!V385</f>
        <v>0</v>
      </c>
      <c r="U383" s="6">
        <f>+'4'!I382+CompraVenta!W385</f>
        <v>0</v>
      </c>
      <c r="V383" s="6">
        <f>+'4'!J382+CompraVenta!X385</f>
        <v>0</v>
      </c>
      <c r="W383" s="6">
        <f>+'4'!K382+CompraVenta!Y385</f>
        <v>68761.030000000042</v>
      </c>
      <c r="X383" s="6">
        <f>+'4'!L382+CompraVenta!Z385</f>
        <v>47184.100000000028</v>
      </c>
      <c r="Y383" s="6">
        <f>+'4'!M382+CompraVenta!AA385</f>
        <v>57704.710000000021</v>
      </c>
      <c r="Z383" s="6">
        <f>+'7'!B382+CompraVenta!AB385</f>
        <v>0</v>
      </c>
      <c r="AA383" s="6">
        <f>+'7'!C382+CompraVenta!AC385</f>
        <v>0</v>
      </c>
      <c r="AB383" s="6">
        <f>+'7'!D382+CompraVenta!AD385</f>
        <v>0</v>
      </c>
      <c r="AC383" s="6">
        <f>+'7'!E382+CompraVenta!AE385</f>
        <v>0</v>
      </c>
      <c r="AD383" s="6">
        <f>+'7'!F382+CompraVenta!AF385</f>
        <v>0</v>
      </c>
      <c r="AE383" s="6">
        <f>+'7'!G382+CompraVenta!AG385</f>
        <v>0</v>
      </c>
      <c r="AF383" s="6">
        <f>+'7'!H382+CompraVenta!AH385</f>
        <v>0</v>
      </c>
      <c r="AG383" s="6">
        <f>+'7'!I382+CompraVenta!AI385</f>
        <v>0</v>
      </c>
      <c r="AH383" s="6">
        <f>+'7'!J382+CompraVenta!AJ385</f>
        <v>0</v>
      </c>
      <c r="AI383" s="6">
        <f>+'7'!K382+CompraVenta!AK385</f>
        <v>68751.039999999921</v>
      </c>
      <c r="AJ383" s="6">
        <f>+'7'!L382+CompraVenta!AL385</f>
        <v>47570.510000000038</v>
      </c>
      <c r="AK383" s="6">
        <f>+'7'!M382+CompraVenta!AM385</f>
        <v>52582.540000000074</v>
      </c>
      <c r="AL383" s="6"/>
      <c r="AM383" s="33">
        <f t="shared" si="47"/>
        <v>167326.56999999998</v>
      </c>
      <c r="AN383" s="33">
        <f t="shared" si="48"/>
        <v>173649.84000000008</v>
      </c>
      <c r="AO383" s="33">
        <f t="shared" si="49"/>
        <v>168904.09000000003</v>
      </c>
      <c r="AP383" s="33">
        <f t="shared" si="50"/>
        <v>167326.56999999998</v>
      </c>
      <c r="AQ383" s="33">
        <f t="shared" si="51"/>
        <v>1</v>
      </c>
      <c r="AR383" s="6">
        <f t="shared" si="55"/>
        <v>381</v>
      </c>
      <c r="AS383" s="34">
        <f t="shared" si="56"/>
        <v>68779.600000000006</v>
      </c>
      <c r="AT383" s="34">
        <f t="shared" si="56"/>
        <v>46820.260000000024</v>
      </c>
      <c r="AU383" s="34">
        <f t="shared" si="56"/>
        <v>51726.709999999955</v>
      </c>
      <c r="AV383" s="34">
        <f t="shared" si="53"/>
        <v>167326.56999999998</v>
      </c>
      <c r="AW383" s="19"/>
      <c r="BB383" s="33"/>
      <c r="BC383" s="33"/>
      <c r="BD383" s="33"/>
      <c r="BF383" s="33"/>
      <c r="BG383" s="33"/>
      <c r="BH383" s="33"/>
      <c r="BJ383" s="35">
        <f t="shared" si="54"/>
        <v>167326.56999999998</v>
      </c>
    </row>
    <row r="384" spans="1:62" x14ac:dyDescent="0.35">
      <c r="A384" s="3" t="str">
        <f>+'7'!A383</f>
        <v>RENOVALIA_6</v>
      </c>
      <c r="B384" s="6">
        <f>+'2'!B383+CompraVenta!D386</f>
        <v>0</v>
      </c>
      <c r="C384" s="6">
        <f>+'2'!C383+CompraVenta!E386</f>
        <v>0</v>
      </c>
      <c r="D384" s="6">
        <f>+'2'!D383+CompraVenta!F386</f>
        <v>0</v>
      </c>
      <c r="E384" s="6">
        <f>+'2'!E383+CompraVenta!G386</f>
        <v>0</v>
      </c>
      <c r="F384" s="6">
        <f>+'2'!F383+CompraVenta!H386</f>
        <v>0</v>
      </c>
      <c r="G384" s="6">
        <f>+'2'!G383+CompraVenta!I386</f>
        <v>0</v>
      </c>
      <c r="H384" s="6">
        <f>+'2'!H383+CompraVenta!J386</f>
        <v>0</v>
      </c>
      <c r="I384" s="6">
        <f>+'2'!I383+CompraVenta!K386</f>
        <v>0</v>
      </c>
      <c r="J384" s="6">
        <f>+'2'!J383+CompraVenta!L386</f>
        <v>0</v>
      </c>
      <c r="K384" s="6">
        <f>+'2'!K383+CompraVenta!M386</f>
        <v>36562.859999999913</v>
      </c>
      <c r="L384" s="6">
        <f>+'2'!L383+CompraVenta!N386</f>
        <v>35862.360000000044</v>
      </c>
      <c r="M384" s="6">
        <f>+'2'!M383+CompraVenta!O386</f>
        <v>31237.389999999989</v>
      </c>
      <c r="N384" s="6">
        <f>+'4'!B383+CompraVenta!P386</f>
        <v>0</v>
      </c>
      <c r="O384" s="6">
        <f>+'4'!C383+CompraVenta!Q386</f>
        <v>0</v>
      </c>
      <c r="P384" s="6">
        <f>+'4'!D383+CompraVenta!R386</f>
        <v>0</v>
      </c>
      <c r="Q384" s="6">
        <f>+'4'!E383+CompraVenta!S386</f>
        <v>0</v>
      </c>
      <c r="R384" s="6">
        <f>+'4'!F383+CompraVenta!T386</f>
        <v>0</v>
      </c>
      <c r="S384" s="6">
        <f>+'4'!G383+CompraVenta!U386</f>
        <v>0</v>
      </c>
      <c r="T384" s="6">
        <f>+'4'!H383+CompraVenta!V386</f>
        <v>0</v>
      </c>
      <c r="U384" s="6">
        <f>+'4'!I383+CompraVenta!W386</f>
        <v>0</v>
      </c>
      <c r="V384" s="6">
        <f>+'4'!J383+CompraVenta!X386</f>
        <v>0</v>
      </c>
      <c r="W384" s="6">
        <f>+'4'!K383+CompraVenta!Y386</f>
        <v>36549.709999999948</v>
      </c>
      <c r="X384" s="6">
        <f>+'4'!L383+CompraVenta!Z386</f>
        <v>36151.520000000004</v>
      </c>
      <c r="Y384" s="6">
        <f>+'4'!M383+CompraVenta!AA386</f>
        <v>34898.710000000043</v>
      </c>
      <c r="Z384" s="6">
        <f>+'7'!B383+CompraVenta!AB386</f>
        <v>0</v>
      </c>
      <c r="AA384" s="6">
        <f>+'7'!C383+CompraVenta!AC386</f>
        <v>0</v>
      </c>
      <c r="AB384" s="6">
        <f>+'7'!D383+CompraVenta!AD386</f>
        <v>0</v>
      </c>
      <c r="AC384" s="6">
        <f>+'7'!E383+CompraVenta!AE386</f>
        <v>0</v>
      </c>
      <c r="AD384" s="6">
        <f>+'7'!F383+CompraVenta!AF386</f>
        <v>0</v>
      </c>
      <c r="AE384" s="6">
        <f>+'7'!G383+CompraVenta!AG386</f>
        <v>0</v>
      </c>
      <c r="AF384" s="6">
        <f>+'7'!H383+CompraVenta!AH386</f>
        <v>0</v>
      </c>
      <c r="AG384" s="6">
        <f>+'7'!I383+CompraVenta!AI386</f>
        <v>0</v>
      </c>
      <c r="AH384" s="6">
        <f>+'7'!J383+CompraVenta!AJ386</f>
        <v>0</v>
      </c>
      <c r="AI384" s="6">
        <f>+'7'!K383+CompraVenta!AK386</f>
        <v>36545.369999999908</v>
      </c>
      <c r="AJ384" s="6">
        <f>+'7'!L383+CompraVenta!AL386</f>
        <v>36438.999999999971</v>
      </c>
      <c r="AK384" s="6">
        <f>+'7'!M383+CompraVenta!AM386</f>
        <v>31780.400000000034</v>
      </c>
      <c r="AL384" s="6"/>
      <c r="AM384" s="33">
        <f t="shared" si="47"/>
        <v>103662.60999999994</v>
      </c>
      <c r="AN384" s="33">
        <f t="shared" si="48"/>
        <v>107599.94</v>
      </c>
      <c r="AO384" s="33">
        <f t="shared" si="49"/>
        <v>104764.76999999992</v>
      </c>
      <c r="AP384" s="33">
        <f t="shared" si="50"/>
        <v>103662.60999999994</v>
      </c>
      <c r="AQ384" s="33">
        <f t="shared" si="51"/>
        <v>1</v>
      </c>
      <c r="AR384" s="6">
        <f t="shared" si="55"/>
        <v>382</v>
      </c>
      <c r="AS384" s="34">
        <f t="shared" si="56"/>
        <v>36562.859999999913</v>
      </c>
      <c r="AT384" s="34">
        <f t="shared" si="56"/>
        <v>35862.360000000044</v>
      </c>
      <c r="AU384" s="34">
        <f t="shared" si="56"/>
        <v>31237.389999999989</v>
      </c>
      <c r="AV384" s="34">
        <f t="shared" si="53"/>
        <v>103662.60999999994</v>
      </c>
      <c r="AW384" s="19"/>
      <c r="BB384" s="33"/>
      <c r="BC384" s="33"/>
      <c r="BD384" s="33"/>
      <c r="BF384" s="33"/>
      <c r="BG384" s="33"/>
      <c r="BH384" s="33"/>
      <c r="BJ384" s="35">
        <f t="shared" si="54"/>
        <v>103662.60999999994</v>
      </c>
    </row>
    <row r="385" spans="1:62" x14ac:dyDescent="0.35">
      <c r="A385" s="3" t="str">
        <f>+'7'!A384</f>
        <v>RENOVALIA_7</v>
      </c>
      <c r="B385" s="6">
        <f>+'2'!B384+CompraVenta!D387</f>
        <v>0</v>
      </c>
      <c r="C385" s="6">
        <f>+'2'!C384+CompraVenta!E387</f>
        <v>0</v>
      </c>
      <c r="D385" s="6">
        <f>+'2'!D384+CompraVenta!F387</f>
        <v>0</v>
      </c>
      <c r="E385" s="6">
        <f>+'2'!E384+CompraVenta!G387</f>
        <v>0</v>
      </c>
      <c r="F385" s="6">
        <f>+'2'!F384+CompraVenta!H387</f>
        <v>0</v>
      </c>
      <c r="G385" s="6">
        <f>+'2'!G384+CompraVenta!I387</f>
        <v>0</v>
      </c>
      <c r="H385" s="6">
        <f>+'2'!H384+CompraVenta!J387</f>
        <v>0</v>
      </c>
      <c r="I385" s="6">
        <f>+'2'!I384+CompraVenta!K387</f>
        <v>0</v>
      </c>
      <c r="J385" s="6">
        <f>+'2'!J384+CompraVenta!L387</f>
        <v>0</v>
      </c>
      <c r="K385" s="6">
        <f>+'2'!K384+CompraVenta!M387</f>
        <v>41668.969999999987</v>
      </c>
      <c r="L385" s="6">
        <f>+'2'!L384+CompraVenta!N387</f>
        <v>42262.040000000066</v>
      </c>
      <c r="M385" s="6">
        <f>+'2'!M384+CompraVenta!O387</f>
        <v>39381.530000000042</v>
      </c>
      <c r="N385" s="6">
        <f>+'4'!B384+CompraVenta!P387</f>
        <v>0</v>
      </c>
      <c r="O385" s="6">
        <f>+'4'!C384+CompraVenta!Q387</f>
        <v>0</v>
      </c>
      <c r="P385" s="6">
        <f>+'4'!D384+CompraVenta!R387</f>
        <v>0</v>
      </c>
      <c r="Q385" s="6">
        <f>+'4'!E384+CompraVenta!S387</f>
        <v>0</v>
      </c>
      <c r="R385" s="6">
        <f>+'4'!F384+CompraVenta!T387</f>
        <v>0</v>
      </c>
      <c r="S385" s="6">
        <f>+'4'!G384+CompraVenta!U387</f>
        <v>0</v>
      </c>
      <c r="T385" s="6">
        <f>+'4'!H384+CompraVenta!V387</f>
        <v>0</v>
      </c>
      <c r="U385" s="6">
        <f>+'4'!I384+CompraVenta!W387</f>
        <v>0</v>
      </c>
      <c r="V385" s="6">
        <f>+'4'!J384+CompraVenta!X387</f>
        <v>0</v>
      </c>
      <c r="W385" s="6">
        <f>+'4'!K384+CompraVenta!Y387</f>
        <v>41656.099999999948</v>
      </c>
      <c r="X385" s="6">
        <f>+'4'!L384+CompraVenta!Z387</f>
        <v>42594.810000000005</v>
      </c>
      <c r="Y385" s="6">
        <f>+'4'!M384+CompraVenta!AA387</f>
        <v>43931.26999999999</v>
      </c>
      <c r="Z385" s="6">
        <f>+'7'!B384+CompraVenta!AB387</f>
        <v>0</v>
      </c>
      <c r="AA385" s="6">
        <f>+'7'!C384+CompraVenta!AC387</f>
        <v>0</v>
      </c>
      <c r="AB385" s="6">
        <f>+'7'!D384+CompraVenta!AD387</f>
        <v>0</v>
      </c>
      <c r="AC385" s="6">
        <f>+'7'!E384+CompraVenta!AE387</f>
        <v>0</v>
      </c>
      <c r="AD385" s="6">
        <f>+'7'!F384+CompraVenta!AF387</f>
        <v>0</v>
      </c>
      <c r="AE385" s="6">
        <f>+'7'!G384+CompraVenta!AG387</f>
        <v>0</v>
      </c>
      <c r="AF385" s="6">
        <f>+'7'!H384+CompraVenta!AH387</f>
        <v>0</v>
      </c>
      <c r="AG385" s="6">
        <f>+'7'!I384+CompraVenta!AI387</f>
        <v>0</v>
      </c>
      <c r="AH385" s="6">
        <f>+'7'!J384+CompraVenta!AJ387</f>
        <v>0</v>
      </c>
      <c r="AI385" s="6">
        <f>+'7'!K384+CompraVenta!AK387</f>
        <v>41650.959999999977</v>
      </c>
      <c r="AJ385" s="6">
        <f>+'7'!L384+CompraVenta!AL387</f>
        <v>42942.899999999987</v>
      </c>
      <c r="AK385" s="6">
        <f>+'7'!M384+CompraVenta!AM387</f>
        <v>40033.530000000093</v>
      </c>
      <c r="AL385" s="6"/>
      <c r="AM385" s="33">
        <f t="shared" si="47"/>
        <v>123312.5400000001</v>
      </c>
      <c r="AN385" s="33">
        <f t="shared" si="48"/>
        <v>128182.17999999993</v>
      </c>
      <c r="AO385" s="33">
        <f t="shared" si="49"/>
        <v>124627.39000000004</v>
      </c>
      <c r="AP385" s="33">
        <f t="shared" si="50"/>
        <v>123312.5400000001</v>
      </c>
      <c r="AQ385" s="33">
        <f t="shared" si="51"/>
        <v>1</v>
      </c>
      <c r="AR385" s="6">
        <f t="shared" si="55"/>
        <v>383</v>
      </c>
      <c r="AS385" s="34">
        <f t="shared" si="56"/>
        <v>41668.969999999987</v>
      </c>
      <c r="AT385" s="34">
        <f t="shared" si="56"/>
        <v>42262.040000000066</v>
      </c>
      <c r="AU385" s="34">
        <f t="shared" si="56"/>
        <v>39381.530000000042</v>
      </c>
      <c r="AV385" s="34">
        <f t="shared" si="53"/>
        <v>123312.5400000001</v>
      </c>
      <c r="AW385" s="19"/>
      <c r="BB385" s="33"/>
      <c r="BC385" s="33"/>
      <c r="BD385" s="33"/>
      <c r="BF385" s="33"/>
      <c r="BG385" s="33"/>
      <c r="BH385" s="33"/>
      <c r="BJ385" s="35">
        <f t="shared" si="54"/>
        <v>123312.5400000001</v>
      </c>
    </row>
    <row r="386" spans="1:62" x14ac:dyDescent="0.35">
      <c r="A386" s="3" t="str">
        <f>+'7'!A385</f>
        <v>RINCONADA</v>
      </c>
      <c r="B386" s="6">
        <f>+'2'!B385+CompraVenta!D388</f>
        <v>0</v>
      </c>
      <c r="C386" s="6">
        <f>+'2'!C385+CompraVenta!E388</f>
        <v>0</v>
      </c>
      <c r="D386" s="6">
        <f>+'2'!D385+CompraVenta!F388</f>
        <v>0</v>
      </c>
      <c r="E386" s="6">
        <f>+'2'!E385+CompraVenta!G388</f>
        <v>0</v>
      </c>
      <c r="F386" s="6">
        <f>+'2'!F385+CompraVenta!H388</f>
        <v>0</v>
      </c>
      <c r="G386" s="6">
        <f>+'2'!G385+CompraVenta!I388</f>
        <v>0</v>
      </c>
      <c r="H386" s="6">
        <f>+'2'!H385+CompraVenta!J388</f>
        <v>0</v>
      </c>
      <c r="I386" s="6">
        <f>+'2'!I385+CompraVenta!K388</f>
        <v>0</v>
      </c>
      <c r="J386" s="6">
        <f>+'2'!J385+CompraVenta!L388</f>
        <v>0</v>
      </c>
      <c r="K386" s="6">
        <f>+'2'!K385+CompraVenta!M388</f>
        <v>173679.15999999992</v>
      </c>
      <c r="L386" s="6">
        <f>+'2'!L385+CompraVenta!N388</f>
        <v>181367.76000000018</v>
      </c>
      <c r="M386" s="6">
        <f>+'2'!M385+CompraVenta!O388</f>
        <v>180099.4599999999</v>
      </c>
      <c r="N386" s="6">
        <f>+'4'!B385+CompraVenta!P388</f>
        <v>0</v>
      </c>
      <c r="O386" s="6">
        <f>+'4'!C385+CompraVenta!Q388</f>
        <v>0</v>
      </c>
      <c r="P386" s="6">
        <f>+'4'!D385+CompraVenta!R388</f>
        <v>0</v>
      </c>
      <c r="Q386" s="6">
        <f>+'4'!E385+CompraVenta!S388</f>
        <v>0</v>
      </c>
      <c r="R386" s="6">
        <f>+'4'!F385+CompraVenta!T388</f>
        <v>0</v>
      </c>
      <c r="S386" s="6">
        <f>+'4'!G385+CompraVenta!U388</f>
        <v>0</v>
      </c>
      <c r="T386" s="6">
        <f>+'4'!H385+CompraVenta!V388</f>
        <v>0</v>
      </c>
      <c r="U386" s="6">
        <f>+'4'!I385+CompraVenta!W388</f>
        <v>0</v>
      </c>
      <c r="V386" s="6">
        <f>+'4'!J385+CompraVenta!X388</f>
        <v>0</v>
      </c>
      <c r="W386" s="6">
        <f>+'4'!K385+CompraVenta!Y388</f>
        <v>173625.30999999997</v>
      </c>
      <c r="X386" s="6">
        <f>+'4'!L385+CompraVenta!Z388</f>
        <v>182552.89999999979</v>
      </c>
      <c r="Y386" s="6">
        <f>+'4'!M385+CompraVenta!AA388</f>
        <v>195770.81999999995</v>
      </c>
      <c r="Z386" s="6">
        <f>+'7'!B385+CompraVenta!AB388</f>
        <v>0</v>
      </c>
      <c r="AA386" s="6">
        <f>+'7'!C385+CompraVenta!AC388</f>
        <v>0</v>
      </c>
      <c r="AB386" s="6">
        <f>+'7'!D385+CompraVenta!AD388</f>
        <v>0</v>
      </c>
      <c r="AC386" s="6">
        <f>+'7'!E385+CompraVenta!AE388</f>
        <v>0</v>
      </c>
      <c r="AD386" s="6">
        <f>+'7'!F385+CompraVenta!AF388</f>
        <v>0</v>
      </c>
      <c r="AE386" s="6">
        <f>+'7'!G385+CompraVenta!AG388</f>
        <v>0</v>
      </c>
      <c r="AF386" s="6">
        <f>+'7'!H385+CompraVenta!AH388</f>
        <v>0</v>
      </c>
      <c r="AG386" s="6">
        <f>+'7'!I385+CompraVenta!AI388</f>
        <v>0</v>
      </c>
      <c r="AH386" s="6">
        <f>+'7'!J385+CompraVenta!AJ388</f>
        <v>0</v>
      </c>
      <c r="AI386" s="6">
        <f>+'7'!K385+CompraVenta!AK388</f>
        <v>173636.02999999982</v>
      </c>
      <c r="AJ386" s="6">
        <f>+'7'!L385+CompraVenta!AL388</f>
        <v>183731.98999999982</v>
      </c>
      <c r="AK386" s="6">
        <f>+'7'!M385+CompraVenta!AM388</f>
        <v>182472.07</v>
      </c>
      <c r="AL386" s="6"/>
      <c r="AM386" s="33">
        <f t="shared" si="47"/>
        <v>535146.38</v>
      </c>
      <c r="AN386" s="33">
        <f t="shared" si="48"/>
        <v>551949.02999999968</v>
      </c>
      <c r="AO386" s="33">
        <f t="shared" si="49"/>
        <v>539840.08999999962</v>
      </c>
      <c r="AP386" s="33">
        <f t="shared" si="50"/>
        <v>535146.38</v>
      </c>
      <c r="AQ386" s="33">
        <f t="shared" si="51"/>
        <v>1</v>
      </c>
      <c r="AR386" s="6">
        <f t="shared" si="55"/>
        <v>384</v>
      </c>
      <c r="AS386" s="34">
        <f t="shared" si="56"/>
        <v>173679.15999999992</v>
      </c>
      <c r="AT386" s="34">
        <f t="shared" si="56"/>
        <v>181367.76000000018</v>
      </c>
      <c r="AU386" s="34">
        <f t="shared" si="56"/>
        <v>180099.4599999999</v>
      </c>
      <c r="AV386" s="34">
        <f t="shared" si="53"/>
        <v>535146.38</v>
      </c>
      <c r="AW386" s="19"/>
      <c r="BB386" s="33"/>
      <c r="BC386" s="33"/>
      <c r="BD386" s="33"/>
      <c r="BF386" s="33"/>
      <c r="BG386" s="33"/>
      <c r="BH386" s="33"/>
      <c r="BJ386" s="35">
        <f t="shared" si="54"/>
        <v>535146.38</v>
      </c>
    </row>
    <row r="387" spans="1:62" x14ac:dyDescent="0.35">
      <c r="A387" s="3" t="str">
        <f>+'7'!A386</f>
        <v>RIO HUASCO</v>
      </c>
      <c r="B387" s="6">
        <f>+'2'!B386+CompraVenta!D389</f>
        <v>0</v>
      </c>
      <c r="C387" s="6">
        <f>+'2'!C386+CompraVenta!E389</f>
        <v>0</v>
      </c>
      <c r="D387" s="6">
        <f>+'2'!D386+CompraVenta!F389</f>
        <v>0</v>
      </c>
      <c r="E387" s="6">
        <f>+'2'!E386+CompraVenta!G389</f>
        <v>0</v>
      </c>
      <c r="F387" s="6">
        <f>+'2'!F386+CompraVenta!H389</f>
        <v>0</v>
      </c>
      <c r="G387" s="6">
        <f>+'2'!G386+CompraVenta!I389</f>
        <v>0</v>
      </c>
      <c r="H387" s="6">
        <f>+'2'!H386+CompraVenta!J389</f>
        <v>0</v>
      </c>
      <c r="I387" s="6">
        <f>+'2'!I386+CompraVenta!K389</f>
        <v>0</v>
      </c>
      <c r="J387" s="6">
        <f>+'2'!J386+CompraVenta!L389</f>
        <v>0</v>
      </c>
      <c r="K387" s="6">
        <f>+'2'!K386+CompraVenta!M389</f>
        <v>52816.910000000127</v>
      </c>
      <c r="L387" s="6">
        <f>+'2'!L386+CompraVenta!N389</f>
        <v>76520.73000000001</v>
      </c>
      <c r="M387" s="6">
        <f>+'2'!M386+CompraVenta!O389</f>
        <v>78682.070000000051</v>
      </c>
      <c r="N387" s="6">
        <f>+'4'!B386+CompraVenta!P389</f>
        <v>0</v>
      </c>
      <c r="O387" s="6">
        <f>+'4'!C386+CompraVenta!Q389</f>
        <v>0</v>
      </c>
      <c r="P387" s="6">
        <f>+'4'!D386+CompraVenta!R389</f>
        <v>0</v>
      </c>
      <c r="Q387" s="6">
        <f>+'4'!E386+CompraVenta!S389</f>
        <v>0</v>
      </c>
      <c r="R387" s="6">
        <f>+'4'!F386+CompraVenta!T389</f>
        <v>0</v>
      </c>
      <c r="S387" s="6">
        <f>+'4'!G386+CompraVenta!U389</f>
        <v>0</v>
      </c>
      <c r="T387" s="6">
        <f>+'4'!H386+CompraVenta!V389</f>
        <v>0</v>
      </c>
      <c r="U387" s="6">
        <f>+'4'!I386+CompraVenta!W389</f>
        <v>0</v>
      </c>
      <c r="V387" s="6">
        <f>+'4'!J386+CompraVenta!X389</f>
        <v>0</v>
      </c>
      <c r="W387" s="6">
        <f>+'4'!K386+CompraVenta!Y389</f>
        <v>52841.23000000004</v>
      </c>
      <c r="X387" s="6">
        <f>+'4'!L386+CompraVenta!Z389</f>
        <v>77506.069999999992</v>
      </c>
      <c r="Y387" s="6">
        <f>+'4'!M386+CompraVenta!AA389</f>
        <v>83141.429999999935</v>
      </c>
      <c r="Z387" s="6">
        <f>+'7'!B386+CompraVenta!AB389</f>
        <v>0</v>
      </c>
      <c r="AA387" s="6">
        <f>+'7'!C386+CompraVenta!AC389</f>
        <v>0</v>
      </c>
      <c r="AB387" s="6">
        <f>+'7'!D386+CompraVenta!AD389</f>
        <v>0</v>
      </c>
      <c r="AC387" s="6">
        <f>+'7'!E386+CompraVenta!AE389</f>
        <v>0</v>
      </c>
      <c r="AD387" s="6">
        <f>+'7'!F386+CompraVenta!AF389</f>
        <v>0</v>
      </c>
      <c r="AE387" s="6">
        <f>+'7'!G386+CompraVenta!AG389</f>
        <v>0</v>
      </c>
      <c r="AF387" s="6">
        <f>+'7'!H386+CompraVenta!AH389</f>
        <v>0</v>
      </c>
      <c r="AG387" s="6">
        <f>+'7'!I386+CompraVenta!AI389</f>
        <v>0</v>
      </c>
      <c r="AH387" s="6">
        <f>+'7'!J386+CompraVenta!AJ389</f>
        <v>0</v>
      </c>
      <c r="AI387" s="6">
        <f>+'7'!K386+CompraVenta!AK389</f>
        <v>52801.280000000093</v>
      </c>
      <c r="AJ387" s="6">
        <f>+'7'!L386+CompraVenta!AL389</f>
        <v>76998.019999999786</v>
      </c>
      <c r="AK387" s="6">
        <f>+'7'!M386+CompraVenta!AM389</f>
        <v>79302.429999999978</v>
      </c>
      <c r="AL387" s="6"/>
      <c r="AM387" s="33">
        <f t="shared" si="47"/>
        <v>208019.7100000002</v>
      </c>
      <c r="AN387" s="33">
        <f t="shared" si="48"/>
        <v>213488.72999999998</v>
      </c>
      <c r="AO387" s="33">
        <f t="shared" si="49"/>
        <v>209101.72999999986</v>
      </c>
      <c r="AP387" s="33">
        <f t="shared" si="50"/>
        <v>208019.7100000002</v>
      </c>
      <c r="AQ387" s="33">
        <f t="shared" si="51"/>
        <v>1</v>
      </c>
      <c r="AR387" s="6">
        <f t="shared" si="55"/>
        <v>385</v>
      </c>
      <c r="AS387" s="34">
        <f t="shared" si="56"/>
        <v>52816.910000000127</v>
      </c>
      <c r="AT387" s="34">
        <f t="shared" si="56"/>
        <v>76520.73000000001</v>
      </c>
      <c r="AU387" s="34">
        <f t="shared" si="56"/>
        <v>78682.070000000051</v>
      </c>
      <c r="AV387" s="34">
        <f t="shared" si="53"/>
        <v>208019.7100000002</v>
      </c>
      <c r="AW387" s="19"/>
      <c r="BB387" s="33"/>
      <c r="BC387" s="33"/>
      <c r="BD387" s="33"/>
      <c r="BF387" s="33"/>
      <c r="BG387" s="33"/>
      <c r="BH387" s="33"/>
      <c r="BJ387" s="35">
        <f t="shared" si="54"/>
        <v>208019.7100000002</v>
      </c>
    </row>
    <row r="388" spans="1:62" x14ac:dyDescent="0.35">
      <c r="A388" s="3" t="str">
        <f>+'7'!A387</f>
        <v>RIO_COLORADO</v>
      </c>
      <c r="B388" s="6">
        <f>+'2'!B387+CompraVenta!D390</f>
        <v>0</v>
      </c>
      <c r="C388" s="6">
        <f>+'2'!C387+CompraVenta!E390</f>
        <v>0</v>
      </c>
      <c r="D388" s="6">
        <f>+'2'!D387+CompraVenta!F390</f>
        <v>0</v>
      </c>
      <c r="E388" s="6">
        <f>+'2'!E387+CompraVenta!G390</f>
        <v>0</v>
      </c>
      <c r="F388" s="6">
        <f>+'2'!F387+CompraVenta!H390</f>
        <v>0</v>
      </c>
      <c r="G388" s="6">
        <f>+'2'!G387+CompraVenta!I390</f>
        <v>0</v>
      </c>
      <c r="H388" s="6">
        <f>+'2'!H387+CompraVenta!J390</f>
        <v>0</v>
      </c>
      <c r="I388" s="6">
        <f>+'2'!I387+CompraVenta!K390</f>
        <v>0</v>
      </c>
      <c r="J388" s="6">
        <f>+'2'!J387+CompraVenta!L390</f>
        <v>0</v>
      </c>
      <c r="K388" s="6">
        <f>+'2'!K387+CompraVenta!M390</f>
        <v>288953.23000000021</v>
      </c>
      <c r="L388" s="6">
        <f>+'2'!L387+CompraVenta!N390</f>
        <v>529377.07000000041</v>
      </c>
      <c r="M388" s="6">
        <f>+'2'!M387+CompraVenta!O390</f>
        <v>345142.09999999951</v>
      </c>
      <c r="N388" s="6">
        <f>+'4'!B387+CompraVenta!P390</f>
        <v>0</v>
      </c>
      <c r="O388" s="6">
        <f>+'4'!C387+CompraVenta!Q390</f>
        <v>0</v>
      </c>
      <c r="P388" s="6">
        <f>+'4'!D387+CompraVenta!R390</f>
        <v>0</v>
      </c>
      <c r="Q388" s="6">
        <f>+'4'!E387+CompraVenta!S390</f>
        <v>0</v>
      </c>
      <c r="R388" s="6">
        <f>+'4'!F387+CompraVenta!T390</f>
        <v>0</v>
      </c>
      <c r="S388" s="6">
        <f>+'4'!G387+CompraVenta!U390</f>
        <v>0</v>
      </c>
      <c r="T388" s="6">
        <f>+'4'!H387+CompraVenta!V390</f>
        <v>0</v>
      </c>
      <c r="U388" s="6">
        <f>+'4'!I387+CompraVenta!W390</f>
        <v>0</v>
      </c>
      <c r="V388" s="6">
        <f>+'4'!J387+CompraVenta!X390</f>
        <v>0</v>
      </c>
      <c r="W388" s="6">
        <f>+'4'!K387+CompraVenta!Y390</f>
        <v>295972.37000000011</v>
      </c>
      <c r="X388" s="6">
        <f>+'4'!L387+CompraVenta!Z390</f>
        <v>553444.62999999977</v>
      </c>
      <c r="Y388" s="6">
        <f>+'4'!M387+CompraVenta!AA390</f>
        <v>527581.41999999958</v>
      </c>
      <c r="Z388" s="6">
        <f>+'7'!B387+CompraVenta!AB390</f>
        <v>0</v>
      </c>
      <c r="AA388" s="6">
        <f>+'7'!C387+CompraVenta!AC390</f>
        <v>0</v>
      </c>
      <c r="AB388" s="6">
        <f>+'7'!D387+CompraVenta!AD390</f>
        <v>0</v>
      </c>
      <c r="AC388" s="6">
        <f>+'7'!E387+CompraVenta!AE390</f>
        <v>0</v>
      </c>
      <c r="AD388" s="6">
        <f>+'7'!F387+CompraVenta!AF390</f>
        <v>0</v>
      </c>
      <c r="AE388" s="6">
        <f>+'7'!G387+CompraVenta!AG390</f>
        <v>0</v>
      </c>
      <c r="AF388" s="6">
        <f>+'7'!H387+CompraVenta!AH390</f>
        <v>0</v>
      </c>
      <c r="AG388" s="6">
        <f>+'7'!I387+CompraVenta!AI390</f>
        <v>0</v>
      </c>
      <c r="AH388" s="6">
        <f>+'7'!J387+CompraVenta!AJ390</f>
        <v>0</v>
      </c>
      <c r="AI388" s="6">
        <f>+'7'!K387+CompraVenta!AK390</f>
        <v>295902.08000000013</v>
      </c>
      <c r="AJ388" s="6">
        <f>+'7'!L387+CompraVenta!AL390</f>
        <v>556073.24999999988</v>
      </c>
      <c r="AK388" s="6">
        <f>+'7'!M387+CompraVenta!AM390</f>
        <v>455666.90999999968</v>
      </c>
      <c r="AL388" s="6"/>
      <c r="AM388" s="33">
        <f t="shared" ref="AM388:AM451" si="57">SUM(K388:M388)</f>
        <v>1163472.4000000001</v>
      </c>
      <c r="AN388" s="33">
        <f t="shared" ref="AN388:AN451" si="58">SUM(W388:Y388)</f>
        <v>1376998.4199999995</v>
      </c>
      <c r="AO388" s="33">
        <f t="shared" ref="AO388:AO451" si="59">SUM(AI388:AK388)</f>
        <v>1307642.2399999998</v>
      </c>
      <c r="AP388" s="33">
        <f t="shared" ref="AP388:AP451" si="60">SMALL(AM388:AO388,1)</f>
        <v>1163472.4000000001</v>
      </c>
      <c r="AQ388" s="33">
        <f t="shared" ref="AQ388:AQ451" si="61">MATCH(AP388,AM388:AO388,0)</f>
        <v>1</v>
      </c>
      <c r="AR388" s="6">
        <f t="shared" si="55"/>
        <v>386</v>
      </c>
      <c r="AS388" s="34">
        <f t="shared" ref="AS388:AU419" si="62">HLOOKUP(12*($AQ388-1)+(AS$1),$B$1:$AK$502,2+$AR388,FALSE)</f>
        <v>288953.23000000021</v>
      </c>
      <c r="AT388" s="34">
        <f t="shared" si="62"/>
        <v>529377.07000000041</v>
      </c>
      <c r="AU388" s="34">
        <f t="shared" si="62"/>
        <v>345142.09999999951</v>
      </c>
      <c r="AV388" s="34">
        <f t="shared" ref="AV388:AV451" si="63">SUM(AS388:AU388)</f>
        <v>1163472.4000000001</v>
      </c>
      <c r="AW388" s="19"/>
      <c r="BB388" s="33"/>
      <c r="BC388" s="33"/>
      <c r="BD388" s="33"/>
      <c r="BF388" s="33"/>
      <c r="BG388" s="33"/>
      <c r="BH388" s="33"/>
      <c r="BJ388" s="35">
        <f t="shared" ref="BJ388:BJ451" si="64">AV388</f>
        <v>1163472.4000000001</v>
      </c>
    </row>
    <row r="389" spans="1:62" x14ac:dyDescent="0.35">
      <c r="A389" s="3" t="str">
        <f>+'7'!A388</f>
        <v>RIO_MULCHEN</v>
      </c>
      <c r="B389" s="6">
        <f>+'2'!B388+CompraVenta!D391</f>
        <v>0</v>
      </c>
      <c r="C389" s="6">
        <f>+'2'!C388+CompraVenta!E391</f>
        <v>0</v>
      </c>
      <c r="D389" s="6">
        <f>+'2'!D388+CompraVenta!F391</f>
        <v>0</v>
      </c>
      <c r="E389" s="6">
        <f>+'2'!E388+CompraVenta!G391</f>
        <v>0</v>
      </c>
      <c r="F389" s="6">
        <f>+'2'!F388+CompraVenta!H391</f>
        <v>0</v>
      </c>
      <c r="G389" s="6">
        <f>+'2'!G388+CompraVenta!I391</f>
        <v>0</v>
      </c>
      <c r="H389" s="6">
        <f>+'2'!H388+CompraVenta!J391</f>
        <v>0</v>
      </c>
      <c r="I389" s="6">
        <f>+'2'!I388+CompraVenta!K391</f>
        <v>0</v>
      </c>
      <c r="J389" s="6">
        <f>+'2'!J388+CompraVenta!L391</f>
        <v>0</v>
      </c>
      <c r="K389" s="6">
        <f>+'2'!K388+CompraVenta!M391</f>
        <v>47476.000000000036</v>
      </c>
      <c r="L389" s="6">
        <f>+'2'!L388+CompraVenta!N391</f>
        <v>120633.92999999998</v>
      </c>
      <c r="M389" s="6">
        <f>+'2'!M388+CompraVenta!O391</f>
        <v>105466.81000000013</v>
      </c>
      <c r="N389" s="6">
        <f>+'4'!B388+CompraVenta!P391</f>
        <v>0</v>
      </c>
      <c r="O389" s="6">
        <f>+'4'!C388+CompraVenta!Q391</f>
        <v>0</v>
      </c>
      <c r="P389" s="6">
        <f>+'4'!D388+CompraVenta!R391</f>
        <v>0</v>
      </c>
      <c r="Q389" s="6">
        <f>+'4'!E388+CompraVenta!S391</f>
        <v>0</v>
      </c>
      <c r="R389" s="6">
        <f>+'4'!F388+CompraVenta!T391</f>
        <v>0</v>
      </c>
      <c r="S389" s="6">
        <f>+'4'!G388+CompraVenta!U391</f>
        <v>0</v>
      </c>
      <c r="T389" s="6">
        <f>+'4'!H388+CompraVenta!V391</f>
        <v>0</v>
      </c>
      <c r="U389" s="6">
        <f>+'4'!I388+CompraVenta!W391</f>
        <v>0</v>
      </c>
      <c r="V389" s="6">
        <f>+'4'!J388+CompraVenta!X391</f>
        <v>0</v>
      </c>
      <c r="W389" s="6">
        <f>+'4'!K388+CompraVenta!Y391</f>
        <v>45694.280000000064</v>
      </c>
      <c r="X389" s="6">
        <f>+'4'!L388+CompraVenta!Z391</f>
        <v>90611.040000000008</v>
      </c>
      <c r="Y389" s="6">
        <f>+'4'!M388+CompraVenta!AA391</f>
        <v>51543.289999999943</v>
      </c>
      <c r="Z389" s="6">
        <f>+'7'!B388+CompraVenta!AB391</f>
        <v>0</v>
      </c>
      <c r="AA389" s="6">
        <f>+'7'!C388+CompraVenta!AC391</f>
        <v>0</v>
      </c>
      <c r="AB389" s="6">
        <f>+'7'!D388+CompraVenta!AD391</f>
        <v>0</v>
      </c>
      <c r="AC389" s="6">
        <f>+'7'!E388+CompraVenta!AE391</f>
        <v>0</v>
      </c>
      <c r="AD389" s="6">
        <f>+'7'!F388+CompraVenta!AF391</f>
        <v>0</v>
      </c>
      <c r="AE389" s="6">
        <f>+'7'!G388+CompraVenta!AG391</f>
        <v>0</v>
      </c>
      <c r="AF389" s="6">
        <f>+'7'!H388+CompraVenta!AH391</f>
        <v>0</v>
      </c>
      <c r="AG389" s="6">
        <f>+'7'!I388+CompraVenta!AI391</f>
        <v>0</v>
      </c>
      <c r="AH389" s="6">
        <f>+'7'!J388+CompraVenta!AJ391</f>
        <v>0</v>
      </c>
      <c r="AI389" s="6">
        <f>+'7'!K388+CompraVenta!AK391</f>
        <v>46445.920000000035</v>
      </c>
      <c r="AJ389" s="6">
        <f>+'7'!L388+CompraVenta!AL391</f>
        <v>100649.58000000006</v>
      </c>
      <c r="AK389" s="6">
        <f>+'7'!M388+CompraVenta!AM391</f>
        <v>60297.990000000107</v>
      </c>
      <c r="AL389" s="6"/>
      <c r="AM389" s="33">
        <f t="shared" si="57"/>
        <v>273576.74000000017</v>
      </c>
      <c r="AN389" s="33">
        <f t="shared" si="58"/>
        <v>187848.61000000002</v>
      </c>
      <c r="AO389" s="33">
        <f t="shared" si="59"/>
        <v>207393.49000000019</v>
      </c>
      <c r="AP389" s="33">
        <f t="shared" si="60"/>
        <v>187848.61000000002</v>
      </c>
      <c r="AQ389" s="33">
        <f t="shared" si="61"/>
        <v>2</v>
      </c>
      <c r="AR389" s="6">
        <f t="shared" ref="AR389:AR452" si="65">1+AR388</f>
        <v>387</v>
      </c>
      <c r="AS389" s="34">
        <f t="shared" si="62"/>
        <v>45694.280000000064</v>
      </c>
      <c r="AT389" s="34">
        <f t="shared" si="62"/>
        <v>90611.040000000008</v>
      </c>
      <c r="AU389" s="34">
        <f t="shared" si="62"/>
        <v>51543.289999999943</v>
      </c>
      <c r="AV389" s="34">
        <f t="shared" si="63"/>
        <v>187848.61000000002</v>
      </c>
      <c r="AW389" s="19"/>
      <c r="BB389" s="33"/>
      <c r="BC389" s="33"/>
      <c r="BD389" s="33"/>
      <c r="BF389" s="33"/>
      <c r="BG389" s="33"/>
      <c r="BH389" s="33"/>
      <c r="BJ389" s="35">
        <f t="shared" si="64"/>
        <v>187848.61000000002</v>
      </c>
    </row>
    <row r="390" spans="1:62" x14ac:dyDescent="0.35">
      <c r="A390" s="3" t="str">
        <f>+'7'!A389</f>
        <v>RIO_PUMA</v>
      </c>
      <c r="B390" s="6">
        <f>+'2'!B389+CompraVenta!D392</f>
        <v>0</v>
      </c>
      <c r="C390" s="6">
        <f>+'2'!C389+CompraVenta!E392</f>
        <v>0</v>
      </c>
      <c r="D390" s="6">
        <f>+'2'!D389+CompraVenta!F392</f>
        <v>0</v>
      </c>
      <c r="E390" s="6">
        <f>+'2'!E389+CompraVenta!G392</f>
        <v>0</v>
      </c>
      <c r="F390" s="6">
        <f>+'2'!F389+CompraVenta!H392</f>
        <v>0</v>
      </c>
      <c r="G390" s="6">
        <f>+'2'!G389+CompraVenta!I392</f>
        <v>0</v>
      </c>
      <c r="H390" s="6">
        <f>+'2'!H389+CompraVenta!J392</f>
        <v>0</v>
      </c>
      <c r="I390" s="6">
        <f>+'2'!I389+CompraVenta!K392</f>
        <v>0</v>
      </c>
      <c r="J390" s="6">
        <f>+'2'!J389+CompraVenta!L392</f>
        <v>0</v>
      </c>
      <c r="K390" s="6">
        <f>+'2'!K389+CompraVenta!M392</f>
        <v>0</v>
      </c>
      <c r="L390" s="6">
        <f>+'2'!L389+CompraVenta!N392</f>
        <v>0</v>
      </c>
      <c r="M390" s="6">
        <f>+'2'!M389+CompraVenta!O392</f>
        <v>0</v>
      </c>
      <c r="N390" s="6">
        <f>+'4'!B389+CompraVenta!P392</f>
        <v>0</v>
      </c>
      <c r="O390" s="6">
        <f>+'4'!C389+CompraVenta!Q392</f>
        <v>0</v>
      </c>
      <c r="P390" s="6">
        <f>+'4'!D389+CompraVenta!R392</f>
        <v>0</v>
      </c>
      <c r="Q390" s="6">
        <f>+'4'!E389+CompraVenta!S392</f>
        <v>0</v>
      </c>
      <c r="R390" s="6">
        <f>+'4'!F389+CompraVenta!T392</f>
        <v>0</v>
      </c>
      <c r="S390" s="6">
        <f>+'4'!G389+CompraVenta!U392</f>
        <v>0</v>
      </c>
      <c r="T390" s="6">
        <f>+'4'!H389+CompraVenta!V392</f>
        <v>0</v>
      </c>
      <c r="U390" s="6">
        <f>+'4'!I389+CompraVenta!W392</f>
        <v>0</v>
      </c>
      <c r="V390" s="6">
        <f>+'4'!J389+CompraVenta!X392</f>
        <v>0</v>
      </c>
      <c r="W390" s="6">
        <f>+'4'!K389+CompraVenta!Y392</f>
        <v>0</v>
      </c>
      <c r="X390" s="6">
        <f>+'4'!L389+CompraVenta!Z392</f>
        <v>0</v>
      </c>
      <c r="Y390" s="6">
        <f>+'4'!M389+CompraVenta!AA392</f>
        <v>0</v>
      </c>
      <c r="Z390" s="6">
        <f>+'7'!B389+CompraVenta!AB392</f>
        <v>0</v>
      </c>
      <c r="AA390" s="6">
        <f>+'7'!C389+CompraVenta!AC392</f>
        <v>0</v>
      </c>
      <c r="AB390" s="6">
        <f>+'7'!D389+CompraVenta!AD392</f>
        <v>0</v>
      </c>
      <c r="AC390" s="6">
        <f>+'7'!E389+CompraVenta!AE392</f>
        <v>0</v>
      </c>
      <c r="AD390" s="6">
        <f>+'7'!F389+CompraVenta!AF392</f>
        <v>0</v>
      </c>
      <c r="AE390" s="6">
        <f>+'7'!G389+CompraVenta!AG392</f>
        <v>0</v>
      </c>
      <c r="AF390" s="6">
        <f>+'7'!H389+CompraVenta!AH392</f>
        <v>0</v>
      </c>
      <c r="AG390" s="6">
        <f>+'7'!I389+CompraVenta!AI392</f>
        <v>0</v>
      </c>
      <c r="AH390" s="6">
        <f>+'7'!J389+CompraVenta!AJ392</f>
        <v>0</v>
      </c>
      <c r="AI390" s="6">
        <f>+'7'!K389+CompraVenta!AK392</f>
        <v>0</v>
      </c>
      <c r="AJ390" s="6">
        <f>+'7'!L389+CompraVenta!AL392</f>
        <v>0</v>
      </c>
      <c r="AK390" s="6">
        <f>+'7'!M389+CompraVenta!AM392</f>
        <v>0</v>
      </c>
      <c r="AL390" s="6"/>
      <c r="AM390" s="33">
        <f t="shared" si="57"/>
        <v>0</v>
      </c>
      <c r="AN390" s="33">
        <f t="shared" si="58"/>
        <v>0</v>
      </c>
      <c r="AO390" s="33">
        <f t="shared" si="59"/>
        <v>0</v>
      </c>
      <c r="AP390" s="33">
        <f t="shared" si="60"/>
        <v>0</v>
      </c>
      <c r="AQ390" s="33">
        <f t="shared" si="61"/>
        <v>1</v>
      </c>
      <c r="AR390" s="6">
        <f t="shared" si="65"/>
        <v>388</v>
      </c>
      <c r="AS390" s="34">
        <f t="shared" si="62"/>
        <v>0</v>
      </c>
      <c r="AT390" s="34">
        <f t="shared" si="62"/>
        <v>0</v>
      </c>
      <c r="AU390" s="34">
        <f t="shared" si="62"/>
        <v>0</v>
      </c>
      <c r="AV390" s="34">
        <f t="shared" si="63"/>
        <v>0</v>
      </c>
      <c r="AW390" s="19"/>
      <c r="BB390" s="33"/>
      <c r="BC390" s="33"/>
      <c r="BD390" s="33"/>
      <c r="BF390" s="33"/>
      <c r="BG390" s="33"/>
      <c r="BH390" s="33"/>
      <c r="BJ390" s="35">
        <f t="shared" si="64"/>
        <v>0</v>
      </c>
    </row>
    <row r="391" spans="1:62" x14ac:dyDescent="0.35">
      <c r="A391" s="3" t="str">
        <f>+'7'!A390</f>
        <v>RLA_SOLAR</v>
      </c>
      <c r="B391" s="6">
        <f>+'2'!B390+CompraVenta!D393</f>
        <v>0</v>
      </c>
      <c r="C391" s="6">
        <f>+'2'!C390+CompraVenta!E393</f>
        <v>0</v>
      </c>
      <c r="D391" s="6">
        <f>+'2'!D390+CompraVenta!F393</f>
        <v>0</v>
      </c>
      <c r="E391" s="6">
        <f>+'2'!E390+CompraVenta!G393</f>
        <v>0</v>
      </c>
      <c r="F391" s="6">
        <f>+'2'!F390+CompraVenta!H393</f>
        <v>0</v>
      </c>
      <c r="G391" s="6">
        <f>+'2'!G390+CompraVenta!I393</f>
        <v>0</v>
      </c>
      <c r="H391" s="6">
        <f>+'2'!H390+CompraVenta!J393</f>
        <v>0</v>
      </c>
      <c r="I391" s="6">
        <f>+'2'!I390+CompraVenta!K393</f>
        <v>0</v>
      </c>
      <c r="J391" s="6">
        <f>+'2'!J390+CompraVenta!L393</f>
        <v>0</v>
      </c>
      <c r="K391" s="6">
        <f>+'2'!K390+CompraVenta!M393</f>
        <v>35350.019999999968</v>
      </c>
      <c r="L391" s="6">
        <f>+'2'!L390+CompraVenta!N393</f>
        <v>41409.229999999945</v>
      </c>
      <c r="M391" s="6">
        <f>+'2'!M390+CompraVenta!O393</f>
        <v>39257.049999999988</v>
      </c>
      <c r="N391" s="6">
        <f>+'4'!B390+CompraVenta!P393</f>
        <v>0</v>
      </c>
      <c r="O391" s="6">
        <f>+'4'!C390+CompraVenta!Q393</f>
        <v>0</v>
      </c>
      <c r="P391" s="6">
        <f>+'4'!D390+CompraVenta!R393</f>
        <v>0</v>
      </c>
      <c r="Q391" s="6">
        <f>+'4'!E390+CompraVenta!S393</f>
        <v>0</v>
      </c>
      <c r="R391" s="6">
        <f>+'4'!F390+CompraVenta!T393</f>
        <v>0</v>
      </c>
      <c r="S391" s="6">
        <f>+'4'!G390+CompraVenta!U393</f>
        <v>0</v>
      </c>
      <c r="T391" s="6">
        <f>+'4'!H390+CompraVenta!V393</f>
        <v>0</v>
      </c>
      <c r="U391" s="6">
        <f>+'4'!I390+CompraVenta!W393</f>
        <v>0</v>
      </c>
      <c r="V391" s="6">
        <f>+'4'!J390+CompraVenta!X393</f>
        <v>0</v>
      </c>
      <c r="W391" s="6">
        <f>+'4'!K390+CompraVenta!Y393</f>
        <v>35342.719999999965</v>
      </c>
      <c r="X391" s="6">
        <f>+'4'!L390+CompraVenta!Z393</f>
        <v>41714.990000000013</v>
      </c>
      <c r="Y391" s="6">
        <f>+'4'!M390+CompraVenta!AA393</f>
        <v>42518.669999999962</v>
      </c>
      <c r="Z391" s="6">
        <f>+'7'!B390+CompraVenta!AB393</f>
        <v>0</v>
      </c>
      <c r="AA391" s="6">
        <f>+'7'!C390+CompraVenta!AC393</f>
        <v>0</v>
      </c>
      <c r="AB391" s="6">
        <f>+'7'!D390+CompraVenta!AD393</f>
        <v>0</v>
      </c>
      <c r="AC391" s="6">
        <f>+'7'!E390+CompraVenta!AE393</f>
        <v>0</v>
      </c>
      <c r="AD391" s="6">
        <f>+'7'!F390+CompraVenta!AF393</f>
        <v>0</v>
      </c>
      <c r="AE391" s="6">
        <f>+'7'!G390+CompraVenta!AG393</f>
        <v>0</v>
      </c>
      <c r="AF391" s="6">
        <f>+'7'!H390+CompraVenta!AH393</f>
        <v>0</v>
      </c>
      <c r="AG391" s="6">
        <f>+'7'!I390+CompraVenta!AI393</f>
        <v>0</v>
      </c>
      <c r="AH391" s="6">
        <f>+'7'!J390+CompraVenta!AJ393</f>
        <v>0</v>
      </c>
      <c r="AI391" s="6">
        <f>+'7'!K390+CompraVenta!AK393</f>
        <v>35338.309999999969</v>
      </c>
      <c r="AJ391" s="6">
        <f>+'7'!L390+CompraVenta!AL393</f>
        <v>41937.160000000025</v>
      </c>
      <c r="AK391" s="6">
        <f>+'7'!M390+CompraVenta!AM393</f>
        <v>39759.939999999995</v>
      </c>
      <c r="AL391" s="6"/>
      <c r="AM391" s="33">
        <f t="shared" si="57"/>
        <v>116016.2999999999</v>
      </c>
      <c r="AN391" s="33">
        <f t="shared" si="58"/>
        <v>119576.37999999995</v>
      </c>
      <c r="AO391" s="33">
        <f t="shared" si="59"/>
        <v>117035.41</v>
      </c>
      <c r="AP391" s="33">
        <f t="shared" si="60"/>
        <v>116016.2999999999</v>
      </c>
      <c r="AQ391" s="33">
        <f t="shared" si="61"/>
        <v>1</v>
      </c>
      <c r="AR391" s="6">
        <f t="shared" si="65"/>
        <v>389</v>
      </c>
      <c r="AS391" s="34">
        <f t="shared" si="62"/>
        <v>35350.019999999968</v>
      </c>
      <c r="AT391" s="34">
        <f t="shared" si="62"/>
        <v>41409.229999999945</v>
      </c>
      <c r="AU391" s="34">
        <f t="shared" si="62"/>
        <v>39257.049999999988</v>
      </c>
      <c r="AV391" s="34">
        <f t="shared" si="63"/>
        <v>116016.2999999999</v>
      </c>
      <c r="AW391" s="19"/>
      <c r="BB391" s="33"/>
      <c r="BC391" s="33"/>
      <c r="BD391" s="33"/>
      <c r="BF391" s="33"/>
      <c r="BG391" s="33"/>
      <c r="BH391" s="33"/>
      <c r="BJ391" s="35">
        <f t="shared" si="64"/>
        <v>116016.2999999999</v>
      </c>
    </row>
    <row r="392" spans="1:62" x14ac:dyDescent="0.35">
      <c r="A392" s="3" t="str">
        <f>+'7'!A391</f>
        <v>ROBLERIA</v>
      </c>
      <c r="B392" s="6">
        <f>+'2'!B391+CompraVenta!D394</f>
        <v>0</v>
      </c>
      <c r="C392" s="6">
        <f>+'2'!C391+CompraVenta!E394</f>
        <v>0</v>
      </c>
      <c r="D392" s="6">
        <f>+'2'!D391+CompraVenta!F394</f>
        <v>0</v>
      </c>
      <c r="E392" s="6">
        <f>+'2'!E391+CompraVenta!G394</f>
        <v>0</v>
      </c>
      <c r="F392" s="6">
        <f>+'2'!F391+CompraVenta!H394</f>
        <v>0</v>
      </c>
      <c r="G392" s="6">
        <f>+'2'!G391+CompraVenta!I394</f>
        <v>0</v>
      </c>
      <c r="H392" s="6">
        <f>+'2'!H391+CompraVenta!J394</f>
        <v>0</v>
      </c>
      <c r="I392" s="6">
        <f>+'2'!I391+CompraVenta!K394</f>
        <v>0</v>
      </c>
      <c r="J392" s="6">
        <f>+'2'!J391+CompraVenta!L394</f>
        <v>0</v>
      </c>
      <c r="K392" s="6">
        <f>+'2'!K391+CompraVenta!M394</f>
        <v>126574.78999999966</v>
      </c>
      <c r="L392" s="6">
        <f>+'2'!L391+CompraVenta!N394</f>
        <v>127688.64999999975</v>
      </c>
      <c r="M392" s="6">
        <f>+'2'!M391+CompraVenta!O394</f>
        <v>112924.85000000012</v>
      </c>
      <c r="N392" s="6">
        <f>+'4'!B391+CompraVenta!P394</f>
        <v>0</v>
      </c>
      <c r="O392" s="6">
        <f>+'4'!C391+CompraVenta!Q394</f>
        <v>0</v>
      </c>
      <c r="P392" s="6">
        <f>+'4'!D391+CompraVenta!R394</f>
        <v>0</v>
      </c>
      <c r="Q392" s="6">
        <f>+'4'!E391+CompraVenta!S394</f>
        <v>0</v>
      </c>
      <c r="R392" s="6">
        <f>+'4'!F391+CompraVenta!T394</f>
        <v>0</v>
      </c>
      <c r="S392" s="6">
        <f>+'4'!G391+CompraVenta!U394</f>
        <v>0</v>
      </c>
      <c r="T392" s="6">
        <f>+'4'!H391+CompraVenta!V394</f>
        <v>0</v>
      </c>
      <c r="U392" s="6">
        <f>+'4'!I391+CompraVenta!W394</f>
        <v>0</v>
      </c>
      <c r="V392" s="6">
        <f>+'4'!J391+CompraVenta!X394</f>
        <v>0</v>
      </c>
      <c r="W392" s="6">
        <f>+'4'!K391+CompraVenta!Y394</f>
        <v>126569.39999999973</v>
      </c>
      <c r="X392" s="6">
        <f>+'4'!L391+CompraVenta!Z394</f>
        <v>128850.96999999994</v>
      </c>
      <c r="Y392" s="6">
        <f>+'4'!M391+CompraVenta!AA394</f>
        <v>125173.12999999982</v>
      </c>
      <c r="Z392" s="6">
        <f>+'7'!B391+CompraVenta!AB394</f>
        <v>0</v>
      </c>
      <c r="AA392" s="6">
        <f>+'7'!C391+CompraVenta!AC394</f>
        <v>0</v>
      </c>
      <c r="AB392" s="6">
        <f>+'7'!D391+CompraVenta!AD394</f>
        <v>0</v>
      </c>
      <c r="AC392" s="6">
        <f>+'7'!E391+CompraVenta!AE394</f>
        <v>0</v>
      </c>
      <c r="AD392" s="6">
        <f>+'7'!F391+CompraVenta!AF394</f>
        <v>0</v>
      </c>
      <c r="AE392" s="6">
        <f>+'7'!G391+CompraVenta!AG394</f>
        <v>0</v>
      </c>
      <c r="AF392" s="6">
        <f>+'7'!H391+CompraVenta!AH394</f>
        <v>0</v>
      </c>
      <c r="AG392" s="6">
        <f>+'7'!I391+CompraVenta!AI394</f>
        <v>0</v>
      </c>
      <c r="AH392" s="6">
        <f>+'7'!J391+CompraVenta!AJ394</f>
        <v>0</v>
      </c>
      <c r="AI392" s="6">
        <f>+'7'!K391+CompraVenta!AK394</f>
        <v>126556.55999999971</v>
      </c>
      <c r="AJ392" s="6">
        <f>+'7'!L391+CompraVenta!AL394</f>
        <v>129833.11000000006</v>
      </c>
      <c r="AK392" s="6">
        <f>+'7'!M391+CompraVenta!AM394</f>
        <v>114423.95999999996</v>
      </c>
      <c r="AL392" s="6"/>
      <c r="AM392" s="33">
        <f t="shared" si="57"/>
        <v>367188.28999999957</v>
      </c>
      <c r="AN392" s="33">
        <f t="shared" si="58"/>
        <v>380593.49999999948</v>
      </c>
      <c r="AO392" s="33">
        <f t="shared" si="59"/>
        <v>370813.62999999971</v>
      </c>
      <c r="AP392" s="33">
        <f t="shared" si="60"/>
        <v>367188.28999999957</v>
      </c>
      <c r="AQ392" s="33">
        <f t="shared" si="61"/>
        <v>1</v>
      </c>
      <c r="AR392" s="6">
        <f t="shared" si="65"/>
        <v>390</v>
      </c>
      <c r="AS392" s="34">
        <f t="shared" si="62"/>
        <v>126574.78999999966</v>
      </c>
      <c r="AT392" s="34">
        <f t="shared" si="62"/>
        <v>127688.64999999975</v>
      </c>
      <c r="AU392" s="34">
        <f t="shared" si="62"/>
        <v>112924.85000000012</v>
      </c>
      <c r="AV392" s="34">
        <f t="shared" si="63"/>
        <v>367188.28999999957</v>
      </c>
      <c r="AW392" s="19"/>
      <c r="BB392" s="33"/>
      <c r="BC392" s="33"/>
      <c r="BD392" s="33"/>
      <c r="BF392" s="33"/>
      <c r="BG392" s="33"/>
      <c r="BH392" s="33"/>
      <c r="BJ392" s="35">
        <f t="shared" si="64"/>
        <v>367188.28999999957</v>
      </c>
    </row>
    <row r="393" spans="1:62" x14ac:dyDescent="0.35">
      <c r="A393" s="3" t="str">
        <f>+'7'!A392</f>
        <v>ROMERIA</v>
      </c>
      <c r="B393" s="6">
        <f>+'2'!B392+CompraVenta!D395</f>
        <v>0</v>
      </c>
      <c r="C393" s="6">
        <f>+'2'!C392+CompraVenta!E395</f>
        <v>0</v>
      </c>
      <c r="D393" s="6">
        <f>+'2'!D392+CompraVenta!F395</f>
        <v>0</v>
      </c>
      <c r="E393" s="6">
        <f>+'2'!E392+CompraVenta!G395</f>
        <v>0</v>
      </c>
      <c r="F393" s="6">
        <f>+'2'!F392+CompraVenta!H395</f>
        <v>0</v>
      </c>
      <c r="G393" s="6">
        <f>+'2'!G392+CompraVenta!I395</f>
        <v>0</v>
      </c>
      <c r="H393" s="6">
        <f>+'2'!H392+CompraVenta!J395</f>
        <v>0</v>
      </c>
      <c r="I393" s="6">
        <f>+'2'!I392+CompraVenta!K395</f>
        <v>0</v>
      </c>
      <c r="J393" s="6">
        <f>+'2'!J392+CompraVenta!L395</f>
        <v>0</v>
      </c>
      <c r="K393" s="6">
        <f>+'2'!K392+CompraVenta!M395</f>
        <v>0</v>
      </c>
      <c r="L393" s="6">
        <f>+'2'!L392+CompraVenta!N395</f>
        <v>0</v>
      </c>
      <c r="M393" s="6">
        <f>+'2'!M392+CompraVenta!O395</f>
        <v>0</v>
      </c>
      <c r="N393" s="6">
        <f>+'4'!B392+CompraVenta!P395</f>
        <v>0</v>
      </c>
      <c r="O393" s="6">
        <f>+'4'!C392+CompraVenta!Q395</f>
        <v>0</v>
      </c>
      <c r="P393" s="6">
        <f>+'4'!D392+CompraVenta!R395</f>
        <v>0</v>
      </c>
      <c r="Q393" s="6">
        <f>+'4'!E392+CompraVenta!S395</f>
        <v>0</v>
      </c>
      <c r="R393" s="6">
        <f>+'4'!F392+CompraVenta!T395</f>
        <v>0</v>
      </c>
      <c r="S393" s="6">
        <f>+'4'!G392+CompraVenta!U395</f>
        <v>0</v>
      </c>
      <c r="T393" s="6">
        <f>+'4'!H392+CompraVenta!V395</f>
        <v>0</v>
      </c>
      <c r="U393" s="6">
        <f>+'4'!I392+CompraVenta!W395</f>
        <v>0</v>
      </c>
      <c r="V393" s="6">
        <f>+'4'!J392+CompraVenta!X395</f>
        <v>0</v>
      </c>
      <c r="W393" s="6">
        <f>+'4'!K392+CompraVenta!Y395</f>
        <v>0</v>
      </c>
      <c r="X393" s="6">
        <f>+'4'!L392+CompraVenta!Z395</f>
        <v>0</v>
      </c>
      <c r="Y393" s="6">
        <f>+'4'!M392+CompraVenta!AA395</f>
        <v>0</v>
      </c>
      <c r="Z393" s="6">
        <f>+'7'!B392+CompraVenta!AB395</f>
        <v>0</v>
      </c>
      <c r="AA393" s="6">
        <f>+'7'!C392+CompraVenta!AC395</f>
        <v>0</v>
      </c>
      <c r="AB393" s="6">
        <f>+'7'!D392+CompraVenta!AD395</f>
        <v>0</v>
      </c>
      <c r="AC393" s="6">
        <f>+'7'!E392+CompraVenta!AE395</f>
        <v>0</v>
      </c>
      <c r="AD393" s="6">
        <f>+'7'!F392+CompraVenta!AF395</f>
        <v>0</v>
      </c>
      <c r="AE393" s="6">
        <f>+'7'!G392+CompraVenta!AG395</f>
        <v>0</v>
      </c>
      <c r="AF393" s="6">
        <f>+'7'!H392+CompraVenta!AH395</f>
        <v>0</v>
      </c>
      <c r="AG393" s="6">
        <f>+'7'!I392+CompraVenta!AI395</f>
        <v>0</v>
      </c>
      <c r="AH393" s="6">
        <f>+'7'!J392+CompraVenta!AJ395</f>
        <v>0</v>
      </c>
      <c r="AI393" s="6">
        <f>+'7'!K392+CompraVenta!AK395</f>
        <v>0</v>
      </c>
      <c r="AJ393" s="6">
        <f>+'7'!L392+CompraVenta!AL395</f>
        <v>0</v>
      </c>
      <c r="AK393" s="6">
        <f>+'7'!M392+CompraVenta!AM395</f>
        <v>0</v>
      </c>
      <c r="AL393" s="6"/>
      <c r="AM393" s="33">
        <f t="shared" si="57"/>
        <v>0</v>
      </c>
      <c r="AN393" s="33">
        <f t="shared" si="58"/>
        <v>0</v>
      </c>
      <c r="AO393" s="33">
        <f t="shared" si="59"/>
        <v>0</v>
      </c>
      <c r="AP393" s="33">
        <f t="shared" si="60"/>
        <v>0</v>
      </c>
      <c r="AQ393" s="33">
        <f t="shared" si="61"/>
        <v>1</v>
      </c>
      <c r="AR393" s="6">
        <f t="shared" si="65"/>
        <v>391</v>
      </c>
      <c r="AS393" s="34">
        <f t="shared" si="62"/>
        <v>0</v>
      </c>
      <c r="AT393" s="34">
        <f t="shared" si="62"/>
        <v>0</v>
      </c>
      <c r="AU393" s="34">
        <f t="shared" si="62"/>
        <v>0</v>
      </c>
      <c r="AV393" s="34">
        <f t="shared" si="63"/>
        <v>0</v>
      </c>
      <c r="AW393" s="19"/>
      <c r="BB393" s="33"/>
      <c r="BC393" s="33"/>
      <c r="BD393" s="33"/>
      <c r="BF393" s="33"/>
      <c r="BG393" s="33"/>
      <c r="BH393" s="33"/>
      <c r="BJ393" s="35">
        <f t="shared" si="64"/>
        <v>0</v>
      </c>
    </row>
    <row r="394" spans="1:62" x14ac:dyDescent="0.35">
      <c r="A394" s="3" t="str">
        <f>+'7'!A393</f>
        <v>RTS</v>
      </c>
      <c r="B394" s="6">
        <f>+'2'!B393+CompraVenta!D396</f>
        <v>0</v>
      </c>
      <c r="C394" s="6">
        <f>+'2'!C393+CompraVenta!E396</f>
        <v>0</v>
      </c>
      <c r="D394" s="6">
        <f>+'2'!D393+CompraVenta!F396</f>
        <v>0</v>
      </c>
      <c r="E394" s="6">
        <f>+'2'!E393+CompraVenta!G396</f>
        <v>0</v>
      </c>
      <c r="F394" s="6">
        <f>+'2'!F393+CompraVenta!H396</f>
        <v>0</v>
      </c>
      <c r="G394" s="6">
        <f>+'2'!G393+CompraVenta!I396</f>
        <v>0</v>
      </c>
      <c r="H394" s="6">
        <f>+'2'!H393+CompraVenta!J396</f>
        <v>0</v>
      </c>
      <c r="I394" s="6">
        <f>+'2'!I393+CompraVenta!K396</f>
        <v>0</v>
      </c>
      <c r="J394" s="6">
        <f>+'2'!J393+CompraVenta!L396</f>
        <v>0</v>
      </c>
      <c r="K394" s="6">
        <f>+'2'!K393+CompraVenta!M396</f>
        <v>23827.560000000027</v>
      </c>
      <c r="L394" s="6">
        <f>+'2'!L393+CompraVenta!N396</f>
        <v>32111.830000000024</v>
      </c>
      <c r="M394" s="6">
        <f>+'2'!M393+CompraVenta!O396</f>
        <v>27063.049999999988</v>
      </c>
      <c r="N394" s="6">
        <f>+'4'!B393+CompraVenta!P396</f>
        <v>0</v>
      </c>
      <c r="O394" s="6">
        <f>+'4'!C393+CompraVenta!Q396</f>
        <v>0</v>
      </c>
      <c r="P394" s="6">
        <f>+'4'!D393+CompraVenta!R396</f>
        <v>0</v>
      </c>
      <c r="Q394" s="6">
        <f>+'4'!E393+CompraVenta!S396</f>
        <v>0</v>
      </c>
      <c r="R394" s="6">
        <f>+'4'!F393+CompraVenta!T396</f>
        <v>0</v>
      </c>
      <c r="S394" s="6">
        <f>+'4'!G393+CompraVenta!U396</f>
        <v>0</v>
      </c>
      <c r="T394" s="6">
        <f>+'4'!H393+CompraVenta!V396</f>
        <v>0</v>
      </c>
      <c r="U394" s="6">
        <f>+'4'!I393+CompraVenta!W396</f>
        <v>0</v>
      </c>
      <c r="V394" s="6">
        <f>+'4'!J393+CompraVenta!X396</f>
        <v>0</v>
      </c>
      <c r="W394" s="6">
        <f>+'4'!K393+CompraVenta!Y396</f>
        <v>23822.780000000039</v>
      </c>
      <c r="X394" s="6">
        <f>+'4'!L393+CompraVenta!Z396</f>
        <v>32350.659999999993</v>
      </c>
      <c r="Y394" s="6">
        <f>+'4'!M393+CompraVenta!AA396</f>
        <v>29305.899999999991</v>
      </c>
      <c r="Z394" s="6">
        <f>+'7'!B393+CompraVenta!AB396</f>
        <v>0</v>
      </c>
      <c r="AA394" s="6">
        <f>+'7'!C393+CompraVenta!AC396</f>
        <v>0</v>
      </c>
      <c r="AB394" s="6">
        <f>+'7'!D393+CompraVenta!AD396</f>
        <v>0</v>
      </c>
      <c r="AC394" s="6">
        <f>+'7'!E393+CompraVenta!AE396</f>
        <v>0</v>
      </c>
      <c r="AD394" s="6">
        <f>+'7'!F393+CompraVenta!AF396</f>
        <v>0</v>
      </c>
      <c r="AE394" s="6">
        <f>+'7'!G393+CompraVenta!AG396</f>
        <v>0</v>
      </c>
      <c r="AF394" s="6">
        <f>+'7'!H393+CompraVenta!AH396</f>
        <v>0</v>
      </c>
      <c r="AG394" s="6">
        <f>+'7'!I393+CompraVenta!AI396</f>
        <v>0</v>
      </c>
      <c r="AH394" s="6">
        <f>+'7'!J393+CompraVenta!AJ396</f>
        <v>0</v>
      </c>
      <c r="AI394" s="6">
        <f>+'7'!K393+CompraVenta!AK396</f>
        <v>23819.970000000041</v>
      </c>
      <c r="AJ394" s="6">
        <f>+'7'!L393+CompraVenta!AL396</f>
        <v>32532.599999999966</v>
      </c>
      <c r="AK394" s="6">
        <f>+'7'!M393+CompraVenta!AM396</f>
        <v>27407.100000000009</v>
      </c>
      <c r="AL394" s="6"/>
      <c r="AM394" s="33">
        <f t="shared" si="57"/>
        <v>83002.440000000031</v>
      </c>
      <c r="AN394" s="33">
        <f t="shared" si="58"/>
        <v>85479.340000000026</v>
      </c>
      <c r="AO394" s="33">
        <f t="shared" si="59"/>
        <v>83759.670000000013</v>
      </c>
      <c r="AP394" s="33">
        <f t="shared" si="60"/>
        <v>83002.440000000031</v>
      </c>
      <c r="AQ394" s="33">
        <f t="shared" si="61"/>
        <v>1</v>
      </c>
      <c r="AR394" s="6">
        <f t="shared" si="65"/>
        <v>392</v>
      </c>
      <c r="AS394" s="34">
        <f t="shared" si="62"/>
        <v>23827.560000000027</v>
      </c>
      <c r="AT394" s="34">
        <f t="shared" si="62"/>
        <v>32111.830000000024</v>
      </c>
      <c r="AU394" s="34">
        <f t="shared" si="62"/>
        <v>27063.049999999988</v>
      </c>
      <c r="AV394" s="34">
        <f t="shared" si="63"/>
        <v>83002.440000000031</v>
      </c>
      <c r="AW394" s="19"/>
      <c r="BB394" s="33"/>
      <c r="BC394" s="33"/>
      <c r="BD394" s="33"/>
      <c r="BF394" s="33"/>
      <c r="BG394" s="33"/>
      <c r="BH394" s="33"/>
      <c r="BJ394" s="35">
        <f t="shared" si="64"/>
        <v>83002.440000000031</v>
      </c>
    </row>
    <row r="395" spans="1:62" x14ac:dyDescent="0.35">
      <c r="A395" s="3" t="str">
        <f>+'7'!A394</f>
        <v>RUCATAYO</v>
      </c>
      <c r="B395" s="6">
        <f>+'2'!B394+CompraVenta!D397</f>
        <v>0</v>
      </c>
      <c r="C395" s="6">
        <f>+'2'!C394+CompraVenta!E397</f>
        <v>0</v>
      </c>
      <c r="D395" s="6">
        <f>+'2'!D394+CompraVenta!F397</f>
        <v>0</v>
      </c>
      <c r="E395" s="6">
        <f>+'2'!E394+CompraVenta!G397</f>
        <v>0</v>
      </c>
      <c r="F395" s="6">
        <f>+'2'!F394+CompraVenta!H397</f>
        <v>0</v>
      </c>
      <c r="G395" s="6">
        <f>+'2'!G394+CompraVenta!I397</f>
        <v>0</v>
      </c>
      <c r="H395" s="6">
        <f>+'2'!H394+CompraVenta!J397</f>
        <v>0</v>
      </c>
      <c r="I395" s="6">
        <f>+'2'!I394+CompraVenta!K397</f>
        <v>0</v>
      </c>
      <c r="J395" s="6">
        <f>+'2'!J394+CompraVenta!L397</f>
        <v>0</v>
      </c>
      <c r="K395" s="6">
        <f>+'2'!K394+CompraVenta!M397</f>
        <v>-2325925.4600000014</v>
      </c>
      <c r="L395" s="6">
        <f>+'2'!L394+CompraVenta!N397</f>
        <v>-2061335.9500000002</v>
      </c>
      <c r="M395" s="6">
        <f>+'2'!M394+CompraVenta!O397</f>
        <v>-1926240.5399999977</v>
      </c>
      <c r="N395" s="6">
        <f>+'4'!B394+CompraVenta!P397</f>
        <v>0</v>
      </c>
      <c r="O395" s="6">
        <f>+'4'!C394+CompraVenta!Q397</f>
        <v>0</v>
      </c>
      <c r="P395" s="6">
        <f>+'4'!D394+CompraVenta!R397</f>
        <v>0</v>
      </c>
      <c r="Q395" s="6">
        <f>+'4'!E394+CompraVenta!S397</f>
        <v>0</v>
      </c>
      <c r="R395" s="6">
        <f>+'4'!F394+CompraVenta!T397</f>
        <v>0</v>
      </c>
      <c r="S395" s="6">
        <f>+'4'!G394+CompraVenta!U397</f>
        <v>0</v>
      </c>
      <c r="T395" s="6">
        <f>+'4'!H394+CompraVenta!V397</f>
        <v>0</v>
      </c>
      <c r="U395" s="6">
        <f>+'4'!I394+CompraVenta!W397</f>
        <v>0</v>
      </c>
      <c r="V395" s="6">
        <f>+'4'!J394+CompraVenta!X397</f>
        <v>0</v>
      </c>
      <c r="W395" s="6">
        <f>+'4'!K394+CompraVenta!Y397</f>
        <v>-2293042.8300000019</v>
      </c>
      <c r="X395" s="6">
        <f>+'4'!L394+CompraVenta!Z397</f>
        <v>-1802409.3999999985</v>
      </c>
      <c r="Y395" s="6">
        <f>+'4'!M394+CompraVenta!AA397</f>
        <v>-2318784.5100000007</v>
      </c>
      <c r="Z395" s="6">
        <f>+'7'!B394+CompraVenta!AB397</f>
        <v>0</v>
      </c>
      <c r="AA395" s="6">
        <f>+'7'!C394+CompraVenta!AC397</f>
        <v>0</v>
      </c>
      <c r="AB395" s="6">
        <f>+'7'!D394+CompraVenta!AD397</f>
        <v>0</v>
      </c>
      <c r="AC395" s="6">
        <f>+'7'!E394+CompraVenta!AE397</f>
        <v>0</v>
      </c>
      <c r="AD395" s="6">
        <f>+'7'!F394+CompraVenta!AF397</f>
        <v>0</v>
      </c>
      <c r="AE395" s="6">
        <f>+'7'!G394+CompraVenta!AG397</f>
        <v>0</v>
      </c>
      <c r="AF395" s="6">
        <f>+'7'!H394+CompraVenta!AH397</f>
        <v>0</v>
      </c>
      <c r="AG395" s="6">
        <f>+'7'!I394+CompraVenta!AI397</f>
        <v>0</v>
      </c>
      <c r="AH395" s="6">
        <f>+'7'!J394+CompraVenta!AJ397</f>
        <v>0</v>
      </c>
      <c r="AI395" s="6">
        <f>+'7'!K394+CompraVenta!AK397</f>
        <v>-2271015.4900000035</v>
      </c>
      <c r="AJ395" s="6">
        <f>+'7'!L394+CompraVenta!AL397</f>
        <v>-1877787.4199999988</v>
      </c>
      <c r="AK395" s="6">
        <f>+'7'!M394+CompraVenta!AM397</f>
        <v>-2331123.4699999979</v>
      </c>
      <c r="AL395" s="6"/>
      <c r="AM395" s="33">
        <f t="shared" si="57"/>
        <v>-6313501.9499999993</v>
      </c>
      <c r="AN395" s="33">
        <f t="shared" si="58"/>
        <v>-6414236.7400000012</v>
      </c>
      <c r="AO395" s="33">
        <f t="shared" si="59"/>
        <v>-6479926.3799999999</v>
      </c>
      <c r="AP395" s="33">
        <f t="shared" si="60"/>
        <v>-6479926.3799999999</v>
      </c>
      <c r="AQ395" s="33">
        <f t="shared" si="61"/>
        <v>3</v>
      </c>
      <c r="AR395" s="6">
        <f t="shared" si="65"/>
        <v>393</v>
      </c>
      <c r="AS395" s="34">
        <f t="shared" si="62"/>
        <v>-2271015.4900000035</v>
      </c>
      <c r="AT395" s="34">
        <f t="shared" si="62"/>
        <v>-1877787.4199999988</v>
      </c>
      <c r="AU395" s="34">
        <f t="shared" si="62"/>
        <v>-2331123.4699999979</v>
      </c>
      <c r="AV395" s="34">
        <f t="shared" si="63"/>
        <v>-6479926.3799999999</v>
      </c>
      <c r="AW395" s="19"/>
      <c r="BB395" s="33"/>
      <c r="BC395" s="33"/>
      <c r="BD395" s="33"/>
      <c r="BF395" s="33"/>
      <c r="BG395" s="33"/>
      <c r="BH395" s="33"/>
      <c r="BJ395" s="35">
        <f t="shared" si="64"/>
        <v>-6479926.3799999999</v>
      </c>
    </row>
    <row r="396" spans="1:62" x14ac:dyDescent="0.35">
      <c r="A396" s="3" t="str">
        <f>+'7'!A395</f>
        <v>SAFIRA_ENERGIA_CHILE</v>
      </c>
      <c r="B396" s="6">
        <f>+'2'!B395+CompraVenta!D398</f>
        <v>0</v>
      </c>
      <c r="C396" s="6">
        <f>+'2'!C395+CompraVenta!E398</f>
        <v>0</v>
      </c>
      <c r="D396" s="6">
        <f>+'2'!D395+CompraVenta!F398</f>
        <v>0</v>
      </c>
      <c r="E396" s="6">
        <f>+'2'!E395+CompraVenta!G398</f>
        <v>0</v>
      </c>
      <c r="F396" s="6">
        <f>+'2'!F395+CompraVenta!H398</f>
        <v>0</v>
      </c>
      <c r="G396" s="6">
        <f>+'2'!G395+CompraVenta!I398</f>
        <v>0</v>
      </c>
      <c r="H396" s="6">
        <f>+'2'!H395+CompraVenta!J398</f>
        <v>0</v>
      </c>
      <c r="I396" s="6">
        <f>+'2'!I395+CompraVenta!K398</f>
        <v>0</v>
      </c>
      <c r="J396" s="6">
        <f>+'2'!J395+CompraVenta!L398</f>
        <v>0</v>
      </c>
      <c r="K396" s="6">
        <f>+'2'!K395+CompraVenta!M398</f>
        <v>37534.489999999903</v>
      </c>
      <c r="L396" s="6">
        <f>+'2'!L395+CompraVenta!N398</f>
        <v>50290.080000000249</v>
      </c>
      <c r="M396" s="6">
        <f>+'2'!M395+CompraVenta!O398</f>
        <v>41635.740000000049</v>
      </c>
      <c r="N396" s="6">
        <f>+'4'!B395+CompraVenta!P398</f>
        <v>0</v>
      </c>
      <c r="O396" s="6">
        <f>+'4'!C395+CompraVenta!Q398</f>
        <v>0</v>
      </c>
      <c r="P396" s="6">
        <f>+'4'!D395+CompraVenta!R398</f>
        <v>0</v>
      </c>
      <c r="Q396" s="6">
        <f>+'4'!E395+CompraVenta!S398</f>
        <v>0</v>
      </c>
      <c r="R396" s="6">
        <f>+'4'!F395+CompraVenta!T398</f>
        <v>0</v>
      </c>
      <c r="S396" s="6">
        <f>+'4'!G395+CompraVenta!U398</f>
        <v>0</v>
      </c>
      <c r="T396" s="6">
        <f>+'4'!H395+CompraVenta!V398</f>
        <v>0</v>
      </c>
      <c r="U396" s="6">
        <f>+'4'!I395+CompraVenta!W398</f>
        <v>0</v>
      </c>
      <c r="V396" s="6">
        <f>+'4'!J395+CompraVenta!X398</f>
        <v>0</v>
      </c>
      <c r="W396" s="6">
        <f>+'4'!K395+CompraVenta!Y398</f>
        <v>37318.869999999937</v>
      </c>
      <c r="X396" s="6">
        <f>+'4'!L395+CompraVenta!Z398</f>
        <v>47987.939999999915</v>
      </c>
      <c r="Y396" s="6">
        <f>+'4'!M395+CompraVenta!AA398</f>
        <v>37878.67000000042</v>
      </c>
      <c r="Z396" s="6">
        <f>+'7'!B395+CompraVenta!AB398</f>
        <v>0</v>
      </c>
      <c r="AA396" s="6">
        <f>+'7'!C395+CompraVenta!AC398</f>
        <v>0</v>
      </c>
      <c r="AB396" s="6">
        <f>+'7'!D395+CompraVenta!AD398</f>
        <v>0</v>
      </c>
      <c r="AC396" s="6">
        <f>+'7'!E395+CompraVenta!AE398</f>
        <v>0</v>
      </c>
      <c r="AD396" s="6">
        <f>+'7'!F395+CompraVenta!AF398</f>
        <v>0</v>
      </c>
      <c r="AE396" s="6">
        <f>+'7'!G395+CompraVenta!AG398</f>
        <v>0</v>
      </c>
      <c r="AF396" s="6">
        <f>+'7'!H395+CompraVenta!AH398</f>
        <v>0</v>
      </c>
      <c r="AG396" s="6">
        <f>+'7'!I395+CompraVenta!AI398</f>
        <v>0</v>
      </c>
      <c r="AH396" s="6">
        <f>+'7'!J395+CompraVenta!AJ398</f>
        <v>0</v>
      </c>
      <c r="AI396" s="6">
        <f>+'7'!K395+CompraVenta!AK398</f>
        <v>34686.440000000031</v>
      </c>
      <c r="AJ396" s="6">
        <f>+'7'!L395+CompraVenta!AL398</f>
        <v>47939.859999999928</v>
      </c>
      <c r="AK396" s="6">
        <f>+'7'!M395+CompraVenta!AM398</f>
        <v>43422.16000000012</v>
      </c>
      <c r="AL396" s="6"/>
      <c r="AM396" s="33">
        <f t="shared" si="57"/>
        <v>129460.3100000002</v>
      </c>
      <c r="AN396" s="33">
        <f t="shared" si="58"/>
        <v>123185.48000000027</v>
      </c>
      <c r="AO396" s="33">
        <f t="shared" si="59"/>
        <v>126048.46000000008</v>
      </c>
      <c r="AP396" s="33">
        <f t="shared" si="60"/>
        <v>123185.48000000027</v>
      </c>
      <c r="AQ396" s="33">
        <f t="shared" si="61"/>
        <v>2</v>
      </c>
      <c r="AR396" s="6">
        <f t="shared" si="65"/>
        <v>394</v>
      </c>
      <c r="AS396" s="34">
        <f t="shared" si="62"/>
        <v>37318.869999999937</v>
      </c>
      <c r="AT396" s="34">
        <f t="shared" si="62"/>
        <v>47987.939999999915</v>
      </c>
      <c r="AU396" s="34">
        <f t="shared" si="62"/>
        <v>37878.67000000042</v>
      </c>
      <c r="AV396" s="34">
        <f t="shared" si="63"/>
        <v>123185.48000000027</v>
      </c>
      <c r="AW396" s="19"/>
      <c r="BB396" s="33"/>
      <c r="BC396" s="33"/>
      <c r="BD396" s="33"/>
      <c r="BF396" s="33"/>
      <c r="BG396" s="33"/>
      <c r="BH396" s="33"/>
      <c r="BJ396" s="35">
        <f t="shared" si="64"/>
        <v>123185.48000000027</v>
      </c>
    </row>
    <row r="397" spans="1:62" x14ac:dyDescent="0.35">
      <c r="A397" s="3" t="str">
        <f>+'7'!A396</f>
        <v>SAN_ANDRES_SPA</v>
      </c>
      <c r="B397" s="6">
        <f>+'2'!B396+CompraVenta!D399</f>
        <v>0</v>
      </c>
      <c r="C397" s="6">
        <f>+'2'!C396+CompraVenta!E399</f>
        <v>0</v>
      </c>
      <c r="D397" s="6">
        <f>+'2'!D396+CompraVenta!F399</f>
        <v>0</v>
      </c>
      <c r="E397" s="6">
        <f>+'2'!E396+CompraVenta!G399</f>
        <v>0</v>
      </c>
      <c r="F397" s="6">
        <f>+'2'!F396+CompraVenta!H399</f>
        <v>0</v>
      </c>
      <c r="G397" s="6">
        <f>+'2'!G396+CompraVenta!I399</f>
        <v>0</v>
      </c>
      <c r="H397" s="6">
        <f>+'2'!H396+CompraVenta!J399</f>
        <v>0</v>
      </c>
      <c r="I397" s="6">
        <f>+'2'!I396+CompraVenta!K399</f>
        <v>0</v>
      </c>
      <c r="J397" s="6">
        <f>+'2'!J396+CompraVenta!L399</f>
        <v>0</v>
      </c>
      <c r="K397" s="6">
        <f>+'2'!K396+CompraVenta!M399</f>
        <v>374913.79000000004</v>
      </c>
      <c r="L397" s="6">
        <f>+'2'!L396+CompraVenta!N399</f>
        <v>410580.49000000022</v>
      </c>
      <c r="M397" s="6">
        <f>+'2'!M396+CompraVenta!O399</f>
        <v>403830.7200000002</v>
      </c>
      <c r="N397" s="6">
        <f>+'4'!B396+CompraVenta!P399</f>
        <v>0</v>
      </c>
      <c r="O397" s="6">
        <f>+'4'!C396+CompraVenta!Q399</f>
        <v>0</v>
      </c>
      <c r="P397" s="6">
        <f>+'4'!D396+CompraVenta!R399</f>
        <v>0</v>
      </c>
      <c r="Q397" s="6">
        <f>+'4'!E396+CompraVenta!S399</f>
        <v>0</v>
      </c>
      <c r="R397" s="6">
        <f>+'4'!F396+CompraVenta!T399</f>
        <v>0</v>
      </c>
      <c r="S397" s="6">
        <f>+'4'!G396+CompraVenta!U399</f>
        <v>0</v>
      </c>
      <c r="T397" s="6">
        <f>+'4'!H396+CompraVenta!V399</f>
        <v>0</v>
      </c>
      <c r="U397" s="6">
        <f>+'4'!I396+CompraVenta!W399</f>
        <v>0</v>
      </c>
      <c r="V397" s="6">
        <f>+'4'!J396+CompraVenta!X399</f>
        <v>0</v>
      </c>
      <c r="W397" s="6">
        <f>+'4'!K396+CompraVenta!Y399</f>
        <v>374917.97000000067</v>
      </c>
      <c r="X397" s="6">
        <f>+'4'!L396+CompraVenta!Z399</f>
        <v>411012.51999999961</v>
      </c>
      <c r="Y397" s="6">
        <f>+'4'!M396+CompraVenta!AA399</f>
        <v>403654.74000000057</v>
      </c>
      <c r="Z397" s="6">
        <f>+'7'!B396+CompraVenta!AB399</f>
        <v>0</v>
      </c>
      <c r="AA397" s="6">
        <f>+'7'!C396+CompraVenta!AC399</f>
        <v>0</v>
      </c>
      <c r="AB397" s="6">
        <f>+'7'!D396+CompraVenta!AD399</f>
        <v>0</v>
      </c>
      <c r="AC397" s="6">
        <f>+'7'!E396+CompraVenta!AE399</f>
        <v>0</v>
      </c>
      <c r="AD397" s="6">
        <f>+'7'!F396+CompraVenta!AF399</f>
        <v>0</v>
      </c>
      <c r="AE397" s="6">
        <f>+'7'!G396+CompraVenta!AG399</f>
        <v>0</v>
      </c>
      <c r="AF397" s="6">
        <f>+'7'!H396+CompraVenta!AH399</f>
        <v>0</v>
      </c>
      <c r="AG397" s="6">
        <f>+'7'!I396+CompraVenta!AI399</f>
        <v>0</v>
      </c>
      <c r="AH397" s="6">
        <f>+'7'!J396+CompraVenta!AJ399</f>
        <v>0</v>
      </c>
      <c r="AI397" s="6">
        <f>+'7'!K396+CompraVenta!AK399</f>
        <v>374930.24000000034</v>
      </c>
      <c r="AJ397" s="6">
        <f>+'7'!L396+CompraVenta!AL399</f>
        <v>410458.35</v>
      </c>
      <c r="AK397" s="6">
        <f>+'7'!M396+CompraVenta!AM399</f>
        <v>404371.64999999921</v>
      </c>
      <c r="AL397" s="6"/>
      <c r="AM397" s="33">
        <f t="shared" si="57"/>
        <v>1189325.0000000005</v>
      </c>
      <c r="AN397" s="33">
        <f t="shared" si="58"/>
        <v>1189585.2300000009</v>
      </c>
      <c r="AO397" s="33">
        <f t="shared" si="59"/>
        <v>1189760.2399999995</v>
      </c>
      <c r="AP397" s="33">
        <f t="shared" si="60"/>
        <v>1189325.0000000005</v>
      </c>
      <c r="AQ397" s="33">
        <f t="shared" si="61"/>
        <v>1</v>
      </c>
      <c r="AR397" s="6">
        <f t="shared" si="65"/>
        <v>395</v>
      </c>
      <c r="AS397" s="34">
        <f t="shared" si="62"/>
        <v>374913.79000000004</v>
      </c>
      <c r="AT397" s="34">
        <f t="shared" si="62"/>
        <v>410580.49000000022</v>
      </c>
      <c r="AU397" s="34">
        <f t="shared" si="62"/>
        <v>403830.7200000002</v>
      </c>
      <c r="AV397" s="34">
        <f t="shared" si="63"/>
        <v>1189325.0000000005</v>
      </c>
      <c r="AW397" s="19"/>
      <c r="BB397" s="33"/>
      <c r="BC397" s="33"/>
      <c r="BD397" s="33"/>
      <c r="BF397" s="33"/>
      <c r="BG397" s="33"/>
      <c r="BH397" s="33"/>
      <c r="BJ397" s="35">
        <f t="shared" si="64"/>
        <v>1189325.0000000005</v>
      </c>
    </row>
    <row r="398" spans="1:62" x14ac:dyDescent="0.35">
      <c r="A398" s="3" t="str">
        <f>+'7'!A397</f>
        <v>SAN_FRANCISCO</v>
      </c>
      <c r="B398" s="6">
        <f>+'2'!B397+CompraVenta!D400</f>
        <v>0</v>
      </c>
      <c r="C398" s="6">
        <f>+'2'!C397+CompraVenta!E400</f>
        <v>0</v>
      </c>
      <c r="D398" s="6">
        <f>+'2'!D397+CompraVenta!F400</f>
        <v>0</v>
      </c>
      <c r="E398" s="6">
        <f>+'2'!E397+CompraVenta!G400</f>
        <v>0</v>
      </c>
      <c r="F398" s="6">
        <f>+'2'!F397+CompraVenta!H400</f>
        <v>0</v>
      </c>
      <c r="G398" s="6">
        <f>+'2'!G397+CompraVenta!I400</f>
        <v>0</v>
      </c>
      <c r="H398" s="6">
        <f>+'2'!H397+CompraVenta!J400</f>
        <v>0</v>
      </c>
      <c r="I398" s="6">
        <f>+'2'!I397+CompraVenta!K400</f>
        <v>0</v>
      </c>
      <c r="J398" s="6">
        <f>+'2'!J397+CompraVenta!L400</f>
        <v>0</v>
      </c>
      <c r="K398" s="6">
        <f>+'2'!K397+CompraVenta!M400</f>
        <v>40293.510000000009</v>
      </c>
      <c r="L398" s="6">
        <f>+'2'!L397+CompraVenta!N400</f>
        <v>48865.459999999963</v>
      </c>
      <c r="M398" s="6">
        <f>+'2'!M397+CompraVenta!O400</f>
        <v>40104.379999999976</v>
      </c>
      <c r="N398" s="6">
        <f>+'4'!B397+CompraVenta!P400</f>
        <v>0</v>
      </c>
      <c r="O398" s="6">
        <f>+'4'!C397+CompraVenta!Q400</f>
        <v>0</v>
      </c>
      <c r="P398" s="6">
        <f>+'4'!D397+CompraVenta!R400</f>
        <v>0</v>
      </c>
      <c r="Q398" s="6">
        <f>+'4'!E397+CompraVenta!S400</f>
        <v>0</v>
      </c>
      <c r="R398" s="6">
        <f>+'4'!F397+CompraVenta!T400</f>
        <v>0</v>
      </c>
      <c r="S398" s="6">
        <f>+'4'!G397+CompraVenta!U400</f>
        <v>0</v>
      </c>
      <c r="T398" s="6">
        <f>+'4'!H397+CompraVenta!V400</f>
        <v>0</v>
      </c>
      <c r="U398" s="6">
        <f>+'4'!I397+CompraVenta!W400</f>
        <v>0</v>
      </c>
      <c r="V398" s="6">
        <f>+'4'!J397+CompraVenta!X400</f>
        <v>0</v>
      </c>
      <c r="W398" s="6">
        <f>+'4'!K397+CompraVenta!Y400</f>
        <v>40285.660000000011</v>
      </c>
      <c r="X398" s="6">
        <f>+'4'!L397+CompraVenta!Z400</f>
        <v>49134.239999999954</v>
      </c>
      <c r="Y398" s="6">
        <f>+'4'!M397+CompraVenta!AA400</f>
        <v>43162.459999999941</v>
      </c>
      <c r="Z398" s="6">
        <f>+'7'!B397+CompraVenta!AB400</f>
        <v>0</v>
      </c>
      <c r="AA398" s="6">
        <f>+'7'!C397+CompraVenta!AC400</f>
        <v>0</v>
      </c>
      <c r="AB398" s="6">
        <f>+'7'!D397+CompraVenta!AD400</f>
        <v>0</v>
      </c>
      <c r="AC398" s="6">
        <f>+'7'!E397+CompraVenta!AE400</f>
        <v>0</v>
      </c>
      <c r="AD398" s="6">
        <f>+'7'!F397+CompraVenta!AF400</f>
        <v>0</v>
      </c>
      <c r="AE398" s="6">
        <f>+'7'!G397+CompraVenta!AG400</f>
        <v>0</v>
      </c>
      <c r="AF398" s="6">
        <f>+'7'!H397+CompraVenta!AH400</f>
        <v>0</v>
      </c>
      <c r="AG398" s="6">
        <f>+'7'!I397+CompraVenta!AI400</f>
        <v>0</v>
      </c>
      <c r="AH398" s="6">
        <f>+'7'!J397+CompraVenta!AJ400</f>
        <v>0</v>
      </c>
      <c r="AI398" s="6">
        <f>+'7'!K397+CompraVenta!AK400</f>
        <v>40281.159999999982</v>
      </c>
      <c r="AJ398" s="6">
        <f>+'7'!L397+CompraVenta!AL400</f>
        <v>49366.539999999964</v>
      </c>
      <c r="AK398" s="6">
        <f>+'7'!M397+CompraVenta!AM400</f>
        <v>40599.14999999998</v>
      </c>
      <c r="AL398" s="6"/>
      <c r="AM398" s="33">
        <f t="shared" si="57"/>
        <v>129263.34999999995</v>
      </c>
      <c r="AN398" s="33">
        <f t="shared" si="58"/>
        <v>132582.3599999999</v>
      </c>
      <c r="AO398" s="33">
        <f t="shared" si="59"/>
        <v>130246.84999999993</v>
      </c>
      <c r="AP398" s="33">
        <f t="shared" si="60"/>
        <v>129263.34999999995</v>
      </c>
      <c r="AQ398" s="33">
        <f t="shared" si="61"/>
        <v>1</v>
      </c>
      <c r="AR398" s="6">
        <f t="shared" si="65"/>
        <v>396</v>
      </c>
      <c r="AS398" s="34">
        <f t="shared" si="62"/>
        <v>40293.510000000009</v>
      </c>
      <c r="AT398" s="34">
        <f t="shared" si="62"/>
        <v>48865.459999999963</v>
      </c>
      <c r="AU398" s="34">
        <f t="shared" si="62"/>
        <v>40104.379999999976</v>
      </c>
      <c r="AV398" s="34">
        <f t="shared" si="63"/>
        <v>129263.34999999995</v>
      </c>
      <c r="AW398" s="19"/>
      <c r="BB398" s="33"/>
      <c r="BC398" s="33"/>
      <c r="BD398" s="33"/>
      <c r="BF398" s="33"/>
      <c r="BG398" s="33"/>
      <c r="BH398" s="33"/>
      <c r="BJ398" s="35">
        <f t="shared" si="64"/>
        <v>129263.34999999995</v>
      </c>
    </row>
    <row r="399" spans="1:62" x14ac:dyDescent="0.35">
      <c r="A399" s="3" t="str">
        <f>+'7'!A398</f>
        <v>SAN_JUAN_LAP</v>
      </c>
      <c r="B399" s="6">
        <f>+'2'!B398+CompraVenta!D401</f>
        <v>0</v>
      </c>
      <c r="C399" s="6">
        <f>+'2'!C398+CompraVenta!E401</f>
        <v>0</v>
      </c>
      <c r="D399" s="6">
        <f>+'2'!D398+CompraVenta!F401</f>
        <v>0</v>
      </c>
      <c r="E399" s="6">
        <f>+'2'!E398+CompraVenta!G401</f>
        <v>0</v>
      </c>
      <c r="F399" s="6">
        <f>+'2'!F398+CompraVenta!H401</f>
        <v>0</v>
      </c>
      <c r="G399" s="6">
        <f>+'2'!G398+CompraVenta!I401</f>
        <v>0</v>
      </c>
      <c r="H399" s="6">
        <f>+'2'!H398+CompraVenta!J401</f>
        <v>0</v>
      </c>
      <c r="I399" s="6">
        <f>+'2'!I398+CompraVenta!K401</f>
        <v>0</v>
      </c>
      <c r="J399" s="6">
        <f>+'2'!J398+CompraVenta!L401</f>
        <v>0</v>
      </c>
      <c r="K399" s="6">
        <f>+'2'!K398+CompraVenta!M401</f>
        <v>943994.10000000079</v>
      </c>
      <c r="L399" s="6">
        <f>+'2'!L398+CompraVenta!N401</f>
        <v>137215.62999999995</v>
      </c>
      <c r="M399" s="6">
        <f>+'2'!M398+CompraVenta!O401</f>
        <v>85655.070000000371</v>
      </c>
      <c r="N399" s="6">
        <f>+'4'!B398+CompraVenta!P401</f>
        <v>0</v>
      </c>
      <c r="O399" s="6">
        <f>+'4'!C398+CompraVenta!Q401</f>
        <v>0</v>
      </c>
      <c r="P399" s="6">
        <f>+'4'!D398+CompraVenta!R401</f>
        <v>0</v>
      </c>
      <c r="Q399" s="6">
        <f>+'4'!E398+CompraVenta!S401</f>
        <v>0</v>
      </c>
      <c r="R399" s="6">
        <f>+'4'!F398+CompraVenta!T401</f>
        <v>0</v>
      </c>
      <c r="S399" s="6">
        <f>+'4'!G398+CompraVenta!U401</f>
        <v>0</v>
      </c>
      <c r="T399" s="6">
        <f>+'4'!H398+CompraVenta!V401</f>
        <v>0</v>
      </c>
      <c r="U399" s="6">
        <f>+'4'!I398+CompraVenta!W401</f>
        <v>0</v>
      </c>
      <c r="V399" s="6">
        <f>+'4'!J398+CompraVenta!X401</f>
        <v>0</v>
      </c>
      <c r="W399" s="6">
        <f>+'4'!K398+CompraVenta!Y401</f>
        <v>944479.79000000074</v>
      </c>
      <c r="X399" s="6">
        <f>+'4'!L398+CompraVenta!Z401</f>
        <v>126626.9599999999</v>
      </c>
      <c r="Y399" s="6">
        <f>+'4'!M398+CompraVenta!AA401</f>
        <v>-82638.66</v>
      </c>
      <c r="Z399" s="6">
        <f>+'7'!B398+CompraVenta!AB401</f>
        <v>0</v>
      </c>
      <c r="AA399" s="6">
        <f>+'7'!C398+CompraVenta!AC401</f>
        <v>0</v>
      </c>
      <c r="AB399" s="6">
        <f>+'7'!D398+CompraVenta!AD401</f>
        <v>0</v>
      </c>
      <c r="AC399" s="6">
        <f>+'7'!E398+CompraVenta!AE401</f>
        <v>0</v>
      </c>
      <c r="AD399" s="6">
        <f>+'7'!F398+CompraVenta!AF401</f>
        <v>0</v>
      </c>
      <c r="AE399" s="6">
        <f>+'7'!G398+CompraVenta!AG401</f>
        <v>0</v>
      </c>
      <c r="AF399" s="6">
        <f>+'7'!H398+CompraVenta!AH401</f>
        <v>0</v>
      </c>
      <c r="AG399" s="6">
        <f>+'7'!I398+CompraVenta!AI401</f>
        <v>0</v>
      </c>
      <c r="AH399" s="6">
        <f>+'7'!J398+CompraVenta!AJ401</f>
        <v>0</v>
      </c>
      <c r="AI399" s="6">
        <f>+'7'!K398+CompraVenta!AK401</f>
        <v>951491.67000000109</v>
      </c>
      <c r="AJ399" s="6">
        <f>+'7'!L398+CompraVenta!AL401</f>
        <v>120183.94999999976</v>
      </c>
      <c r="AK399" s="6">
        <f>+'7'!M398+CompraVenta!AM401</f>
        <v>49842.460000000006</v>
      </c>
      <c r="AL399" s="6"/>
      <c r="AM399" s="33">
        <f t="shared" si="57"/>
        <v>1166864.800000001</v>
      </c>
      <c r="AN399" s="33">
        <f t="shared" si="58"/>
        <v>988468.09000000067</v>
      </c>
      <c r="AO399" s="33">
        <f t="shared" si="59"/>
        <v>1121518.0800000008</v>
      </c>
      <c r="AP399" s="33">
        <f t="shared" si="60"/>
        <v>988468.09000000067</v>
      </c>
      <c r="AQ399" s="33">
        <f t="shared" si="61"/>
        <v>2</v>
      </c>
      <c r="AR399" s="6">
        <f t="shared" si="65"/>
        <v>397</v>
      </c>
      <c r="AS399" s="34">
        <f t="shared" si="62"/>
        <v>944479.79000000074</v>
      </c>
      <c r="AT399" s="34">
        <f t="shared" si="62"/>
        <v>126626.9599999999</v>
      </c>
      <c r="AU399" s="34">
        <f t="shared" si="62"/>
        <v>-82638.66</v>
      </c>
      <c r="AV399" s="34">
        <f t="shared" si="63"/>
        <v>988468.09000000067</v>
      </c>
      <c r="AW399" s="19"/>
      <c r="BB399" s="33"/>
      <c r="BC399" s="33"/>
      <c r="BD399" s="33"/>
      <c r="BF399" s="33"/>
      <c r="BG399" s="33"/>
      <c r="BH399" s="33"/>
      <c r="BJ399" s="35">
        <f t="shared" si="64"/>
        <v>988468.09000000067</v>
      </c>
    </row>
    <row r="400" spans="1:62" x14ac:dyDescent="0.35">
      <c r="A400" s="3" t="str">
        <f>+'7'!A399</f>
        <v>SANBAR_SOLAR</v>
      </c>
      <c r="B400" s="6">
        <f>+'2'!B399+CompraVenta!D402</f>
        <v>0</v>
      </c>
      <c r="C400" s="6">
        <f>+'2'!C399+CompraVenta!E402</f>
        <v>0</v>
      </c>
      <c r="D400" s="6">
        <f>+'2'!D399+CompraVenta!F402</f>
        <v>0</v>
      </c>
      <c r="E400" s="6">
        <f>+'2'!E399+CompraVenta!G402</f>
        <v>0</v>
      </c>
      <c r="F400" s="6">
        <f>+'2'!F399+CompraVenta!H402</f>
        <v>0</v>
      </c>
      <c r="G400" s="6">
        <f>+'2'!G399+CompraVenta!I402</f>
        <v>0</v>
      </c>
      <c r="H400" s="6">
        <f>+'2'!H399+CompraVenta!J402</f>
        <v>0</v>
      </c>
      <c r="I400" s="6">
        <f>+'2'!I399+CompraVenta!K402</f>
        <v>0</v>
      </c>
      <c r="J400" s="6">
        <f>+'2'!J399+CompraVenta!L402</f>
        <v>0</v>
      </c>
      <c r="K400" s="6">
        <f>+'2'!K399+CompraVenta!M402</f>
        <v>42448.770000000011</v>
      </c>
      <c r="L400" s="6">
        <f>+'2'!L399+CompraVenta!N402</f>
        <v>44299.769999999982</v>
      </c>
      <c r="M400" s="6">
        <f>+'2'!M399+CompraVenta!O402</f>
        <v>40334.140000000007</v>
      </c>
      <c r="N400" s="6">
        <f>+'4'!B399+CompraVenta!P402</f>
        <v>0</v>
      </c>
      <c r="O400" s="6">
        <f>+'4'!C399+CompraVenta!Q402</f>
        <v>0</v>
      </c>
      <c r="P400" s="6">
        <f>+'4'!D399+CompraVenta!R402</f>
        <v>0</v>
      </c>
      <c r="Q400" s="6">
        <f>+'4'!E399+CompraVenta!S402</f>
        <v>0</v>
      </c>
      <c r="R400" s="6">
        <f>+'4'!F399+CompraVenta!T402</f>
        <v>0</v>
      </c>
      <c r="S400" s="6">
        <f>+'4'!G399+CompraVenta!U402</f>
        <v>0</v>
      </c>
      <c r="T400" s="6">
        <f>+'4'!H399+CompraVenta!V402</f>
        <v>0</v>
      </c>
      <c r="U400" s="6">
        <f>+'4'!I399+CompraVenta!W402</f>
        <v>0</v>
      </c>
      <c r="V400" s="6">
        <f>+'4'!J399+CompraVenta!X402</f>
        <v>0</v>
      </c>
      <c r="W400" s="6">
        <f>+'4'!K399+CompraVenta!Y402</f>
        <v>42445.219999999994</v>
      </c>
      <c r="X400" s="6">
        <f>+'4'!L399+CompraVenta!Z402</f>
        <v>44821.869999999966</v>
      </c>
      <c r="Y400" s="6">
        <f>+'4'!M399+CompraVenta!AA402</f>
        <v>44257.659999999989</v>
      </c>
      <c r="Z400" s="6">
        <f>+'7'!B399+CompraVenta!AB402</f>
        <v>0</v>
      </c>
      <c r="AA400" s="6">
        <f>+'7'!C399+CompraVenta!AC402</f>
        <v>0</v>
      </c>
      <c r="AB400" s="6">
        <f>+'7'!D399+CompraVenta!AD402</f>
        <v>0</v>
      </c>
      <c r="AC400" s="6">
        <f>+'7'!E399+CompraVenta!AE402</f>
        <v>0</v>
      </c>
      <c r="AD400" s="6">
        <f>+'7'!F399+CompraVenta!AF402</f>
        <v>0</v>
      </c>
      <c r="AE400" s="6">
        <f>+'7'!G399+CompraVenta!AG402</f>
        <v>0</v>
      </c>
      <c r="AF400" s="6">
        <f>+'7'!H399+CompraVenta!AH402</f>
        <v>0</v>
      </c>
      <c r="AG400" s="6">
        <f>+'7'!I399+CompraVenta!AI402</f>
        <v>0</v>
      </c>
      <c r="AH400" s="6">
        <f>+'7'!J399+CompraVenta!AJ402</f>
        <v>0</v>
      </c>
      <c r="AI400" s="6">
        <f>+'7'!K399+CompraVenta!AK402</f>
        <v>42438.079999999929</v>
      </c>
      <c r="AJ400" s="6">
        <f>+'7'!L399+CompraVenta!AL402</f>
        <v>45051.860000000008</v>
      </c>
      <c r="AK400" s="6">
        <f>+'7'!M399+CompraVenta!AM402</f>
        <v>40976.820000000087</v>
      </c>
      <c r="AL400" s="6"/>
      <c r="AM400" s="33">
        <f t="shared" si="57"/>
        <v>127082.68</v>
      </c>
      <c r="AN400" s="33">
        <f t="shared" si="58"/>
        <v>131524.74999999994</v>
      </c>
      <c r="AO400" s="33">
        <f t="shared" si="59"/>
        <v>128466.76000000004</v>
      </c>
      <c r="AP400" s="33">
        <f t="shared" si="60"/>
        <v>127082.68</v>
      </c>
      <c r="AQ400" s="33">
        <f t="shared" si="61"/>
        <v>1</v>
      </c>
      <c r="AR400" s="6">
        <f t="shared" si="65"/>
        <v>398</v>
      </c>
      <c r="AS400" s="34">
        <f t="shared" si="62"/>
        <v>42448.770000000011</v>
      </c>
      <c r="AT400" s="34">
        <f t="shared" si="62"/>
        <v>44299.769999999982</v>
      </c>
      <c r="AU400" s="34">
        <f t="shared" si="62"/>
        <v>40334.140000000007</v>
      </c>
      <c r="AV400" s="34">
        <f t="shared" si="63"/>
        <v>127082.68</v>
      </c>
      <c r="AW400" s="19"/>
      <c r="BB400" s="33"/>
      <c r="BC400" s="33"/>
      <c r="BD400" s="33"/>
      <c r="BF400" s="33"/>
      <c r="BG400" s="33"/>
      <c r="BH400" s="33"/>
      <c r="BJ400" s="35">
        <f t="shared" si="64"/>
        <v>127082.68</v>
      </c>
    </row>
    <row r="401" spans="1:62" x14ac:dyDescent="0.35">
      <c r="A401" s="3" t="str">
        <f>+'7'!A400</f>
        <v>SANTA IRENE</v>
      </c>
      <c r="B401" s="6">
        <f>+'2'!B400+CompraVenta!D403</f>
        <v>0</v>
      </c>
      <c r="C401" s="6">
        <f>+'2'!C400+CompraVenta!E403</f>
        <v>0</v>
      </c>
      <c r="D401" s="6">
        <f>+'2'!D400+CompraVenta!F403</f>
        <v>0</v>
      </c>
      <c r="E401" s="6">
        <f>+'2'!E400+CompraVenta!G403</f>
        <v>0</v>
      </c>
      <c r="F401" s="6">
        <f>+'2'!F400+CompraVenta!H403</f>
        <v>0</v>
      </c>
      <c r="G401" s="6">
        <f>+'2'!G400+CompraVenta!I403</f>
        <v>0</v>
      </c>
      <c r="H401" s="6">
        <f>+'2'!H400+CompraVenta!J403</f>
        <v>0</v>
      </c>
      <c r="I401" s="6">
        <f>+'2'!I400+CompraVenta!K403</f>
        <v>0</v>
      </c>
      <c r="J401" s="6">
        <f>+'2'!J400+CompraVenta!L403</f>
        <v>0</v>
      </c>
      <c r="K401" s="6">
        <f>+'2'!K400+CompraVenta!M403</f>
        <v>0</v>
      </c>
      <c r="L401" s="6">
        <f>+'2'!L400+CompraVenta!N403</f>
        <v>0</v>
      </c>
      <c r="M401" s="6">
        <f>+'2'!M400+CompraVenta!O403</f>
        <v>0</v>
      </c>
      <c r="N401" s="6">
        <f>+'4'!B400+CompraVenta!P403</f>
        <v>0</v>
      </c>
      <c r="O401" s="6">
        <f>+'4'!C400+CompraVenta!Q403</f>
        <v>0</v>
      </c>
      <c r="P401" s="6">
        <f>+'4'!D400+CompraVenta!R403</f>
        <v>0</v>
      </c>
      <c r="Q401" s="6">
        <f>+'4'!E400+CompraVenta!S403</f>
        <v>0</v>
      </c>
      <c r="R401" s="6">
        <f>+'4'!F400+CompraVenta!T403</f>
        <v>0</v>
      </c>
      <c r="S401" s="6">
        <f>+'4'!G400+CompraVenta!U403</f>
        <v>0</v>
      </c>
      <c r="T401" s="6">
        <f>+'4'!H400+CompraVenta!V403</f>
        <v>0</v>
      </c>
      <c r="U401" s="6">
        <f>+'4'!I400+CompraVenta!W403</f>
        <v>0</v>
      </c>
      <c r="V401" s="6">
        <f>+'4'!J400+CompraVenta!X403</f>
        <v>0</v>
      </c>
      <c r="W401" s="6">
        <f>+'4'!K400+CompraVenta!Y403</f>
        <v>0</v>
      </c>
      <c r="X401" s="6">
        <f>+'4'!L400+CompraVenta!Z403</f>
        <v>0</v>
      </c>
      <c r="Y401" s="6">
        <f>+'4'!M400+CompraVenta!AA403</f>
        <v>0</v>
      </c>
      <c r="Z401" s="6">
        <f>+'7'!B400+CompraVenta!AB403</f>
        <v>0</v>
      </c>
      <c r="AA401" s="6">
        <f>+'7'!C400+CompraVenta!AC403</f>
        <v>0</v>
      </c>
      <c r="AB401" s="6">
        <f>+'7'!D400+CompraVenta!AD403</f>
        <v>0</v>
      </c>
      <c r="AC401" s="6">
        <f>+'7'!E400+CompraVenta!AE403</f>
        <v>0</v>
      </c>
      <c r="AD401" s="6">
        <f>+'7'!F400+CompraVenta!AF403</f>
        <v>0</v>
      </c>
      <c r="AE401" s="6">
        <f>+'7'!G400+CompraVenta!AG403</f>
        <v>0</v>
      </c>
      <c r="AF401" s="6">
        <f>+'7'!H400+CompraVenta!AH403</f>
        <v>0</v>
      </c>
      <c r="AG401" s="6">
        <f>+'7'!I400+CompraVenta!AI403</f>
        <v>0</v>
      </c>
      <c r="AH401" s="6">
        <f>+'7'!J400+CompraVenta!AJ403</f>
        <v>0</v>
      </c>
      <c r="AI401" s="6">
        <f>+'7'!K400+CompraVenta!AK403</f>
        <v>0</v>
      </c>
      <c r="AJ401" s="6">
        <f>+'7'!L400+CompraVenta!AL403</f>
        <v>0</v>
      </c>
      <c r="AK401" s="6">
        <f>+'7'!M400+CompraVenta!AM403</f>
        <v>0</v>
      </c>
      <c r="AL401" s="6"/>
      <c r="AM401" s="33">
        <f t="shared" si="57"/>
        <v>0</v>
      </c>
      <c r="AN401" s="33">
        <f t="shared" si="58"/>
        <v>0</v>
      </c>
      <c r="AO401" s="33">
        <f t="shared" si="59"/>
        <v>0</v>
      </c>
      <c r="AP401" s="33">
        <f t="shared" si="60"/>
        <v>0</v>
      </c>
      <c r="AQ401" s="33">
        <f t="shared" si="61"/>
        <v>1</v>
      </c>
      <c r="AR401" s="6">
        <f t="shared" si="65"/>
        <v>399</v>
      </c>
      <c r="AS401" s="34">
        <f t="shared" si="62"/>
        <v>0</v>
      </c>
      <c r="AT401" s="34">
        <f t="shared" si="62"/>
        <v>0</v>
      </c>
      <c r="AU401" s="34">
        <f t="shared" si="62"/>
        <v>0</v>
      </c>
      <c r="AV401" s="34">
        <f t="shared" si="63"/>
        <v>0</v>
      </c>
      <c r="AW401" s="19"/>
      <c r="BB401" s="33"/>
      <c r="BC401" s="33"/>
      <c r="BD401" s="33"/>
      <c r="BF401" s="33"/>
      <c r="BG401" s="33"/>
      <c r="BH401" s="33"/>
      <c r="BJ401" s="35">
        <f t="shared" si="64"/>
        <v>0</v>
      </c>
    </row>
    <row r="402" spans="1:62" x14ac:dyDescent="0.35">
      <c r="A402" s="3" t="str">
        <f>+'7'!A401</f>
        <v>SANTA_ADRIANA</v>
      </c>
      <c r="B402" s="6">
        <f>+'2'!B401+CompraVenta!D404</f>
        <v>0</v>
      </c>
      <c r="C402" s="6">
        <f>+'2'!C401+CompraVenta!E404</f>
        <v>0</v>
      </c>
      <c r="D402" s="6">
        <f>+'2'!D401+CompraVenta!F404</f>
        <v>0</v>
      </c>
      <c r="E402" s="6">
        <f>+'2'!E401+CompraVenta!G404</f>
        <v>0</v>
      </c>
      <c r="F402" s="6">
        <f>+'2'!F401+CompraVenta!H404</f>
        <v>0</v>
      </c>
      <c r="G402" s="6">
        <f>+'2'!G401+CompraVenta!I404</f>
        <v>0</v>
      </c>
      <c r="H402" s="6">
        <f>+'2'!H401+CompraVenta!J404</f>
        <v>0</v>
      </c>
      <c r="I402" s="6">
        <f>+'2'!I401+CompraVenta!K404</f>
        <v>0</v>
      </c>
      <c r="J402" s="6">
        <f>+'2'!J401+CompraVenta!L404</f>
        <v>0</v>
      </c>
      <c r="K402" s="6">
        <f>+'2'!K401+CompraVenta!M404</f>
        <v>28651.869999999984</v>
      </c>
      <c r="L402" s="6">
        <f>+'2'!L401+CompraVenta!N404</f>
        <v>24328.680000000004</v>
      </c>
      <c r="M402" s="6">
        <f>+'2'!M401+CompraVenta!O404</f>
        <v>37229.979999999909</v>
      </c>
      <c r="N402" s="6">
        <f>+'4'!B401+CompraVenta!P404</f>
        <v>0</v>
      </c>
      <c r="O402" s="6">
        <f>+'4'!C401+CompraVenta!Q404</f>
        <v>0</v>
      </c>
      <c r="P402" s="6">
        <f>+'4'!D401+CompraVenta!R404</f>
        <v>0</v>
      </c>
      <c r="Q402" s="6">
        <f>+'4'!E401+CompraVenta!S404</f>
        <v>0</v>
      </c>
      <c r="R402" s="6">
        <f>+'4'!F401+CompraVenta!T404</f>
        <v>0</v>
      </c>
      <c r="S402" s="6">
        <f>+'4'!G401+CompraVenta!U404</f>
        <v>0</v>
      </c>
      <c r="T402" s="6">
        <f>+'4'!H401+CompraVenta!V404</f>
        <v>0</v>
      </c>
      <c r="U402" s="6">
        <f>+'4'!I401+CompraVenta!W404</f>
        <v>0</v>
      </c>
      <c r="V402" s="6">
        <f>+'4'!J401+CompraVenta!X404</f>
        <v>0</v>
      </c>
      <c r="W402" s="6">
        <f>+'4'!K401+CompraVenta!Y404</f>
        <v>28646.119999999992</v>
      </c>
      <c r="X402" s="6">
        <f>+'4'!L401+CompraVenta!Z404</f>
        <v>24506.929999999986</v>
      </c>
      <c r="Y402" s="6">
        <f>+'4'!M401+CompraVenta!AA404</f>
        <v>40314.560000000049</v>
      </c>
      <c r="Z402" s="6">
        <f>+'7'!B401+CompraVenta!AB404</f>
        <v>0</v>
      </c>
      <c r="AA402" s="6">
        <f>+'7'!C401+CompraVenta!AC404</f>
        <v>0</v>
      </c>
      <c r="AB402" s="6">
        <f>+'7'!D401+CompraVenta!AD404</f>
        <v>0</v>
      </c>
      <c r="AC402" s="6">
        <f>+'7'!E401+CompraVenta!AE404</f>
        <v>0</v>
      </c>
      <c r="AD402" s="6">
        <f>+'7'!F401+CompraVenta!AF404</f>
        <v>0</v>
      </c>
      <c r="AE402" s="6">
        <f>+'7'!G401+CompraVenta!AG404</f>
        <v>0</v>
      </c>
      <c r="AF402" s="6">
        <f>+'7'!H401+CompraVenta!AH404</f>
        <v>0</v>
      </c>
      <c r="AG402" s="6">
        <f>+'7'!I401+CompraVenta!AI404</f>
        <v>0</v>
      </c>
      <c r="AH402" s="6">
        <f>+'7'!J401+CompraVenta!AJ404</f>
        <v>0</v>
      </c>
      <c r="AI402" s="6">
        <f>+'7'!K401+CompraVenta!AK404</f>
        <v>28642.579999999991</v>
      </c>
      <c r="AJ402" s="6">
        <f>+'7'!L401+CompraVenta!AL404</f>
        <v>24635.929999999986</v>
      </c>
      <c r="AK402" s="6">
        <f>+'7'!M401+CompraVenta!AM404</f>
        <v>37703.620000000024</v>
      </c>
      <c r="AL402" s="6"/>
      <c r="AM402" s="33">
        <f t="shared" si="57"/>
        <v>90210.529999999897</v>
      </c>
      <c r="AN402" s="33">
        <f t="shared" si="58"/>
        <v>93467.610000000015</v>
      </c>
      <c r="AO402" s="33">
        <f t="shared" si="59"/>
        <v>90982.13</v>
      </c>
      <c r="AP402" s="33">
        <f t="shared" si="60"/>
        <v>90210.529999999897</v>
      </c>
      <c r="AQ402" s="33">
        <f t="shared" si="61"/>
        <v>1</v>
      </c>
      <c r="AR402" s="6">
        <f t="shared" si="65"/>
        <v>400</v>
      </c>
      <c r="AS402" s="34">
        <f t="shared" si="62"/>
        <v>28651.869999999984</v>
      </c>
      <c r="AT402" s="34">
        <f t="shared" si="62"/>
        <v>24328.680000000004</v>
      </c>
      <c r="AU402" s="34">
        <f t="shared" si="62"/>
        <v>37229.979999999909</v>
      </c>
      <c r="AV402" s="34">
        <f t="shared" si="63"/>
        <v>90210.529999999897</v>
      </c>
      <c r="AW402" s="19"/>
      <c r="BB402" s="33"/>
      <c r="BC402" s="33"/>
      <c r="BD402" s="33"/>
      <c r="BF402" s="33"/>
      <c r="BG402" s="33"/>
      <c r="BH402" s="33"/>
      <c r="BJ402" s="35">
        <f t="shared" si="64"/>
        <v>90210.529999999897</v>
      </c>
    </row>
    <row r="403" spans="1:62" x14ac:dyDescent="0.35">
      <c r="A403" s="3" t="str">
        <f>+'7'!A402</f>
        <v>SANTA_CATALINA_SOLAR</v>
      </c>
      <c r="B403" s="6">
        <f>+'2'!B402+CompraVenta!D405</f>
        <v>0</v>
      </c>
      <c r="C403" s="6">
        <f>+'2'!C402+CompraVenta!E405</f>
        <v>0</v>
      </c>
      <c r="D403" s="6">
        <f>+'2'!D402+CompraVenta!F405</f>
        <v>0</v>
      </c>
      <c r="E403" s="6">
        <f>+'2'!E402+CompraVenta!G405</f>
        <v>0</v>
      </c>
      <c r="F403" s="6">
        <f>+'2'!F402+CompraVenta!H405</f>
        <v>0</v>
      </c>
      <c r="G403" s="6">
        <f>+'2'!G402+CompraVenta!I405</f>
        <v>0</v>
      </c>
      <c r="H403" s="6">
        <f>+'2'!H402+CompraVenta!J405</f>
        <v>0</v>
      </c>
      <c r="I403" s="6">
        <f>+'2'!I402+CompraVenta!K405</f>
        <v>0</v>
      </c>
      <c r="J403" s="6">
        <f>+'2'!J402+CompraVenta!L405</f>
        <v>0</v>
      </c>
      <c r="K403" s="6">
        <f>+'2'!K402+CompraVenta!M405</f>
        <v>100959.04999999996</v>
      </c>
      <c r="L403" s="6">
        <f>+'2'!L402+CompraVenta!N405</f>
        <v>122111.83000000003</v>
      </c>
      <c r="M403" s="6">
        <f>+'2'!M402+CompraVenta!O405</f>
        <v>114929.56999999995</v>
      </c>
      <c r="N403" s="6">
        <f>+'4'!B402+CompraVenta!P405</f>
        <v>0</v>
      </c>
      <c r="O403" s="6">
        <f>+'4'!C402+CompraVenta!Q405</f>
        <v>0</v>
      </c>
      <c r="P403" s="6">
        <f>+'4'!D402+CompraVenta!R405</f>
        <v>0</v>
      </c>
      <c r="Q403" s="6">
        <f>+'4'!E402+CompraVenta!S405</f>
        <v>0</v>
      </c>
      <c r="R403" s="6">
        <f>+'4'!F402+CompraVenta!T405</f>
        <v>0</v>
      </c>
      <c r="S403" s="6">
        <f>+'4'!G402+CompraVenta!U405</f>
        <v>0</v>
      </c>
      <c r="T403" s="6">
        <f>+'4'!H402+CompraVenta!V405</f>
        <v>0</v>
      </c>
      <c r="U403" s="6">
        <f>+'4'!I402+CompraVenta!W405</f>
        <v>0</v>
      </c>
      <c r="V403" s="6">
        <f>+'4'!J402+CompraVenta!X405</f>
        <v>0</v>
      </c>
      <c r="W403" s="6">
        <f>+'4'!K402+CompraVenta!Y405</f>
        <v>100947.86999999994</v>
      </c>
      <c r="X403" s="6">
        <f>+'4'!L402+CompraVenta!Z405</f>
        <v>123202.00000000025</v>
      </c>
      <c r="Y403" s="6">
        <f>+'4'!M402+CompraVenta!AA405</f>
        <v>127218.73999999992</v>
      </c>
      <c r="Z403" s="6">
        <f>+'7'!B402+CompraVenta!AB405</f>
        <v>0</v>
      </c>
      <c r="AA403" s="6">
        <f>+'7'!C402+CompraVenta!AC405</f>
        <v>0</v>
      </c>
      <c r="AB403" s="6">
        <f>+'7'!D402+CompraVenta!AD405</f>
        <v>0</v>
      </c>
      <c r="AC403" s="6">
        <f>+'7'!E402+CompraVenta!AE405</f>
        <v>0</v>
      </c>
      <c r="AD403" s="6">
        <f>+'7'!F402+CompraVenta!AF405</f>
        <v>0</v>
      </c>
      <c r="AE403" s="6">
        <f>+'7'!G402+CompraVenta!AG405</f>
        <v>0</v>
      </c>
      <c r="AF403" s="6">
        <f>+'7'!H402+CompraVenta!AH405</f>
        <v>0</v>
      </c>
      <c r="AG403" s="6">
        <f>+'7'!I402+CompraVenta!AI405</f>
        <v>0</v>
      </c>
      <c r="AH403" s="6">
        <f>+'7'!J402+CompraVenta!AJ405</f>
        <v>0</v>
      </c>
      <c r="AI403" s="6">
        <f>+'7'!K402+CompraVenta!AK405</f>
        <v>100929.78000000004</v>
      </c>
      <c r="AJ403" s="6">
        <f>+'7'!L402+CompraVenta!AL405</f>
        <v>124099.31000000022</v>
      </c>
      <c r="AK403" s="6">
        <f>+'7'!M402+CompraVenta!AM405</f>
        <v>116527.7199999999</v>
      </c>
      <c r="AL403" s="6"/>
      <c r="AM403" s="33">
        <f t="shared" si="57"/>
        <v>338000.44999999995</v>
      </c>
      <c r="AN403" s="33">
        <f t="shared" si="58"/>
        <v>351368.6100000001</v>
      </c>
      <c r="AO403" s="33">
        <f t="shared" si="59"/>
        <v>341556.81000000017</v>
      </c>
      <c r="AP403" s="33">
        <f t="shared" si="60"/>
        <v>338000.44999999995</v>
      </c>
      <c r="AQ403" s="33">
        <f t="shared" si="61"/>
        <v>1</v>
      </c>
      <c r="AR403" s="6">
        <f t="shared" si="65"/>
        <v>401</v>
      </c>
      <c r="AS403" s="34">
        <f t="shared" si="62"/>
        <v>100959.04999999996</v>
      </c>
      <c r="AT403" s="34">
        <f t="shared" si="62"/>
        <v>122111.83000000003</v>
      </c>
      <c r="AU403" s="34">
        <f t="shared" si="62"/>
        <v>114929.56999999995</v>
      </c>
      <c r="AV403" s="34">
        <f t="shared" si="63"/>
        <v>338000.44999999995</v>
      </c>
      <c r="AW403" s="19"/>
      <c r="BB403" s="33"/>
      <c r="BC403" s="33"/>
      <c r="BD403" s="33"/>
      <c r="BF403" s="33"/>
      <c r="BG403" s="33"/>
      <c r="BH403" s="33"/>
      <c r="BJ403" s="35">
        <f t="shared" si="64"/>
        <v>338000.44999999995</v>
      </c>
    </row>
    <row r="404" spans="1:62" x14ac:dyDescent="0.35">
      <c r="A404" s="3" t="str">
        <f>+'7'!A403</f>
        <v>SANTA_CLARA</v>
      </c>
      <c r="B404" s="6">
        <f>+'2'!B403+CompraVenta!D406</f>
        <v>0</v>
      </c>
      <c r="C404" s="6">
        <f>+'2'!C403+CompraVenta!E406</f>
        <v>0</v>
      </c>
      <c r="D404" s="6">
        <f>+'2'!D403+CompraVenta!F406</f>
        <v>0</v>
      </c>
      <c r="E404" s="6">
        <f>+'2'!E403+CompraVenta!G406</f>
        <v>0</v>
      </c>
      <c r="F404" s="6">
        <f>+'2'!F403+CompraVenta!H406</f>
        <v>0</v>
      </c>
      <c r="G404" s="6">
        <f>+'2'!G403+CompraVenta!I406</f>
        <v>0</v>
      </c>
      <c r="H404" s="6">
        <f>+'2'!H403+CompraVenta!J406</f>
        <v>0</v>
      </c>
      <c r="I404" s="6">
        <f>+'2'!I403+CompraVenta!K406</f>
        <v>0</v>
      </c>
      <c r="J404" s="6">
        <f>+'2'!J403+CompraVenta!L406</f>
        <v>0</v>
      </c>
      <c r="K404" s="6">
        <f>+'2'!K403+CompraVenta!M406</f>
        <v>49471.799999999974</v>
      </c>
      <c r="L404" s="6">
        <f>+'2'!L403+CompraVenta!N406</f>
        <v>49407.179999999957</v>
      </c>
      <c r="M404" s="6">
        <f>+'2'!M403+CompraVenta!O406</f>
        <v>47033.750000000065</v>
      </c>
      <c r="N404" s="6">
        <f>+'4'!B403+CompraVenta!P406</f>
        <v>0</v>
      </c>
      <c r="O404" s="6">
        <f>+'4'!C403+CompraVenta!Q406</f>
        <v>0</v>
      </c>
      <c r="P404" s="6">
        <f>+'4'!D403+CompraVenta!R406</f>
        <v>0</v>
      </c>
      <c r="Q404" s="6">
        <f>+'4'!E403+CompraVenta!S406</f>
        <v>0</v>
      </c>
      <c r="R404" s="6">
        <f>+'4'!F403+CompraVenta!T406</f>
        <v>0</v>
      </c>
      <c r="S404" s="6">
        <f>+'4'!G403+CompraVenta!U406</f>
        <v>0</v>
      </c>
      <c r="T404" s="6">
        <f>+'4'!H403+CompraVenta!V406</f>
        <v>0</v>
      </c>
      <c r="U404" s="6">
        <f>+'4'!I403+CompraVenta!W406</f>
        <v>0</v>
      </c>
      <c r="V404" s="6">
        <f>+'4'!J403+CompraVenta!X406</f>
        <v>0</v>
      </c>
      <c r="W404" s="6">
        <f>+'4'!K403+CompraVenta!Y406</f>
        <v>49457.329999999965</v>
      </c>
      <c r="X404" s="6">
        <f>+'4'!L403+CompraVenta!Z406</f>
        <v>49791.330000000053</v>
      </c>
      <c r="Y404" s="6">
        <f>+'4'!M403+CompraVenta!AA406</f>
        <v>52497.469999999965</v>
      </c>
      <c r="Z404" s="6">
        <f>+'7'!B403+CompraVenta!AB406</f>
        <v>0</v>
      </c>
      <c r="AA404" s="6">
        <f>+'7'!C403+CompraVenta!AC406</f>
        <v>0</v>
      </c>
      <c r="AB404" s="6">
        <f>+'7'!D403+CompraVenta!AD406</f>
        <v>0</v>
      </c>
      <c r="AC404" s="6">
        <f>+'7'!E403+CompraVenta!AE406</f>
        <v>0</v>
      </c>
      <c r="AD404" s="6">
        <f>+'7'!F403+CompraVenta!AF406</f>
        <v>0</v>
      </c>
      <c r="AE404" s="6">
        <f>+'7'!G403+CompraVenta!AG406</f>
        <v>0</v>
      </c>
      <c r="AF404" s="6">
        <f>+'7'!H403+CompraVenta!AH406</f>
        <v>0</v>
      </c>
      <c r="AG404" s="6">
        <f>+'7'!I403+CompraVenta!AI406</f>
        <v>0</v>
      </c>
      <c r="AH404" s="6">
        <f>+'7'!J403+CompraVenta!AJ406</f>
        <v>0</v>
      </c>
      <c r="AI404" s="6">
        <f>+'7'!K403+CompraVenta!AK406</f>
        <v>49450.05999999999</v>
      </c>
      <c r="AJ404" s="6">
        <f>+'7'!L403+CompraVenta!AL406</f>
        <v>50194.799999999974</v>
      </c>
      <c r="AK404" s="6">
        <f>+'7'!M403+CompraVenta!AM406</f>
        <v>47822.939999999922</v>
      </c>
      <c r="AL404" s="6"/>
      <c r="AM404" s="33">
        <f t="shared" si="57"/>
        <v>145912.72999999998</v>
      </c>
      <c r="AN404" s="33">
        <f t="shared" si="58"/>
        <v>151746.12999999998</v>
      </c>
      <c r="AO404" s="33">
        <f t="shared" si="59"/>
        <v>147467.79999999987</v>
      </c>
      <c r="AP404" s="33">
        <f t="shared" si="60"/>
        <v>145912.72999999998</v>
      </c>
      <c r="AQ404" s="33">
        <f t="shared" si="61"/>
        <v>1</v>
      </c>
      <c r="AR404" s="6">
        <f t="shared" si="65"/>
        <v>402</v>
      </c>
      <c r="AS404" s="34">
        <f t="shared" si="62"/>
        <v>49471.799999999974</v>
      </c>
      <c r="AT404" s="34">
        <f t="shared" si="62"/>
        <v>49407.179999999957</v>
      </c>
      <c r="AU404" s="34">
        <f t="shared" si="62"/>
        <v>47033.750000000065</v>
      </c>
      <c r="AV404" s="34">
        <f t="shared" si="63"/>
        <v>145912.72999999998</v>
      </c>
      <c r="AW404" s="19"/>
      <c r="BB404" s="33"/>
      <c r="BC404" s="33"/>
      <c r="BD404" s="33"/>
      <c r="BF404" s="33"/>
      <c r="BG404" s="33"/>
      <c r="BH404" s="33"/>
      <c r="BJ404" s="35">
        <f t="shared" si="64"/>
        <v>145912.72999999998</v>
      </c>
    </row>
    <row r="405" spans="1:62" x14ac:dyDescent="0.35">
      <c r="A405" s="3" t="str">
        <f>+'7'!A404</f>
        <v>SANTA_INES_SOLAR</v>
      </c>
      <c r="B405" s="6">
        <f>+'2'!B404+CompraVenta!D407</f>
        <v>0</v>
      </c>
      <c r="C405" s="6">
        <f>+'2'!C404+CompraVenta!E407</f>
        <v>0</v>
      </c>
      <c r="D405" s="6">
        <f>+'2'!D404+CompraVenta!F407</f>
        <v>0</v>
      </c>
      <c r="E405" s="6">
        <f>+'2'!E404+CompraVenta!G407</f>
        <v>0</v>
      </c>
      <c r="F405" s="6">
        <f>+'2'!F404+CompraVenta!H407</f>
        <v>0</v>
      </c>
      <c r="G405" s="6">
        <f>+'2'!G404+CompraVenta!I407</f>
        <v>0</v>
      </c>
      <c r="H405" s="6">
        <f>+'2'!H404+CompraVenta!J407</f>
        <v>0</v>
      </c>
      <c r="I405" s="6">
        <f>+'2'!I404+CompraVenta!K407</f>
        <v>0</v>
      </c>
      <c r="J405" s="6">
        <f>+'2'!J404+CompraVenta!L407</f>
        <v>0</v>
      </c>
      <c r="K405" s="6">
        <f>+'2'!K404+CompraVenta!M407</f>
        <v>31995.319999999978</v>
      </c>
      <c r="L405" s="6">
        <f>+'2'!L404+CompraVenta!N407</f>
        <v>31729.159999999985</v>
      </c>
      <c r="M405" s="6">
        <f>+'2'!M404+CompraVenta!O407</f>
        <v>29355.380000000005</v>
      </c>
      <c r="N405" s="6">
        <f>+'4'!B404+CompraVenta!P407</f>
        <v>0</v>
      </c>
      <c r="O405" s="6">
        <f>+'4'!C404+CompraVenta!Q407</f>
        <v>0</v>
      </c>
      <c r="P405" s="6">
        <f>+'4'!D404+CompraVenta!R407</f>
        <v>0</v>
      </c>
      <c r="Q405" s="6">
        <f>+'4'!E404+CompraVenta!S407</f>
        <v>0</v>
      </c>
      <c r="R405" s="6">
        <f>+'4'!F404+CompraVenta!T407</f>
        <v>0</v>
      </c>
      <c r="S405" s="6">
        <f>+'4'!G404+CompraVenta!U407</f>
        <v>0</v>
      </c>
      <c r="T405" s="6">
        <f>+'4'!H404+CompraVenta!V407</f>
        <v>0</v>
      </c>
      <c r="U405" s="6">
        <f>+'4'!I404+CompraVenta!W407</f>
        <v>0</v>
      </c>
      <c r="V405" s="6">
        <f>+'4'!J404+CompraVenta!X407</f>
        <v>0</v>
      </c>
      <c r="W405" s="6">
        <f>+'4'!K404+CompraVenta!Y407</f>
        <v>31987.409999999985</v>
      </c>
      <c r="X405" s="6">
        <f>+'4'!L404+CompraVenta!Z407</f>
        <v>31910.700000000041</v>
      </c>
      <c r="Y405" s="6">
        <f>+'4'!M404+CompraVenta!AA407</f>
        <v>31611.720000000019</v>
      </c>
      <c r="Z405" s="6">
        <f>+'7'!B404+CompraVenta!AB407</f>
        <v>0</v>
      </c>
      <c r="AA405" s="6">
        <f>+'7'!C404+CompraVenta!AC407</f>
        <v>0</v>
      </c>
      <c r="AB405" s="6">
        <f>+'7'!D404+CompraVenta!AD407</f>
        <v>0</v>
      </c>
      <c r="AC405" s="6">
        <f>+'7'!E404+CompraVenta!AE407</f>
        <v>0</v>
      </c>
      <c r="AD405" s="6">
        <f>+'7'!F404+CompraVenta!AF407</f>
        <v>0</v>
      </c>
      <c r="AE405" s="6">
        <f>+'7'!G404+CompraVenta!AG407</f>
        <v>0</v>
      </c>
      <c r="AF405" s="6">
        <f>+'7'!H404+CompraVenta!AH407</f>
        <v>0</v>
      </c>
      <c r="AG405" s="6">
        <f>+'7'!I404+CompraVenta!AI407</f>
        <v>0</v>
      </c>
      <c r="AH405" s="6">
        <f>+'7'!J404+CompraVenta!AJ407</f>
        <v>0</v>
      </c>
      <c r="AI405" s="6">
        <f>+'7'!K404+CompraVenta!AK407</f>
        <v>31984.5</v>
      </c>
      <c r="AJ405" s="6">
        <f>+'7'!L404+CompraVenta!AL407</f>
        <v>32060.180000000018</v>
      </c>
      <c r="AK405" s="6">
        <f>+'7'!M404+CompraVenta!AM407</f>
        <v>29724.920000000006</v>
      </c>
      <c r="AL405" s="6"/>
      <c r="AM405" s="33">
        <f t="shared" si="57"/>
        <v>93079.859999999971</v>
      </c>
      <c r="AN405" s="33">
        <f t="shared" si="58"/>
        <v>95509.830000000045</v>
      </c>
      <c r="AO405" s="33">
        <f t="shared" si="59"/>
        <v>93769.600000000035</v>
      </c>
      <c r="AP405" s="33">
        <f t="shared" si="60"/>
        <v>93079.859999999971</v>
      </c>
      <c r="AQ405" s="33">
        <f t="shared" si="61"/>
        <v>1</v>
      </c>
      <c r="AR405" s="6">
        <f t="shared" si="65"/>
        <v>403</v>
      </c>
      <c r="AS405" s="34">
        <f t="shared" si="62"/>
        <v>31995.319999999978</v>
      </c>
      <c r="AT405" s="34">
        <f t="shared" si="62"/>
        <v>31729.159999999985</v>
      </c>
      <c r="AU405" s="34">
        <f t="shared" si="62"/>
        <v>29355.380000000005</v>
      </c>
      <c r="AV405" s="34">
        <f t="shared" si="63"/>
        <v>93079.859999999971</v>
      </c>
      <c r="AW405" s="19"/>
      <c r="BB405" s="33"/>
      <c r="BC405" s="33"/>
      <c r="BD405" s="33"/>
      <c r="BF405" s="33"/>
      <c r="BG405" s="33"/>
      <c r="BH405" s="33"/>
      <c r="BJ405" s="35">
        <f t="shared" si="64"/>
        <v>93079.859999999971</v>
      </c>
    </row>
    <row r="406" spans="1:62" x14ac:dyDescent="0.35">
      <c r="A406" s="3" t="str">
        <f>+'7'!A405</f>
        <v>SANTAMARTA</v>
      </c>
      <c r="B406" s="6">
        <f>+'2'!B405+CompraVenta!D408</f>
        <v>0</v>
      </c>
      <c r="C406" s="6">
        <f>+'2'!C405+CompraVenta!E408</f>
        <v>0</v>
      </c>
      <c r="D406" s="6">
        <f>+'2'!D405+CompraVenta!F408</f>
        <v>0</v>
      </c>
      <c r="E406" s="6">
        <f>+'2'!E405+CompraVenta!G408</f>
        <v>0</v>
      </c>
      <c r="F406" s="6">
        <f>+'2'!F405+CompraVenta!H408</f>
        <v>0</v>
      </c>
      <c r="G406" s="6">
        <f>+'2'!G405+CompraVenta!I408</f>
        <v>0</v>
      </c>
      <c r="H406" s="6">
        <f>+'2'!H405+CompraVenta!J408</f>
        <v>0</v>
      </c>
      <c r="I406" s="6">
        <f>+'2'!I405+CompraVenta!K408</f>
        <v>0</v>
      </c>
      <c r="J406" s="6">
        <f>+'2'!J405+CompraVenta!L408</f>
        <v>0</v>
      </c>
      <c r="K406" s="6">
        <f>+'2'!K405+CompraVenta!M408</f>
        <v>727804.63000000035</v>
      </c>
      <c r="L406" s="6">
        <f>+'2'!L405+CompraVenta!N408</f>
        <v>694864.09999999905</v>
      </c>
      <c r="M406" s="6">
        <f>+'2'!M405+CompraVenta!O408</f>
        <v>626103.85000000068</v>
      </c>
      <c r="N406" s="6">
        <f>+'4'!B405+CompraVenta!P408</f>
        <v>0</v>
      </c>
      <c r="O406" s="6">
        <f>+'4'!C405+CompraVenta!Q408</f>
        <v>0</v>
      </c>
      <c r="P406" s="6">
        <f>+'4'!D405+CompraVenta!R408</f>
        <v>0</v>
      </c>
      <c r="Q406" s="6">
        <f>+'4'!E405+CompraVenta!S408</f>
        <v>0</v>
      </c>
      <c r="R406" s="6">
        <f>+'4'!F405+CompraVenta!T408</f>
        <v>0</v>
      </c>
      <c r="S406" s="6">
        <f>+'4'!G405+CompraVenta!U408</f>
        <v>0</v>
      </c>
      <c r="T406" s="6">
        <f>+'4'!H405+CompraVenta!V408</f>
        <v>0</v>
      </c>
      <c r="U406" s="6">
        <f>+'4'!I405+CompraVenta!W408</f>
        <v>0</v>
      </c>
      <c r="V406" s="6">
        <f>+'4'!J405+CompraVenta!X408</f>
        <v>0</v>
      </c>
      <c r="W406" s="6">
        <f>+'4'!K405+CompraVenta!Y408</f>
        <v>727756.14000000013</v>
      </c>
      <c r="X406" s="6">
        <f>+'4'!L405+CompraVenta!Z408</f>
        <v>700243.74000000081</v>
      </c>
      <c r="Y406" s="6">
        <f>+'4'!M405+CompraVenta!AA408</f>
        <v>678105.70999999973</v>
      </c>
      <c r="Z406" s="6">
        <f>+'7'!B405+CompraVenta!AB408</f>
        <v>0</v>
      </c>
      <c r="AA406" s="6">
        <f>+'7'!C405+CompraVenta!AC408</f>
        <v>0</v>
      </c>
      <c r="AB406" s="6">
        <f>+'7'!D405+CompraVenta!AD408</f>
        <v>0</v>
      </c>
      <c r="AC406" s="6">
        <f>+'7'!E405+CompraVenta!AE408</f>
        <v>0</v>
      </c>
      <c r="AD406" s="6">
        <f>+'7'!F405+CompraVenta!AF408</f>
        <v>0</v>
      </c>
      <c r="AE406" s="6">
        <f>+'7'!G405+CompraVenta!AG408</f>
        <v>0</v>
      </c>
      <c r="AF406" s="6">
        <f>+'7'!H405+CompraVenta!AH408</f>
        <v>0</v>
      </c>
      <c r="AG406" s="6">
        <f>+'7'!I405+CompraVenta!AI408</f>
        <v>0</v>
      </c>
      <c r="AH406" s="6">
        <f>+'7'!J405+CompraVenta!AJ408</f>
        <v>0</v>
      </c>
      <c r="AI406" s="6">
        <f>+'7'!K405+CompraVenta!AK408</f>
        <v>727593.44999999972</v>
      </c>
      <c r="AJ406" s="6">
        <f>+'7'!L405+CompraVenta!AL408</f>
        <v>704281.19000000029</v>
      </c>
      <c r="AK406" s="6">
        <f>+'7'!M405+CompraVenta!AM408</f>
        <v>632959.93000000017</v>
      </c>
      <c r="AL406" s="6"/>
      <c r="AM406" s="33">
        <f t="shared" si="57"/>
        <v>2048772.58</v>
      </c>
      <c r="AN406" s="33">
        <f t="shared" si="58"/>
        <v>2106105.5900000008</v>
      </c>
      <c r="AO406" s="33">
        <f t="shared" si="59"/>
        <v>2064834.5700000003</v>
      </c>
      <c r="AP406" s="33">
        <f t="shared" si="60"/>
        <v>2048772.58</v>
      </c>
      <c r="AQ406" s="33">
        <f t="shared" si="61"/>
        <v>1</v>
      </c>
      <c r="AR406" s="6">
        <f t="shared" si="65"/>
        <v>404</v>
      </c>
      <c r="AS406" s="34">
        <f t="shared" si="62"/>
        <v>727804.63000000035</v>
      </c>
      <c r="AT406" s="34">
        <f t="shared" si="62"/>
        <v>694864.09999999905</v>
      </c>
      <c r="AU406" s="34">
        <f t="shared" si="62"/>
        <v>626103.85000000068</v>
      </c>
      <c r="AV406" s="34">
        <f t="shared" si="63"/>
        <v>2048772.58</v>
      </c>
      <c r="AW406" s="19"/>
      <c r="BB406" s="33"/>
      <c r="BC406" s="33"/>
      <c r="BD406" s="33"/>
      <c r="BF406" s="33"/>
      <c r="BG406" s="33"/>
      <c r="BH406" s="33"/>
      <c r="BJ406" s="35">
        <f t="shared" si="64"/>
        <v>2048772.58</v>
      </c>
    </row>
    <row r="407" spans="1:62" x14ac:dyDescent="0.35">
      <c r="A407" s="3" t="str">
        <f>+'7'!A406</f>
        <v>SANTIAGO_SOLAR</v>
      </c>
      <c r="B407" s="6">
        <f>+'2'!B406+CompraVenta!D409</f>
        <v>0</v>
      </c>
      <c r="C407" s="6">
        <f>+'2'!C406+CompraVenta!E409</f>
        <v>0</v>
      </c>
      <c r="D407" s="6">
        <f>+'2'!D406+CompraVenta!F409</f>
        <v>0</v>
      </c>
      <c r="E407" s="6">
        <f>+'2'!E406+CompraVenta!G409</f>
        <v>0</v>
      </c>
      <c r="F407" s="6">
        <f>+'2'!F406+CompraVenta!H409</f>
        <v>0</v>
      </c>
      <c r="G407" s="6">
        <f>+'2'!G406+CompraVenta!I409</f>
        <v>0</v>
      </c>
      <c r="H407" s="6">
        <f>+'2'!H406+CompraVenta!J409</f>
        <v>0</v>
      </c>
      <c r="I407" s="6">
        <f>+'2'!I406+CompraVenta!K409</f>
        <v>0</v>
      </c>
      <c r="J407" s="6">
        <f>+'2'!J406+CompraVenta!L409</f>
        <v>0</v>
      </c>
      <c r="K407" s="6">
        <f>+'2'!K406+CompraVenta!M409</f>
        <v>785604.4100000005</v>
      </c>
      <c r="L407" s="6">
        <f>+'2'!L406+CompraVenta!N409</f>
        <v>962115.40999999945</v>
      </c>
      <c r="M407" s="6">
        <f>+'2'!M406+CompraVenta!O409</f>
        <v>846894.38999999908</v>
      </c>
      <c r="N407" s="6">
        <f>+'4'!B406+CompraVenta!P409</f>
        <v>0</v>
      </c>
      <c r="O407" s="6">
        <f>+'4'!C406+CompraVenta!Q409</f>
        <v>0</v>
      </c>
      <c r="P407" s="6">
        <f>+'4'!D406+CompraVenta!R409</f>
        <v>0</v>
      </c>
      <c r="Q407" s="6">
        <f>+'4'!E406+CompraVenta!S409</f>
        <v>0</v>
      </c>
      <c r="R407" s="6">
        <f>+'4'!F406+CompraVenta!T409</f>
        <v>0</v>
      </c>
      <c r="S407" s="6">
        <f>+'4'!G406+CompraVenta!U409</f>
        <v>0</v>
      </c>
      <c r="T407" s="6">
        <f>+'4'!H406+CompraVenta!V409</f>
        <v>0</v>
      </c>
      <c r="U407" s="6">
        <f>+'4'!I406+CompraVenta!W409</f>
        <v>0</v>
      </c>
      <c r="V407" s="6">
        <f>+'4'!J406+CompraVenta!X409</f>
        <v>0</v>
      </c>
      <c r="W407" s="6">
        <f>+'4'!K406+CompraVenta!Y409</f>
        <v>785535.33000000089</v>
      </c>
      <c r="X407" s="6">
        <f>+'4'!L406+CompraVenta!Z409</f>
        <v>967945.03999999887</v>
      </c>
      <c r="Y407" s="6">
        <f>+'4'!M406+CompraVenta!AA409</f>
        <v>906485.76000000036</v>
      </c>
      <c r="Z407" s="6">
        <f>+'7'!B406+CompraVenta!AB409</f>
        <v>0</v>
      </c>
      <c r="AA407" s="6">
        <f>+'7'!C406+CompraVenta!AC409</f>
        <v>0</v>
      </c>
      <c r="AB407" s="6">
        <f>+'7'!D406+CompraVenta!AD409</f>
        <v>0</v>
      </c>
      <c r="AC407" s="6">
        <f>+'7'!E406+CompraVenta!AE409</f>
        <v>0</v>
      </c>
      <c r="AD407" s="6">
        <f>+'7'!F406+CompraVenta!AF409</f>
        <v>0</v>
      </c>
      <c r="AE407" s="6">
        <f>+'7'!G406+CompraVenta!AG409</f>
        <v>0</v>
      </c>
      <c r="AF407" s="6">
        <f>+'7'!H406+CompraVenta!AH409</f>
        <v>0</v>
      </c>
      <c r="AG407" s="6">
        <f>+'7'!I406+CompraVenta!AI409</f>
        <v>0</v>
      </c>
      <c r="AH407" s="6">
        <f>+'7'!J406+CompraVenta!AJ409</f>
        <v>0</v>
      </c>
      <c r="AI407" s="6">
        <f>+'7'!K406+CompraVenta!AK409</f>
        <v>788012.21000000054</v>
      </c>
      <c r="AJ407" s="6">
        <f>+'7'!L406+CompraVenta!AL409</f>
        <v>974575.35000000056</v>
      </c>
      <c r="AK407" s="6">
        <f>+'7'!M406+CompraVenta!AM409</f>
        <v>852897.21999999939</v>
      </c>
      <c r="AL407" s="6"/>
      <c r="AM407" s="33">
        <f t="shared" si="57"/>
        <v>2594614.209999999</v>
      </c>
      <c r="AN407" s="33">
        <f t="shared" si="58"/>
        <v>2659966.13</v>
      </c>
      <c r="AO407" s="33">
        <f t="shared" si="59"/>
        <v>2615484.7800000003</v>
      </c>
      <c r="AP407" s="33">
        <f t="shared" si="60"/>
        <v>2594614.209999999</v>
      </c>
      <c r="AQ407" s="33">
        <f t="shared" si="61"/>
        <v>1</v>
      </c>
      <c r="AR407" s="6">
        <f t="shared" si="65"/>
        <v>405</v>
      </c>
      <c r="AS407" s="34">
        <f t="shared" si="62"/>
        <v>785604.4100000005</v>
      </c>
      <c r="AT407" s="34">
        <f t="shared" si="62"/>
        <v>962115.40999999945</v>
      </c>
      <c r="AU407" s="34">
        <f t="shared" si="62"/>
        <v>846894.38999999908</v>
      </c>
      <c r="AV407" s="34">
        <f t="shared" si="63"/>
        <v>2594614.209999999</v>
      </c>
      <c r="AW407" s="19"/>
      <c r="BB407" s="33"/>
      <c r="BC407" s="33"/>
      <c r="BD407" s="33"/>
      <c r="BF407" s="33"/>
      <c r="BG407" s="33"/>
      <c r="BH407" s="33"/>
      <c r="BJ407" s="35">
        <f t="shared" si="64"/>
        <v>2594614.209999999</v>
      </c>
    </row>
    <row r="408" spans="1:62" x14ac:dyDescent="0.35">
      <c r="A408" s="3" t="str">
        <f>+'7'!A407</f>
        <v>SCM</v>
      </c>
      <c r="B408" s="6">
        <f>+'2'!B407+CompraVenta!D410</f>
        <v>0</v>
      </c>
      <c r="C408" s="6">
        <f>+'2'!C407+CompraVenta!E410</f>
        <v>0</v>
      </c>
      <c r="D408" s="6">
        <f>+'2'!D407+CompraVenta!F410</f>
        <v>0</v>
      </c>
      <c r="E408" s="6">
        <f>+'2'!E407+CompraVenta!G410</f>
        <v>0</v>
      </c>
      <c r="F408" s="6">
        <f>+'2'!F407+CompraVenta!H410</f>
        <v>0</v>
      </c>
      <c r="G408" s="6">
        <f>+'2'!G407+CompraVenta!I410</f>
        <v>0</v>
      </c>
      <c r="H408" s="6">
        <f>+'2'!H407+CompraVenta!J410</f>
        <v>0</v>
      </c>
      <c r="I408" s="6">
        <f>+'2'!I407+CompraVenta!K410</f>
        <v>0</v>
      </c>
      <c r="J408" s="6">
        <f>+'2'!J407+CompraVenta!L410</f>
        <v>0</v>
      </c>
      <c r="K408" s="6">
        <f>+'2'!K407+CompraVenta!M410</f>
        <v>1274755.2300000007</v>
      </c>
      <c r="L408" s="6">
        <f>+'2'!L407+CompraVenta!N410</f>
        <v>1091635.0200000005</v>
      </c>
      <c r="M408" s="6">
        <f>+'2'!M407+CompraVenta!O410</f>
        <v>1009404.5299999991</v>
      </c>
      <c r="N408" s="6">
        <f>+'4'!B407+CompraVenta!P410</f>
        <v>0</v>
      </c>
      <c r="O408" s="6">
        <f>+'4'!C407+CompraVenta!Q410</f>
        <v>0</v>
      </c>
      <c r="P408" s="6">
        <f>+'4'!D407+CompraVenta!R410</f>
        <v>0</v>
      </c>
      <c r="Q408" s="6">
        <f>+'4'!E407+CompraVenta!S410</f>
        <v>0</v>
      </c>
      <c r="R408" s="6">
        <f>+'4'!F407+CompraVenta!T410</f>
        <v>0</v>
      </c>
      <c r="S408" s="6">
        <f>+'4'!G407+CompraVenta!U410</f>
        <v>0</v>
      </c>
      <c r="T408" s="6">
        <f>+'4'!H407+CompraVenta!V410</f>
        <v>0</v>
      </c>
      <c r="U408" s="6">
        <f>+'4'!I407+CompraVenta!W410</f>
        <v>0</v>
      </c>
      <c r="V408" s="6">
        <f>+'4'!J407+CompraVenta!X410</f>
        <v>0</v>
      </c>
      <c r="W408" s="6">
        <f>+'4'!K407+CompraVenta!Y410</f>
        <v>1276047.6200000003</v>
      </c>
      <c r="X408" s="6">
        <f>+'4'!L407+CompraVenta!Z410</f>
        <v>1120286.6000000015</v>
      </c>
      <c r="Y408" s="6">
        <f>+'4'!M407+CompraVenta!AA410</f>
        <v>1092559.5299999991</v>
      </c>
      <c r="Z408" s="6">
        <f>+'7'!B407+CompraVenta!AB410</f>
        <v>0</v>
      </c>
      <c r="AA408" s="6">
        <f>+'7'!C407+CompraVenta!AC410</f>
        <v>0</v>
      </c>
      <c r="AB408" s="6">
        <f>+'7'!D407+CompraVenta!AD410</f>
        <v>0</v>
      </c>
      <c r="AC408" s="6">
        <f>+'7'!E407+CompraVenta!AE410</f>
        <v>0</v>
      </c>
      <c r="AD408" s="6">
        <f>+'7'!F407+CompraVenta!AF410</f>
        <v>0</v>
      </c>
      <c r="AE408" s="6">
        <f>+'7'!G407+CompraVenta!AG410</f>
        <v>0</v>
      </c>
      <c r="AF408" s="6">
        <f>+'7'!H407+CompraVenta!AH410</f>
        <v>0</v>
      </c>
      <c r="AG408" s="6">
        <f>+'7'!I407+CompraVenta!AI410</f>
        <v>0</v>
      </c>
      <c r="AH408" s="6">
        <f>+'7'!J407+CompraVenta!AJ410</f>
        <v>0</v>
      </c>
      <c r="AI408" s="6">
        <f>+'7'!K407+CompraVenta!AK410</f>
        <v>1263285.0299999998</v>
      </c>
      <c r="AJ408" s="6">
        <f>+'7'!L407+CompraVenta!AL410</f>
        <v>1035410.3100000006</v>
      </c>
      <c r="AK408" s="6">
        <f>+'7'!M407+CompraVenta!AM410</f>
        <v>962826.50000000047</v>
      </c>
      <c r="AL408" s="6"/>
      <c r="AM408" s="33">
        <f t="shared" si="57"/>
        <v>3375794.7800000003</v>
      </c>
      <c r="AN408" s="33">
        <f t="shared" si="58"/>
        <v>3488893.7500000009</v>
      </c>
      <c r="AO408" s="33">
        <f t="shared" si="59"/>
        <v>3261521.8400000008</v>
      </c>
      <c r="AP408" s="33">
        <f t="shared" si="60"/>
        <v>3261521.8400000008</v>
      </c>
      <c r="AQ408" s="33">
        <f t="shared" si="61"/>
        <v>3</v>
      </c>
      <c r="AR408" s="6">
        <f t="shared" si="65"/>
        <v>406</v>
      </c>
      <c r="AS408" s="34">
        <f t="shared" si="62"/>
        <v>1263285.0299999998</v>
      </c>
      <c r="AT408" s="34">
        <f t="shared" si="62"/>
        <v>1035410.3100000006</v>
      </c>
      <c r="AU408" s="34">
        <f t="shared" si="62"/>
        <v>962826.50000000047</v>
      </c>
      <c r="AV408" s="34">
        <f t="shared" si="63"/>
        <v>3261521.8400000008</v>
      </c>
      <c r="AW408" s="19"/>
      <c r="BB408" s="33"/>
      <c r="BC408" s="33"/>
      <c r="BD408" s="33"/>
      <c r="BF408" s="33"/>
      <c r="BG408" s="33"/>
      <c r="BH408" s="33"/>
      <c r="BJ408" s="35">
        <f t="shared" si="64"/>
        <v>3261521.8400000008</v>
      </c>
    </row>
    <row r="409" spans="1:62" x14ac:dyDescent="0.35">
      <c r="A409" s="3" t="str">
        <f>+'7'!A408</f>
        <v>SGA</v>
      </c>
      <c r="B409" s="6">
        <f>+'2'!B408+CompraVenta!D411</f>
        <v>0</v>
      </c>
      <c r="C409" s="6">
        <f>+'2'!C408+CompraVenta!E411</f>
        <v>0</v>
      </c>
      <c r="D409" s="6">
        <f>+'2'!D408+CompraVenta!F411</f>
        <v>0</v>
      </c>
      <c r="E409" s="6">
        <f>+'2'!E408+CompraVenta!G411</f>
        <v>0</v>
      </c>
      <c r="F409" s="6">
        <f>+'2'!F408+CompraVenta!H411</f>
        <v>0</v>
      </c>
      <c r="G409" s="6">
        <f>+'2'!G408+CompraVenta!I411</f>
        <v>0</v>
      </c>
      <c r="H409" s="6">
        <f>+'2'!H408+CompraVenta!J411</f>
        <v>0</v>
      </c>
      <c r="I409" s="6">
        <f>+'2'!I408+CompraVenta!K411</f>
        <v>0</v>
      </c>
      <c r="J409" s="6">
        <f>+'2'!J408+CompraVenta!L411</f>
        <v>0</v>
      </c>
      <c r="K409" s="6">
        <f>+'2'!K408+CompraVenta!M411</f>
        <v>-12082.22000000003</v>
      </c>
      <c r="L409" s="6">
        <f>+'2'!L408+CompraVenta!N411</f>
        <v>-14951.499999999709</v>
      </c>
      <c r="M409" s="6">
        <f>+'2'!M408+CompraVenta!O411</f>
        <v>-27639.339999999211</v>
      </c>
      <c r="N409" s="6">
        <f>+'4'!B408+CompraVenta!P411</f>
        <v>0</v>
      </c>
      <c r="O409" s="6">
        <f>+'4'!C408+CompraVenta!Q411</f>
        <v>0</v>
      </c>
      <c r="P409" s="6">
        <f>+'4'!D408+CompraVenta!R411</f>
        <v>0</v>
      </c>
      <c r="Q409" s="6">
        <f>+'4'!E408+CompraVenta!S411</f>
        <v>0</v>
      </c>
      <c r="R409" s="6">
        <f>+'4'!F408+CompraVenta!T411</f>
        <v>0</v>
      </c>
      <c r="S409" s="6">
        <f>+'4'!G408+CompraVenta!U411</f>
        <v>0</v>
      </c>
      <c r="T409" s="6">
        <f>+'4'!H408+CompraVenta!V411</f>
        <v>0</v>
      </c>
      <c r="U409" s="6">
        <f>+'4'!I408+CompraVenta!W411</f>
        <v>0</v>
      </c>
      <c r="V409" s="6">
        <f>+'4'!J408+CompraVenta!X411</f>
        <v>0</v>
      </c>
      <c r="W409" s="6">
        <f>+'4'!K408+CompraVenta!Y411</f>
        <v>-12671.120000000403</v>
      </c>
      <c r="X409" s="6">
        <f>+'4'!L408+CompraVenta!Z411</f>
        <v>-15654.980000000331</v>
      </c>
      <c r="Y409" s="6">
        <f>+'4'!M408+CompraVenta!AA411</f>
        <v>-33199.559999999881</v>
      </c>
      <c r="Z409" s="6">
        <f>+'7'!B408+CompraVenta!AB411</f>
        <v>0</v>
      </c>
      <c r="AA409" s="6">
        <f>+'7'!C408+CompraVenta!AC411</f>
        <v>0</v>
      </c>
      <c r="AB409" s="6">
        <f>+'7'!D408+CompraVenta!AD411</f>
        <v>0</v>
      </c>
      <c r="AC409" s="6">
        <f>+'7'!E408+CompraVenta!AE411</f>
        <v>0</v>
      </c>
      <c r="AD409" s="6">
        <f>+'7'!F408+CompraVenta!AF411</f>
        <v>0</v>
      </c>
      <c r="AE409" s="6">
        <f>+'7'!G408+CompraVenta!AG411</f>
        <v>0</v>
      </c>
      <c r="AF409" s="6">
        <f>+'7'!H408+CompraVenta!AH411</f>
        <v>0</v>
      </c>
      <c r="AG409" s="6">
        <f>+'7'!I408+CompraVenta!AI411</f>
        <v>0</v>
      </c>
      <c r="AH409" s="6">
        <f>+'7'!J408+CompraVenta!AJ411</f>
        <v>0</v>
      </c>
      <c r="AI409" s="6">
        <f>+'7'!K408+CompraVenta!AK411</f>
        <v>-15878.330000000482</v>
      </c>
      <c r="AJ409" s="6">
        <f>+'7'!L408+CompraVenta!AL411</f>
        <v>-13763.000000001048</v>
      </c>
      <c r="AK409" s="6">
        <f>+'7'!M408+CompraVenta!AM411</f>
        <v>-31784.549999999756</v>
      </c>
      <c r="AL409" s="6"/>
      <c r="AM409" s="33">
        <f t="shared" si="57"/>
        <v>-54673.05999999895</v>
      </c>
      <c r="AN409" s="33">
        <f t="shared" si="58"/>
        <v>-61525.660000000615</v>
      </c>
      <c r="AO409" s="33">
        <f t="shared" si="59"/>
        <v>-61425.880000001285</v>
      </c>
      <c r="AP409" s="33">
        <f t="shared" si="60"/>
        <v>-61525.660000000615</v>
      </c>
      <c r="AQ409" s="33">
        <f t="shared" si="61"/>
        <v>2</v>
      </c>
      <c r="AR409" s="6">
        <f t="shared" si="65"/>
        <v>407</v>
      </c>
      <c r="AS409" s="34">
        <f t="shared" si="62"/>
        <v>-12671.120000000403</v>
      </c>
      <c r="AT409" s="34">
        <f t="shared" si="62"/>
        <v>-15654.980000000331</v>
      </c>
      <c r="AU409" s="34">
        <f t="shared" si="62"/>
        <v>-33199.559999999881</v>
      </c>
      <c r="AV409" s="34">
        <f t="shared" si="63"/>
        <v>-61525.660000000615</v>
      </c>
      <c r="AW409" s="19"/>
      <c r="BB409" s="33"/>
      <c r="BC409" s="33"/>
      <c r="BD409" s="33"/>
      <c r="BF409" s="33"/>
      <c r="BG409" s="33"/>
      <c r="BH409" s="33"/>
      <c r="BJ409" s="35">
        <f t="shared" si="64"/>
        <v>-61525.660000000615</v>
      </c>
    </row>
    <row r="410" spans="1:62" x14ac:dyDescent="0.35">
      <c r="A410" s="3" t="str">
        <f>+'7'!A409</f>
        <v>SINERGIA_SOLAR_SPA</v>
      </c>
      <c r="B410" s="6">
        <f>+'2'!B409+CompraVenta!D412</f>
        <v>0</v>
      </c>
      <c r="C410" s="6">
        <f>+'2'!C409+CompraVenta!E412</f>
        <v>0</v>
      </c>
      <c r="D410" s="6">
        <f>+'2'!D409+CompraVenta!F412</f>
        <v>0</v>
      </c>
      <c r="E410" s="6">
        <f>+'2'!E409+CompraVenta!G412</f>
        <v>0</v>
      </c>
      <c r="F410" s="6">
        <f>+'2'!F409+CompraVenta!H412</f>
        <v>0</v>
      </c>
      <c r="G410" s="6">
        <f>+'2'!G409+CompraVenta!I412</f>
        <v>0</v>
      </c>
      <c r="H410" s="6">
        <f>+'2'!H409+CompraVenta!J412</f>
        <v>0</v>
      </c>
      <c r="I410" s="6">
        <f>+'2'!I409+CompraVenta!K412</f>
        <v>0</v>
      </c>
      <c r="J410" s="6">
        <f>+'2'!J409+CompraVenta!L412</f>
        <v>0</v>
      </c>
      <c r="K410" s="6">
        <f>+'2'!K409+CompraVenta!M412</f>
        <v>94622.080000000205</v>
      </c>
      <c r="L410" s="6">
        <f>+'2'!L409+CompraVenta!N412</f>
        <v>94193.23000000004</v>
      </c>
      <c r="M410" s="6">
        <f>+'2'!M409+CompraVenta!O412</f>
        <v>101301.78999999998</v>
      </c>
      <c r="N410" s="6">
        <f>+'4'!B409+CompraVenta!P412</f>
        <v>0</v>
      </c>
      <c r="O410" s="6">
        <f>+'4'!C409+CompraVenta!Q412</f>
        <v>0</v>
      </c>
      <c r="P410" s="6">
        <f>+'4'!D409+CompraVenta!R412</f>
        <v>0</v>
      </c>
      <c r="Q410" s="6">
        <f>+'4'!E409+CompraVenta!S412</f>
        <v>0</v>
      </c>
      <c r="R410" s="6">
        <f>+'4'!F409+CompraVenta!T412</f>
        <v>0</v>
      </c>
      <c r="S410" s="6">
        <f>+'4'!G409+CompraVenta!U412</f>
        <v>0</v>
      </c>
      <c r="T410" s="6">
        <f>+'4'!H409+CompraVenta!V412</f>
        <v>0</v>
      </c>
      <c r="U410" s="6">
        <f>+'4'!I409+CompraVenta!W412</f>
        <v>0</v>
      </c>
      <c r="V410" s="6">
        <f>+'4'!J409+CompraVenta!X412</f>
        <v>0</v>
      </c>
      <c r="W410" s="6">
        <f>+'4'!K409+CompraVenta!Y412</f>
        <v>94637.060000000085</v>
      </c>
      <c r="X410" s="6">
        <f>+'4'!L409+CompraVenta!Z412</f>
        <v>94157.580000000045</v>
      </c>
      <c r="Y410" s="6">
        <f>+'4'!M409+CompraVenta!AA412</f>
        <v>99204.790000000052</v>
      </c>
      <c r="Z410" s="6">
        <f>+'7'!B409+CompraVenta!AB412</f>
        <v>0</v>
      </c>
      <c r="AA410" s="6">
        <f>+'7'!C409+CompraVenta!AC412</f>
        <v>0</v>
      </c>
      <c r="AB410" s="6">
        <f>+'7'!D409+CompraVenta!AD412</f>
        <v>0</v>
      </c>
      <c r="AC410" s="6">
        <f>+'7'!E409+CompraVenta!AE412</f>
        <v>0</v>
      </c>
      <c r="AD410" s="6">
        <f>+'7'!F409+CompraVenta!AF412</f>
        <v>0</v>
      </c>
      <c r="AE410" s="6">
        <f>+'7'!G409+CompraVenta!AG412</f>
        <v>0</v>
      </c>
      <c r="AF410" s="6">
        <f>+'7'!H409+CompraVenta!AH412</f>
        <v>0</v>
      </c>
      <c r="AG410" s="6">
        <f>+'7'!I409+CompraVenta!AI412</f>
        <v>0</v>
      </c>
      <c r="AH410" s="6">
        <f>+'7'!J409+CompraVenta!AJ412</f>
        <v>0</v>
      </c>
      <c r="AI410" s="6">
        <f>+'7'!K409+CompraVenta!AK412</f>
        <v>94639.320000000094</v>
      </c>
      <c r="AJ410" s="6">
        <f>+'7'!L409+CompraVenta!AL412</f>
        <v>93855.420000000013</v>
      </c>
      <c r="AK410" s="6">
        <f>+'7'!M409+CompraVenta!AM412</f>
        <v>100982.75999999995</v>
      </c>
      <c r="AL410" s="6"/>
      <c r="AM410" s="33">
        <f t="shared" si="57"/>
        <v>290117.10000000021</v>
      </c>
      <c r="AN410" s="33">
        <f t="shared" si="58"/>
        <v>287999.43000000017</v>
      </c>
      <c r="AO410" s="33">
        <f t="shared" si="59"/>
        <v>289477.50000000006</v>
      </c>
      <c r="AP410" s="33">
        <f t="shared" si="60"/>
        <v>287999.43000000017</v>
      </c>
      <c r="AQ410" s="33">
        <f t="shared" si="61"/>
        <v>2</v>
      </c>
      <c r="AR410" s="6">
        <f t="shared" si="65"/>
        <v>408</v>
      </c>
      <c r="AS410" s="34">
        <f t="shared" si="62"/>
        <v>94637.060000000085</v>
      </c>
      <c r="AT410" s="34">
        <f t="shared" si="62"/>
        <v>94157.580000000045</v>
      </c>
      <c r="AU410" s="34">
        <f t="shared" si="62"/>
        <v>99204.790000000052</v>
      </c>
      <c r="AV410" s="34">
        <f t="shared" si="63"/>
        <v>287999.43000000017</v>
      </c>
      <c r="AW410" s="19"/>
      <c r="BB410" s="33"/>
      <c r="BC410" s="33"/>
      <c r="BD410" s="33"/>
      <c r="BF410" s="33"/>
      <c r="BG410" s="33"/>
      <c r="BH410" s="33"/>
      <c r="BJ410" s="35">
        <f t="shared" si="64"/>
        <v>287999.43000000017</v>
      </c>
    </row>
    <row r="411" spans="1:62" x14ac:dyDescent="0.35">
      <c r="A411" s="3" t="str">
        <f>+'7'!A410</f>
        <v>SOCER</v>
      </c>
      <c r="B411" s="6">
        <f>+'2'!B410+CompraVenta!D413</f>
        <v>0</v>
      </c>
      <c r="C411" s="6">
        <f>+'2'!C410+CompraVenta!E413</f>
        <v>0</v>
      </c>
      <c r="D411" s="6">
        <f>+'2'!D410+CompraVenta!F413</f>
        <v>0</v>
      </c>
      <c r="E411" s="6">
        <f>+'2'!E410+CompraVenta!G413</f>
        <v>0</v>
      </c>
      <c r="F411" s="6">
        <f>+'2'!F410+CompraVenta!H413</f>
        <v>0</v>
      </c>
      <c r="G411" s="6">
        <f>+'2'!G410+CompraVenta!I413</f>
        <v>0</v>
      </c>
      <c r="H411" s="6">
        <f>+'2'!H410+CompraVenta!J413</f>
        <v>0</v>
      </c>
      <c r="I411" s="6">
        <f>+'2'!I410+CompraVenta!K413</f>
        <v>0</v>
      </c>
      <c r="J411" s="6">
        <f>+'2'!J410+CompraVenta!L413</f>
        <v>0</v>
      </c>
      <c r="K411" s="6">
        <f>+'2'!K410+CompraVenta!M413</f>
        <v>159069.03000000012</v>
      </c>
      <c r="L411" s="6">
        <f>+'2'!L410+CompraVenta!N413</f>
        <v>186632.34999999986</v>
      </c>
      <c r="M411" s="6">
        <f>+'2'!M410+CompraVenta!O413</f>
        <v>164684.12000000008</v>
      </c>
      <c r="N411" s="6">
        <f>+'4'!B410+CompraVenta!P413</f>
        <v>0</v>
      </c>
      <c r="O411" s="6">
        <f>+'4'!C410+CompraVenta!Q413</f>
        <v>0</v>
      </c>
      <c r="P411" s="6">
        <f>+'4'!D410+CompraVenta!R413</f>
        <v>0</v>
      </c>
      <c r="Q411" s="6">
        <f>+'4'!E410+CompraVenta!S413</f>
        <v>0</v>
      </c>
      <c r="R411" s="6">
        <f>+'4'!F410+CompraVenta!T413</f>
        <v>0</v>
      </c>
      <c r="S411" s="6">
        <f>+'4'!G410+CompraVenta!U413</f>
        <v>0</v>
      </c>
      <c r="T411" s="6">
        <f>+'4'!H410+CompraVenta!V413</f>
        <v>0</v>
      </c>
      <c r="U411" s="6">
        <f>+'4'!I410+CompraVenta!W413</f>
        <v>0</v>
      </c>
      <c r="V411" s="6">
        <f>+'4'!J410+CompraVenta!X413</f>
        <v>0</v>
      </c>
      <c r="W411" s="6">
        <f>+'4'!K410+CompraVenta!Y413</f>
        <v>159035.57</v>
      </c>
      <c r="X411" s="6">
        <f>+'4'!L410+CompraVenta!Z413</f>
        <v>188704.39000000031</v>
      </c>
      <c r="Y411" s="6">
        <f>+'4'!M410+CompraVenta!AA413</f>
        <v>181069.15999999971</v>
      </c>
      <c r="Z411" s="6">
        <f>+'7'!B410+CompraVenta!AB413</f>
        <v>0</v>
      </c>
      <c r="AA411" s="6">
        <f>+'7'!C410+CompraVenta!AC413</f>
        <v>0</v>
      </c>
      <c r="AB411" s="6">
        <f>+'7'!D410+CompraVenta!AD413</f>
        <v>0</v>
      </c>
      <c r="AC411" s="6">
        <f>+'7'!E410+CompraVenta!AE413</f>
        <v>0</v>
      </c>
      <c r="AD411" s="6">
        <f>+'7'!F410+CompraVenta!AF413</f>
        <v>0</v>
      </c>
      <c r="AE411" s="6">
        <f>+'7'!G410+CompraVenta!AG413</f>
        <v>0</v>
      </c>
      <c r="AF411" s="6">
        <f>+'7'!H410+CompraVenta!AH413</f>
        <v>0</v>
      </c>
      <c r="AG411" s="6">
        <f>+'7'!I410+CompraVenta!AI413</f>
        <v>0</v>
      </c>
      <c r="AH411" s="6">
        <f>+'7'!J410+CompraVenta!AJ413</f>
        <v>0</v>
      </c>
      <c r="AI411" s="6">
        <f>+'7'!K410+CompraVenta!AK413</f>
        <v>159018.62000000034</v>
      </c>
      <c r="AJ411" s="6">
        <f>+'7'!L410+CompraVenta!AL413</f>
        <v>189845.54</v>
      </c>
      <c r="AK411" s="6">
        <f>+'7'!M410+CompraVenta!AM413</f>
        <v>167231.85000000012</v>
      </c>
      <c r="AL411" s="6"/>
      <c r="AM411" s="33">
        <f t="shared" si="57"/>
        <v>510385.50000000012</v>
      </c>
      <c r="AN411" s="33">
        <f t="shared" si="58"/>
        <v>528809.12</v>
      </c>
      <c r="AO411" s="33">
        <f t="shared" si="59"/>
        <v>516096.01000000047</v>
      </c>
      <c r="AP411" s="33">
        <f t="shared" si="60"/>
        <v>510385.50000000012</v>
      </c>
      <c r="AQ411" s="33">
        <f t="shared" si="61"/>
        <v>1</v>
      </c>
      <c r="AR411" s="6">
        <f t="shared" si="65"/>
        <v>409</v>
      </c>
      <c r="AS411" s="34">
        <f t="shared" si="62"/>
        <v>159069.03000000012</v>
      </c>
      <c r="AT411" s="34">
        <f t="shared" si="62"/>
        <v>186632.34999999986</v>
      </c>
      <c r="AU411" s="34">
        <f t="shared" si="62"/>
        <v>164684.12000000008</v>
      </c>
      <c r="AV411" s="34">
        <f t="shared" si="63"/>
        <v>510385.50000000012</v>
      </c>
      <c r="AW411" s="19"/>
      <c r="BB411" s="33"/>
      <c r="BC411" s="33"/>
      <c r="BD411" s="33"/>
      <c r="BF411" s="33"/>
      <c r="BG411" s="33"/>
      <c r="BH411" s="33"/>
      <c r="BJ411" s="35">
        <f t="shared" si="64"/>
        <v>510385.50000000012</v>
      </c>
    </row>
    <row r="412" spans="1:62" x14ac:dyDescent="0.35">
      <c r="A412" s="3" t="str">
        <f>+'7'!A411</f>
        <v>SOL_DE_SEPTIEMBRE_SPA</v>
      </c>
      <c r="B412" s="6">
        <f>+'2'!B411+CompraVenta!D414</f>
        <v>0</v>
      </c>
      <c r="C412" s="6">
        <f>+'2'!C411+CompraVenta!E414</f>
        <v>0</v>
      </c>
      <c r="D412" s="6">
        <f>+'2'!D411+CompraVenta!F414</f>
        <v>0</v>
      </c>
      <c r="E412" s="6">
        <f>+'2'!E411+CompraVenta!G414</f>
        <v>0</v>
      </c>
      <c r="F412" s="6">
        <f>+'2'!F411+CompraVenta!H414</f>
        <v>0</v>
      </c>
      <c r="G412" s="6">
        <f>+'2'!G411+CompraVenta!I414</f>
        <v>0</v>
      </c>
      <c r="H412" s="6">
        <f>+'2'!H411+CompraVenta!J414</f>
        <v>0</v>
      </c>
      <c r="I412" s="6">
        <f>+'2'!I411+CompraVenta!K414</f>
        <v>0</v>
      </c>
      <c r="J412" s="6">
        <f>+'2'!J411+CompraVenta!L414</f>
        <v>0</v>
      </c>
      <c r="K412" s="6">
        <f>+'2'!K411+CompraVenta!M414</f>
        <v>122804.58999999984</v>
      </c>
      <c r="L412" s="6">
        <f>+'2'!L411+CompraVenta!N414</f>
        <v>112259.3</v>
      </c>
      <c r="M412" s="6">
        <f>+'2'!M411+CompraVenta!O414</f>
        <v>116569.55000000008</v>
      </c>
      <c r="N412" s="6">
        <f>+'4'!B411+CompraVenta!P414</f>
        <v>0</v>
      </c>
      <c r="O412" s="6">
        <f>+'4'!C411+CompraVenta!Q414</f>
        <v>0</v>
      </c>
      <c r="P412" s="6">
        <f>+'4'!D411+CompraVenta!R414</f>
        <v>0</v>
      </c>
      <c r="Q412" s="6">
        <f>+'4'!E411+CompraVenta!S414</f>
        <v>0</v>
      </c>
      <c r="R412" s="6">
        <f>+'4'!F411+CompraVenta!T414</f>
        <v>0</v>
      </c>
      <c r="S412" s="6">
        <f>+'4'!G411+CompraVenta!U414</f>
        <v>0</v>
      </c>
      <c r="T412" s="6">
        <f>+'4'!H411+CompraVenta!V414</f>
        <v>0</v>
      </c>
      <c r="U412" s="6">
        <f>+'4'!I411+CompraVenta!W414</f>
        <v>0</v>
      </c>
      <c r="V412" s="6">
        <f>+'4'!J411+CompraVenta!X414</f>
        <v>0</v>
      </c>
      <c r="W412" s="6">
        <f>+'4'!K411+CompraVenta!Y414</f>
        <v>122772.91999999997</v>
      </c>
      <c r="X412" s="6">
        <f>+'4'!L411+CompraVenta!Z414</f>
        <v>113169.93999999987</v>
      </c>
      <c r="Y412" s="6">
        <f>+'4'!M411+CompraVenta!AA414</f>
        <v>126618.94999999988</v>
      </c>
      <c r="Z412" s="6">
        <f>+'7'!B411+CompraVenta!AB414</f>
        <v>0</v>
      </c>
      <c r="AA412" s="6">
        <f>+'7'!C411+CompraVenta!AC414</f>
        <v>0</v>
      </c>
      <c r="AB412" s="6">
        <f>+'7'!D411+CompraVenta!AD414</f>
        <v>0</v>
      </c>
      <c r="AC412" s="6">
        <f>+'7'!E411+CompraVenta!AE414</f>
        <v>0</v>
      </c>
      <c r="AD412" s="6">
        <f>+'7'!F411+CompraVenta!AF414</f>
        <v>0</v>
      </c>
      <c r="AE412" s="6">
        <f>+'7'!G411+CompraVenta!AG414</f>
        <v>0</v>
      </c>
      <c r="AF412" s="6">
        <f>+'7'!H411+CompraVenta!AH414</f>
        <v>0</v>
      </c>
      <c r="AG412" s="6">
        <f>+'7'!I411+CompraVenta!AI414</f>
        <v>0</v>
      </c>
      <c r="AH412" s="6">
        <f>+'7'!J411+CompraVenta!AJ414</f>
        <v>0</v>
      </c>
      <c r="AI412" s="6">
        <f>+'7'!K411+CompraVenta!AK414</f>
        <v>122760.56999999989</v>
      </c>
      <c r="AJ412" s="6">
        <f>+'7'!L411+CompraVenta!AL414</f>
        <v>113786.23999999993</v>
      </c>
      <c r="AK412" s="6">
        <f>+'7'!M411+CompraVenta!AM414</f>
        <v>118098.85000000015</v>
      </c>
      <c r="AL412" s="6"/>
      <c r="AM412" s="33">
        <f t="shared" si="57"/>
        <v>351633.43999999994</v>
      </c>
      <c r="AN412" s="33">
        <f t="shared" si="58"/>
        <v>362561.80999999971</v>
      </c>
      <c r="AO412" s="33">
        <f t="shared" si="59"/>
        <v>354645.66</v>
      </c>
      <c r="AP412" s="33">
        <f t="shared" si="60"/>
        <v>351633.43999999994</v>
      </c>
      <c r="AQ412" s="33">
        <f t="shared" si="61"/>
        <v>1</v>
      </c>
      <c r="AR412" s="6">
        <f t="shared" si="65"/>
        <v>410</v>
      </c>
      <c r="AS412" s="34">
        <f t="shared" si="62"/>
        <v>122804.58999999984</v>
      </c>
      <c r="AT412" s="34">
        <f t="shared" si="62"/>
        <v>112259.3</v>
      </c>
      <c r="AU412" s="34">
        <f t="shared" si="62"/>
        <v>116569.55000000008</v>
      </c>
      <c r="AV412" s="34">
        <f t="shared" si="63"/>
        <v>351633.43999999994</v>
      </c>
      <c r="AW412" s="19"/>
      <c r="BB412" s="33"/>
      <c r="BC412" s="33"/>
      <c r="BD412" s="33"/>
      <c r="BF412" s="33"/>
      <c r="BG412" s="33"/>
      <c r="BH412" s="33"/>
      <c r="BJ412" s="35">
        <f t="shared" si="64"/>
        <v>351633.43999999994</v>
      </c>
    </row>
    <row r="413" spans="1:62" x14ac:dyDescent="0.35">
      <c r="A413" s="3" t="str">
        <f>+'7'!A412</f>
        <v>Solar la Blanquina</v>
      </c>
      <c r="B413" s="6">
        <f>+'2'!B412+CompraVenta!D415</f>
        <v>0</v>
      </c>
      <c r="C413" s="6">
        <f>+'2'!C412+CompraVenta!E415</f>
        <v>0</v>
      </c>
      <c r="D413" s="6">
        <f>+'2'!D412+CompraVenta!F415</f>
        <v>0</v>
      </c>
      <c r="E413" s="6">
        <f>+'2'!E412+CompraVenta!G415</f>
        <v>0</v>
      </c>
      <c r="F413" s="6">
        <f>+'2'!F412+CompraVenta!H415</f>
        <v>0</v>
      </c>
      <c r="G413" s="6">
        <f>+'2'!G412+CompraVenta!I415</f>
        <v>0</v>
      </c>
      <c r="H413" s="6">
        <f>+'2'!H412+CompraVenta!J415</f>
        <v>0</v>
      </c>
      <c r="I413" s="6">
        <f>+'2'!I412+CompraVenta!K415</f>
        <v>0</v>
      </c>
      <c r="J413" s="6">
        <f>+'2'!J412+CompraVenta!L415</f>
        <v>0</v>
      </c>
      <c r="K413" s="6">
        <f>+'2'!K412+CompraVenta!M415</f>
        <v>106990.92999999996</v>
      </c>
      <c r="L413" s="6">
        <f>+'2'!L412+CompraVenta!N415</f>
        <v>124814.19000000019</v>
      </c>
      <c r="M413" s="6">
        <f>+'2'!M412+CompraVenta!O415</f>
        <v>133808.56000000014</v>
      </c>
      <c r="N413" s="6">
        <f>+'4'!B412+CompraVenta!P415</f>
        <v>0</v>
      </c>
      <c r="O413" s="6">
        <f>+'4'!C412+CompraVenta!Q415</f>
        <v>0</v>
      </c>
      <c r="P413" s="6">
        <f>+'4'!D412+CompraVenta!R415</f>
        <v>0</v>
      </c>
      <c r="Q413" s="6">
        <f>+'4'!E412+CompraVenta!S415</f>
        <v>0</v>
      </c>
      <c r="R413" s="6">
        <f>+'4'!F412+CompraVenta!T415</f>
        <v>0</v>
      </c>
      <c r="S413" s="6">
        <f>+'4'!G412+CompraVenta!U415</f>
        <v>0</v>
      </c>
      <c r="T413" s="6">
        <f>+'4'!H412+CompraVenta!V415</f>
        <v>0</v>
      </c>
      <c r="U413" s="6">
        <f>+'4'!I412+CompraVenta!W415</f>
        <v>0</v>
      </c>
      <c r="V413" s="6">
        <f>+'4'!J412+CompraVenta!X415</f>
        <v>0</v>
      </c>
      <c r="W413" s="6">
        <f>+'4'!K412+CompraVenta!Y415</f>
        <v>106961.09000000004</v>
      </c>
      <c r="X413" s="6">
        <f>+'4'!L412+CompraVenta!Z415</f>
        <v>125637.92000000009</v>
      </c>
      <c r="Y413" s="6">
        <f>+'4'!M412+CompraVenta!AA415</f>
        <v>145004.98999999993</v>
      </c>
      <c r="Z413" s="6">
        <f>+'7'!B412+CompraVenta!AB415</f>
        <v>0</v>
      </c>
      <c r="AA413" s="6">
        <f>+'7'!C412+CompraVenta!AC415</f>
        <v>0</v>
      </c>
      <c r="AB413" s="6">
        <f>+'7'!D412+CompraVenta!AD415</f>
        <v>0</v>
      </c>
      <c r="AC413" s="6">
        <f>+'7'!E412+CompraVenta!AE415</f>
        <v>0</v>
      </c>
      <c r="AD413" s="6">
        <f>+'7'!F412+CompraVenta!AF415</f>
        <v>0</v>
      </c>
      <c r="AE413" s="6">
        <f>+'7'!G412+CompraVenta!AG415</f>
        <v>0</v>
      </c>
      <c r="AF413" s="6">
        <f>+'7'!H412+CompraVenta!AH415</f>
        <v>0</v>
      </c>
      <c r="AG413" s="6">
        <f>+'7'!I412+CompraVenta!AI415</f>
        <v>0</v>
      </c>
      <c r="AH413" s="6">
        <f>+'7'!J412+CompraVenta!AJ415</f>
        <v>0</v>
      </c>
      <c r="AI413" s="6">
        <f>+'7'!K412+CompraVenta!AK415</f>
        <v>106962.00999999997</v>
      </c>
      <c r="AJ413" s="6">
        <f>+'7'!L412+CompraVenta!AL415</f>
        <v>126393.39000000014</v>
      </c>
      <c r="AK413" s="6">
        <f>+'7'!M412+CompraVenta!AM415</f>
        <v>135477.88000000006</v>
      </c>
      <c r="AL413" s="6"/>
      <c r="AM413" s="33">
        <f t="shared" si="57"/>
        <v>365613.68000000028</v>
      </c>
      <c r="AN413" s="33">
        <f t="shared" si="58"/>
        <v>377604.00000000006</v>
      </c>
      <c r="AO413" s="33">
        <f t="shared" si="59"/>
        <v>368833.28000000014</v>
      </c>
      <c r="AP413" s="33">
        <f t="shared" si="60"/>
        <v>365613.68000000028</v>
      </c>
      <c r="AQ413" s="33">
        <f t="shared" si="61"/>
        <v>1</v>
      </c>
      <c r="AR413" s="6">
        <f t="shared" si="65"/>
        <v>411</v>
      </c>
      <c r="AS413" s="34">
        <f t="shared" si="62"/>
        <v>106990.92999999996</v>
      </c>
      <c r="AT413" s="34">
        <f t="shared" si="62"/>
        <v>124814.19000000019</v>
      </c>
      <c r="AU413" s="34">
        <f t="shared" si="62"/>
        <v>133808.56000000014</v>
      </c>
      <c r="AV413" s="34">
        <f t="shared" si="63"/>
        <v>365613.68000000028</v>
      </c>
      <c r="AW413" s="19"/>
      <c r="BB413" s="33"/>
      <c r="BC413" s="33"/>
      <c r="BD413" s="33"/>
      <c r="BF413" s="33"/>
      <c r="BG413" s="33"/>
      <c r="BH413" s="33"/>
      <c r="BJ413" s="35">
        <f t="shared" si="64"/>
        <v>365613.68000000028</v>
      </c>
    </row>
    <row r="414" spans="1:62" x14ac:dyDescent="0.35">
      <c r="A414" s="3" t="str">
        <f>+'7'!A413</f>
        <v>SOLAR_E</v>
      </c>
      <c r="B414" s="6">
        <f>+'2'!B413+CompraVenta!D416</f>
        <v>0</v>
      </c>
      <c r="C414" s="6">
        <f>+'2'!C413+CompraVenta!E416</f>
        <v>0</v>
      </c>
      <c r="D414" s="6">
        <f>+'2'!D413+CompraVenta!F416</f>
        <v>0</v>
      </c>
      <c r="E414" s="6">
        <f>+'2'!E413+CompraVenta!G416</f>
        <v>0</v>
      </c>
      <c r="F414" s="6">
        <f>+'2'!F413+CompraVenta!H416</f>
        <v>0</v>
      </c>
      <c r="G414" s="6">
        <f>+'2'!G413+CompraVenta!I416</f>
        <v>0</v>
      </c>
      <c r="H414" s="6">
        <f>+'2'!H413+CompraVenta!J416</f>
        <v>0</v>
      </c>
      <c r="I414" s="6">
        <f>+'2'!I413+CompraVenta!K416</f>
        <v>0</v>
      </c>
      <c r="J414" s="6">
        <f>+'2'!J413+CompraVenta!L416</f>
        <v>0</v>
      </c>
      <c r="K414" s="6">
        <f>+'2'!K413+CompraVenta!M416</f>
        <v>376160.08000000031</v>
      </c>
      <c r="L414" s="6">
        <f>+'2'!L413+CompraVenta!N416</f>
        <v>409966.01000000013</v>
      </c>
      <c r="M414" s="6">
        <f>+'2'!M413+CompraVenta!O416</f>
        <v>393571.73999999993</v>
      </c>
      <c r="N414" s="6">
        <f>+'4'!B413+CompraVenta!P416</f>
        <v>0</v>
      </c>
      <c r="O414" s="6">
        <f>+'4'!C413+CompraVenta!Q416</f>
        <v>0</v>
      </c>
      <c r="P414" s="6">
        <f>+'4'!D413+CompraVenta!R416</f>
        <v>0</v>
      </c>
      <c r="Q414" s="6">
        <f>+'4'!E413+CompraVenta!S416</f>
        <v>0</v>
      </c>
      <c r="R414" s="6">
        <f>+'4'!F413+CompraVenta!T416</f>
        <v>0</v>
      </c>
      <c r="S414" s="6">
        <f>+'4'!G413+CompraVenta!U416</f>
        <v>0</v>
      </c>
      <c r="T414" s="6">
        <f>+'4'!H413+CompraVenta!V416</f>
        <v>0</v>
      </c>
      <c r="U414" s="6">
        <f>+'4'!I413+CompraVenta!W416</f>
        <v>0</v>
      </c>
      <c r="V414" s="6">
        <f>+'4'!J413+CompraVenta!X416</f>
        <v>0</v>
      </c>
      <c r="W414" s="6">
        <f>+'4'!K413+CompraVenta!Y416</f>
        <v>376071.03000000026</v>
      </c>
      <c r="X414" s="6">
        <f>+'4'!L413+CompraVenta!Z416</f>
        <v>411935.08000000037</v>
      </c>
      <c r="Y414" s="6">
        <f>+'4'!M413+CompraVenta!AA416</f>
        <v>424455.17000000022</v>
      </c>
      <c r="Z414" s="6">
        <f>+'7'!B413+CompraVenta!AB416</f>
        <v>0</v>
      </c>
      <c r="AA414" s="6">
        <f>+'7'!C413+CompraVenta!AC416</f>
        <v>0</v>
      </c>
      <c r="AB414" s="6">
        <f>+'7'!D413+CompraVenta!AD416</f>
        <v>0</v>
      </c>
      <c r="AC414" s="6">
        <f>+'7'!E413+CompraVenta!AE416</f>
        <v>0</v>
      </c>
      <c r="AD414" s="6">
        <f>+'7'!F413+CompraVenta!AF416</f>
        <v>0</v>
      </c>
      <c r="AE414" s="6">
        <f>+'7'!G413+CompraVenta!AG416</f>
        <v>0</v>
      </c>
      <c r="AF414" s="6">
        <f>+'7'!H413+CompraVenta!AH416</f>
        <v>0</v>
      </c>
      <c r="AG414" s="6">
        <f>+'7'!I413+CompraVenta!AI416</f>
        <v>0</v>
      </c>
      <c r="AH414" s="6">
        <f>+'7'!J413+CompraVenta!AJ416</f>
        <v>0</v>
      </c>
      <c r="AI414" s="6">
        <f>+'7'!K413+CompraVenta!AK416</f>
        <v>376027.69000000082</v>
      </c>
      <c r="AJ414" s="6">
        <f>+'7'!L413+CompraVenta!AL416</f>
        <v>413911.73000000085</v>
      </c>
      <c r="AK414" s="6">
        <f>+'7'!M413+CompraVenta!AM416</f>
        <v>398726.58000000013</v>
      </c>
      <c r="AL414" s="6"/>
      <c r="AM414" s="33">
        <f t="shared" si="57"/>
        <v>1179697.8300000003</v>
      </c>
      <c r="AN414" s="33">
        <f t="shared" si="58"/>
        <v>1212461.2800000007</v>
      </c>
      <c r="AO414" s="33">
        <f t="shared" si="59"/>
        <v>1188666.0000000019</v>
      </c>
      <c r="AP414" s="33">
        <f t="shared" si="60"/>
        <v>1179697.8300000003</v>
      </c>
      <c r="AQ414" s="33">
        <f t="shared" si="61"/>
        <v>1</v>
      </c>
      <c r="AR414" s="6">
        <f t="shared" si="65"/>
        <v>412</v>
      </c>
      <c r="AS414" s="34">
        <f t="shared" si="62"/>
        <v>376160.08000000031</v>
      </c>
      <c r="AT414" s="34">
        <f t="shared" si="62"/>
        <v>409966.01000000013</v>
      </c>
      <c r="AU414" s="34">
        <f t="shared" si="62"/>
        <v>393571.73999999993</v>
      </c>
      <c r="AV414" s="34">
        <f t="shared" si="63"/>
        <v>1179697.8300000003</v>
      </c>
      <c r="AW414" s="19"/>
      <c r="BB414" s="33"/>
      <c r="BC414" s="33"/>
      <c r="BD414" s="33"/>
      <c r="BF414" s="33"/>
      <c r="BG414" s="33"/>
      <c r="BH414" s="33"/>
      <c r="BJ414" s="35">
        <f t="shared" si="64"/>
        <v>1179697.8300000003</v>
      </c>
    </row>
    <row r="415" spans="1:62" x14ac:dyDescent="0.35">
      <c r="A415" s="3" t="str">
        <f>+'7'!A414</f>
        <v>SOLAR_LOS_PERALES_I</v>
      </c>
      <c r="B415" s="6">
        <f>+'2'!B414+CompraVenta!D417</f>
        <v>0</v>
      </c>
      <c r="C415" s="6">
        <f>+'2'!C414+CompraVenta!E417</f>
        <v>0</v>
      </c>
      <c r="D415" s="6">
        <f>+'2'!D414+CompraVenta!F417</f>
        <v>0</v>
      </c>
      <c r="E415" s="6">
        <f>+'2'!E414+CompraVenta!G417</f>
        <v>0</v>
      </c>
      <c r="F415" s="6">
        <f>+'2'!F414+CompraVenta!H417</f>
        <v>0</v>
      </c>
      <c r="G415" s="6">
        <f>+'2'!G414+CompraVenta!I417</f>
        <v>0</v>
      </c>
      <c r="H415" s="6">
        <f>+'2'!H414+CompraVenta!J417</f>
        <v>0</v>
      </c>
      <c r="I415" s="6">
        <f>+'2'!I414+CompraVenta!K417</f>
        <v>0</v>
      </c>
      <c r="J415" s="6">
        <f>+'2'!J414+CompraVenta!L417</f>
        <v>0</v>
      </c>
      <c r="K415" s="6">
        <f>+'2'!K414+CompraVenta!M417</f>
        <v>42853.629999999976</v>
      </c>
      <c r="L415" s="6">
        <f>+'2'!L414+CompraVenta!N417</f>
        <v>51118.839999999895</v>
      </c>
      <c r="M415" s="6">
        <f>+'2'!M414+CompraVenta!O417</f>
        <v>50098.450000000048</v>
      </c>
      <c r="N415" s="6">
        <f>+'4'!B414+CompraVenta!P417</f>
        <v>0</v>
      </c>
      <c r="O415" s="6">
        <f>+'4'!C414+CompraVenta!Q417</f>
        <v>0</v>
      </c>
      <c r="P415" s="6">
        <f>+'4'!D414+CompraVenta!R417</f>
        <v>0</v>
      </c>
      <c r="Q415" s="6">
        <f>+'4'!E414+CompraVenta!S417</f>
        <v>0</v>
      </c>
      <c r="R415" s="6">
        <f>+'4'!F414+CompraVenta!T417</f>
        <v>0</v>
      </c>
      <c r="S415" s="6">
        <f>+'4'!G414+CompraVenta!U417</f>
        <v>0</v>
      </c>
      <c r="T415" s="6">
        <f>+'4'!H414+CompraVenta!V417</f>
        <v>0</v>
      </c>
      <c r="U415" s="6">
        <f>+'4'!I414+CompraVenta!W417</f>
        <v>0</v>
      </c>
      <c r="V415" s="6">
        <f>+'4'!J414+CompraVenta!X417</f>
        <v>0</v>
      </c>
      <c r="W415" s="6">
        <f>+'4'!K414+CompraVenta!Y417</f>
        <v>42846.269999999917</v>
      </c>
      <c r="X415" s="6">
        <f>+'4'!L414+CompraVenta!Z417</f>
        <v>51322.84</v>
      </c>
      <c r="Y415" s="6">
        <f>+'4'!M414+CompraVenta!AA417</f>
        <v>53636.530000000086</v>
      </c>
      <c r="Z415" s="6">
        <f>+'7'!B414+CompraVenta!AB417</f>
        <v>0</v>
      </c>
      <c r="AA415" s="6">
        <f>+'7'!C414+CompraVenta!AC417</f>
        <v>0</v>
      </c>
      <c r="AB415" s="6">
        <f>+'7'!D414+CompraVenta!AD417</f>
        <v>0</v>
      </c>
      <c r="AC415" s="6">
        <f>+'7'!E414+CompraVenta!AE417</f>
        <v>0</v>
      </c>
      <c r="AD415" s="6">
        <f>+'7'!F414+CompraVenta!AF417</f>
        <v>0</v>
      </c>
      <c r="AE415" s="6">
        <f>+'7'!G414+CompraVenta!AG417</f>
        <v>0</v>
      </c>
      <c r="AF415" s="6">
        <f>+'7'!H414+CompraVenta!AH417</f>
        <v>0</v>
      </c>
      <c r="AG415" s="6">
        <f>+'7'!I414+CompraVenta!AI417</f>
        <v>0</v>
      </c>
      <c r="AH415" s="6">
        <f>+'7'!J414+CompraVenta!AJ417</f>
        <v>0</v>
      </c>
      <c r="AI415" s="6">
        <f>+'7'!K414+CompraVenta!AK417</f>
        <v>42841.489999999925</v>
      </c>
      <c r="AJ415" s="6">
        <f>+'7'!L414+CompraVenta!AL417</f>
        <v>51535.330000000009</v>
      </c>
      <c r="AK415" s="6">
        <f>+'7'!M414+CompraVenta!AM417</f>
        <v>50698.070000000029</v>
      </c>
      <c r="AL415" s="6"/>
      <c r="AM415" s="33">
        <f t="shared" si="57"/>
        <v>144070.91999999993</v>
      </c>
      <c r="AN415" s="33">
        <f t="shared" si="58"/>
        <v>147805.64000000001</v>
      </c>
      <c r="AO415" s="33">
        <f t="shared" si="59"/>
        <v>145074.88999999996</v>
      </c>
      <c r="AP415" s="33">
        <f t="shared" si="60"/>
        <v>144070.91999999993</v>
      </c>
      <c r="AQ415" s="33">
        <f t="shared" si="61"/>
        <v>1</v>
      </c>
      <c r="AR415" s="6">
        <f t="shared" si="65"/>
        <v>413</v>
      </c>
      <c r="AS415" s="34">
        <f t="shared" si="62"/>
        <v>42853.629999999976</v>
      </c>
      <c r="AT415" s="34">
        <f t="shared" si="62"/>
        <v>51118.839999999895</v>
      </c>
      <c r="AU415" s="34">
        <f t="shared" si="62"/>
        <v>50098.450000000048</v>
      </c>
      <c r="AV415" s="34">
        <f t="shared" si="63"/>
        <v>144070.91999999993</v>
      </c>
      <c r="AW415" s="19"/>
      <c r="BB415" s="33"/>
      <c r="BC415" s="33"/>
      <c r="BD415" s="33"/>
      <c r="BF415" s="33"/>
      <c r="BG415" s="33"/>
      <c r="BH415" s="33"/>
      <c r="BJ415" s="35">
        <f t="shared" si="64"/>
        <v>144070.91999999993</v>
      </c>
    </row>
    <row r="416" spans="1:62" x14ac:dyDescent="0.35">
      <c r="A416" s="3" t="str">
        <f>+'7'!A415</f>
        <v>SOLAR_TI_CUATRO</v>
      </c>
      <c r="B416" s="6">
        <f>+'2'!B415+CompraVenta!D418</f>
        <v>0</v>
      </c>
      <c r="C416" s="6">
        <f>+'2'!C415+CompraVenta!E418</f>
        <v>0</v>
      </c>
      <c r="D416" s="6">
        <f>+'2'!D415+CompraVenta!F418</f>
        <v>0</v>
      </c>
      <c r="E416" s="6">
        <f>+'2'!E415+CompraVenta!G418</f>
        <v>0</v>
      </c>
      <c r="F416" s="6">
        <f>+'2'!F415+CompraVenta!H418</f>
        <v>0</v>
      </c>
      <c r="G416" s="6">
        <f>+'2'!G415+CompraVenta!I418</f>
        <v>0</v>
      </c>
      <c r="H416" s="6">
        <f>+'2'!H415+CompraVenta!J418</f>
        <v>0</v>
      </c>
      <c r="I416" s="6">
        <f>+'2'!I415+CompraVenta!K418</f>
        <v>0</v>
      </c>
      <c r="J416" s="6">
        <f>+'2'!J415+CompraVenta!L418</f>
        <v>0</v>
      </c>
      <c r="K416" s="6">
        <f>+'2'!K415+CompraVenta!M418</f>
        <v>29408.020000000026</v>
      </c>
      <c r="L416" s="6">
        <f>+'2'!L415+CompraVenta!N418</f>
        <v>42927.950000000004</v>
      </c>
      <c r="M416" s="6">
        <f>+'2'!M415+CompraVenta!O418</f>
        <v>40730.019999999997</v>
      </c>
      <c r="N416" s="6">
        <f>+'4'!B415+CompraVenta!P418</f>
        <v>0</v>
      </c>
      <c r="O416" s="6">
        <f>+'4'!C415+CompraVenta!Q418</f>
        <v>0</v>
      </c>
      <c r="P416" s="6">
        <f>+'4'!D415+CompraVenta!R418</f>
        <v>0</v>
      </c>
      <c r="Q416" s="6">
        <f>+'4'!E415+CompraVenta!S418</f>
        <v>0</v>
      </c>
      <c r="R416" s="6">
        <f>+'4'!F415+CompraVenta!T418</f>
        <v>0</v>
      </c>
      <c r="S416" s="6">
        <f>+'4'!G415+CompraVenta!U418</f>
        <v>0</v>
      </c>
      <c r="T416" s="6">
        <f>+'4'!H415+CompraVenta!V418</f>
        <v>0</v>
      </c>
      <c r="U416" s="6">
        <f>+'4'!I415+CompraVenta!W418</f>
        <v>0</v>
      </c>
      <c r="V416" s="6">
        <f>+'4'!J415+CompraVenta!X418</f>
        <v>0</v>
      </c>
      <c r="W416" s="6">
        <f>+'4'!K415+CompraVenta!Y418</f>
        <v>29400.500000000015</v>
      </c>
      <c r="X416" s="6">
        <f>+'4'!L415+CompraVenta!Z418</f>
        <v>43256.379999999968</v>
      </c>
      <c r="Y416" s="6">
        <f>+'4'!M415+CompraVenta!AA418</f>
        <v>44169.980000000061</v>
      </c>
      <c r="Z416" s="6">
        <f>+'7'!B415+CompraVenta!AB418</f>
        <v>0</v>
      </c>
      <c r="AA416" s="6">
        <f>+'7'!C415+CompraVenta!AC418</f>
        <v>0</v>
      </c>
      <c r="AB416" s="6">
        <f>+'7'!D415+CompraVenta!AD418</f>
        <v>0</v>
      </c>
      <c r="AC416" s="6">
        <f>+'7'!E415+CompraVenta!AE418</f>
        <v>0</v>
      </c>
      <c r="AD416" s="6">
        <f>+'7'!F415+CompraVenta!AF418</f>
        <v>0</v>
      </c>
      <c r="AE416" s="6">
        <f>+'7'!G415+CompraVenta!AG418</f>
        <v>0</v>
      </c>
      <c r="AF416" s="6">
        <f>+'7'!H415+CompraVenta!AH418</f>
        <v>0</v>
      </c>
      <c r="AG416" s="6">
        <f>+'7'!I415+CompraVenta!AI418</f>
        <v>0</v>
      </c>
      <c r="AH416" s="6">
        <f>+'7'!J415+CompraVenta!AJ418</f>
        <v>0</v>
      </c>
      <c r="AI416" s="6">
        <f>+'7'!K415+CompraVenta!AK418</f>
        <v>29397.520000000011</v>
      </c>
      <c r="AJ416" s="6">
        <f>+'7'!L415+CompraVenta!AL418</f>
        <v>43485.770000000048</v>
      </c>
      <c r="AK416" s="6">
        <f>+'7'!M415+CompraVenta!AM418</f>
        <v>41249.53</v>
      </c>
      <c r="AL416" s="6"/>
      <c r="AM416" s="33">
        <f t="shared" si="57"/>
        <v>113065.99000000002</v>
      </c>
      <c r="AN416" s="33">
        <f t="shared" si="58"/>
        <v>116826.86000000004</v>
      </c>
      <c r="AO416" s="33">
        <f t="shared" si="59"/>
        <v>114132.82000000007</v>
      </c>
      <c r="AP416" s="33">
        <f t="shared" si="60"/>
        <v>113065.99000000002</v>
      </c>
      <c r="AQ416" s="33">
        <f t="shared" si="61"/>
        <v>1</v>
      </c>
      <c r="AR416" s="6">
        <f t="shared" si="65"/>
        <v>414</v>
      </c>
      <c r="AS416" s="34">
        <f t="shared" si="62"/>
        <v>29408.020000000026</v>
      </c>
      <c r="AT416" s="34">
        <f t="shared" si="62"/>
        <v>42927.950000000004</v>
      </c>
      <c r="AU416" s="34">
        <f t="shared" si="62"/>
        <v>40730.019999999997</v>
      </c>
      <c r="AV416" s="34">
        <f t="shared" si="63"/>
        <v>113065.99000000002</v>
      </c>
      <c r="AW416" s="19"/>
      <c r="BB416" s="33"/>
      <c r="BC416" s="33"/>
      <c r="BD416" s="33"/>
      <c r="BF416" s="33"/>
      <c r="BG416" s="33"/>
      <c r="BH416" s="33"/>
      <c r="BJ416" s="35">
        <f t="shared" si="64"/>
        <v>113065.99000000002</v>
      </c>
    </row>
    <row r="417" spans="1:62" x14ac:dyDescent="0.35">
      <c r="A417" s="3" t="str">
        <f>+'7'!A416</f>
        <v>SOLAR_TI_DIEZ</v>
      </c>
      <c r="B417" s="6">
        <f>+'2'!B416+CompraVenta!D419</f>
        <v>0</v>
      </c>
      <c r="C417" s="6">
        <f>+'2'!C416+CompraVenta!E419</f>
        <v>0</v>
      </c>
      <c r="D417" s="6">
        <f>+'2'!D416+CompraVenta!F419</f>
        <v>0</v>
      </c>
      <c r="E417" s="6">
        <f>+'2'!E416+CompraVenta!G419</f>
        <v>0</v>
      </c>
      <c r="F417" s="6">
        <f>+'2'!F416+CompraVenta!H419</f>
        <v>0</v>
      </c>
      <c r="G417" s="6">
        <f>+'2'!G416+CompraVenta!I419</f>
        <v>0</v>
      </c>
      <c r="H417" s="6">
        <f>+'2'!H416+CompraVenta!J419</f>
        <v>0</v>
      </c>
      <c r="I417" s="6">
        <f>+'2'!I416+CompraVenta!K419</f>
        <v>0</v>
      </c>
      <c r="J417" s="6">
        <f>+'2'!J416+CompraVenta!L419</f>
        <v>0</v>
      </c>
      <c r="K417" s="6">
        <f>+'2'!K416+CompraVenta!M419</f>
        <v>36733.950000000019</v>
      </c>
      <c r="L417" s="6">
        <f>+'2'!L416+CompraVenta!N419</f>
        <v>41587.080000000016</v>
      </c>
      <c r="M417" s="6">
        <f>+'2'!M416+CompraVenta!O419</f>
        <v>42142.020000000019</v>
      </c>
      <c r="N417" s="6">
        <f>+'4'!B416+CompraVenta!P419</f>
        <v>0</v>
      </c>
      <c r="O417" s="6">
        <f>+'4'!C416+CompraVenta!Q419</f>
        <v>0</v>
      </c>
      <c r="P417" s="6">
        <f>+'4'!D416+CompraVenta!R419</f>
        <v>0</v>
      </c>
      <c r="Q417" s="6">
        <f>+'4'!E416+CompraVenta!S419</f>
        <v>0</v>
      </c>
      <c r="R417" s="6">
        <f>+'4'!F416+CompraVenta!T419</f>
        <v>0</v>
      </c>
      <c r="S417" s="6">
        <f>+'4'!G416+CompraVenta!U419</f>
        <v>0</v>
      </c>
      <c r="T417" s="6">
        <f>+'4'!H416+CompraVenta!V419</f>
        <v>0</v>
      </c>
      <c r="U417" s="6">
        <f>+'4'!I416+CompraVenta!W419</f>
        <v>0</v>
      </c>
      <c r="V417" s="6">
        <f>+'4'!J416+CompraVenta!X419</f>
        <v>0</v>
      </c>
      <c r="W417" s="6">
        <f>+'4'!K416+CompraVenta!Y419</f>
        <v>36726.579999999994</v>
      </c>
      <c r="X417" s="6">
        <f>+'4'!L416+CompraVenta!Z419</f>
        <v>41819.949999999997</v>
      </c>
      <c r="Y417" s="6">
        <f>+'4'!M416+CompraVenta!AA419</f>
        <v>45361.640000000029</v>
      </c>
      <c r="Z417" s="6">
        <f>+'7'!B416+CompraVenta!AB419</f>
        <v>0</v>
      </c>
      <c r="AA417" s="6">
        <f>+'7'!C416+CompraVenta!AC419</f>
        <v>0</v>
      </c>
      <c r="AB417" s="6">
        <f>+'7'!D416+CompraVenta!AD419</f>
        <v>0</v>
      </c>
      <c r="AC417" s="6">
        <f>+'7'!E416+CompraVenta!AE419</f>
        <v>0</v>
      </c>
      <c r="AD417" s="6">
        <f>+'7'!F416+CompraVenta!AF419</f>
        <v>0</v>
      </c>
      <c r="AE417" s="6">
        <f>+'7'!G416+CompraVenta!AG419</f>
        <v>0</v>
      </c>
      <c r="AF417" s="6">
        <f>+'7'!H416+CompraVenta!AH419</f>
        <v>0</v>
      </c>
      <c r="AG417" s="6">
        <f>+'7'!I416+CompraVenta!AI419</f>
        <v>0</v>
      </c>
      <c r="AH417" s="6">
        <f>+'7'!J416+CompraVenta!AJ419</f>
        <v>0</v>
      </c>
      <c r="AI417" s="6">
        <f>+'7'!K416+CompraVenta!AK419</f>
        <v>36722.24000000002</v>
      </c>
      <c r="AJ417" s="6">
        <f>+'7'!L416+CompraVenta!AL419</f>
        <v>42019.319999999971</v>
      </c>
      <c r="AK417" s="6">
        <f>+'7'!M416+CompraVenta!AM419</f>
        <v>42667.669999999962</v>
      </c>
      <c r="AL417" s="6"/>
      <c r="AM417" s="33">
        <f t="shared" si="57"/>
        <v>120463.05000000005</v>
      </c>
      <c r="AN417" s="33">
        <f t="shared" si="58"/>
        <v>123908.17000000003</v>
      </c>
      <c r="AO417" s="33">
        <f t="shared" si="59"/>
        <v>121409.22999999995</v>
      </c>
      <c r="AP417" s="33">
        <f t="shared" si="60"/>
        <v>120463.05000000005</v>
      </c>
      <c r="AQ417" s="33">
        <f t="shared" si="61"/>
        <v>1</v>
      </c>
      <c r="AR417" s="6">
        <f t="shared" si="65"/>
        <v>415</v>
      </c>
      <c r="AS417" s="34">
        <f t="shared" si="62"/>
        <v>36733.950000000019</v>
      </c>
      <c r="AT417" s="34">
        <f t="shared" si="62"/>
        <v>41587.080000000016</v>
      </c>
      <c r="AU417" s="34">
        <f t="shared" si="62"/>
        <v>42142.020000000019</v>
      </c>
      <c r="AV417" s="34">
        <f t="shared" si="63"/>
        <v>120463.05000000005</v>
      </c>
      <c r="AW417" s="19"/>
      <c r="BB417" s="33"/>
      <c r="BC417" s="33"/>
      <c r="BD417" s="33"/>
      <c r="BF417" s="33"/>
      <c r="BG417" s="33"/>
      <c r="BH417" s="33"/>
      <c r="BJ417" s="35">
        <f t="shared" si="64"/>
        <v>120463.05000000005</v>
      </c>
    </row>
    <row r="418" spans="1:62" x14ac:dyDescent="0.35">
      <c r="A418" s="3" t="str">
        <f>+'7'!A417</f>
        <v>SOLAR_TI_ONCE_SPA</v>
      </c>
      <c r="B418" s="6">
        <f>+'2'!B417+CompraVenta!D420</f>
        <v>0</v>
      </c>
      <c r="C418" s="6">
        <f>+'2'!C417+CompraVenta!E420</f>
        <v>0</v>
      </c>
      <c r="D418" s="6">
        <f>+'2'!D417+CompraVenta!F420</f>
        <v>0</v>
      </c>
      <c r="E418" s="6">
        <f>+'2'!E417+CompraVenta!G420</f>
        <v>0</v>
      </c>
      <c r="F418" s="6">
        <f>+'2'!F417+CompraVenta!H420</f>
        <v>0</v>
      </c>
      <c r="G418" s="6">
        <f>+'2'!G417+CompraVenta!I420</f>
        <v>0</v>
      </c>
      <c r="H418" s="6">
        <f>+'2'!H417+CompraVenta!J420</f>
        <v>0</v>
      </c>
      <c r="I418" s="6">
        <f>+'2'!I417+CompraVenta!K420</f>
        <v>0</v>
      </c>
      <c r="J418" s="6">
        <f>+'2'!J417+CompraVenta!L420</f>
        <v>0</v>
      </c>
      <c r="K418" s="6">
        <f>+'2'!K417+CompraVenta!M420</f>
        <v>42336.88999999997</v>
      </c>
      <c r="L418" s="6">
        <f>+'2'!L417+CompraVenta!N420</f>
        <v>44879.170000000056</v>
      </c>
      <c r="M418" s="6">
        <f>+'2'!M417+CompraVenta!O420</f>
        <v>42310.430000000022</v>
      </c>
      <c r="N418" s="6">
        <f>+'4'!B417+CompraVenta!P420</f>
        <v>0</v>
      </c>
      <c r="O418" s="6">
        <f>+'4'!C417+CompraVenta!Q420</f>
        <v>0</v>
      </c>
      <c r="P418" s="6">
        <f>+'4'!D417+CompraVenta!R420</f>
        <v>0</v>
      </c>
      <c r="Q418" s="6">
        <f>+'4'!E417+CompraVenta!S420</f>
        <v>0</v>
      </c>
      <c r="R418" s="6">
        <f>+'4'!F417+CompraVenta!T420</f>
        <v>0</v>
      </c>
      <c r="S418" s="6">
        <f>+'4'!G417+CompraVenta!U420</f>
        <v>0</v>
      </c>
      <c r="T418" s="6">
        <f>+'4'!H417+CompraVenta!V420</f>
        <v>0</v>
      </c>
      <c r="U418" s="6">
        <f>+'4'!I417+CompraVenta!W420</f>
        <v>0</v>
      </c>
      <c r="V418" s="6">
        <f>+'4'!J417+CompraVenta!X420</f>
        <v>0</v>
      </c>
      <c r="W418" s="6">
        <f>+'4'!K417+CompraVenta!Y420</f>
        <v>42327.559999999939</v>
      </c>
      <c r="X418" s="6">
        <f>+'4'!L417+CompraVenta!Z420</f>
        <v>45229.139999999963</v>
      </c>
      <c r="Y418" s="6">
        <f>+'4'!M417+CompraVenta!AA420</f>
        <v>45920.070000000072</v>
      </c>
      <c r="Z418" s="6">
        <f>+'7'!B417+CompraVenta!AB420</f>
        <v>0</v>
      </c>
      <c r="AA418" s="6">
        <f>+'7'!C417+CompraVenta!AC420</f>
        <v>0</v>
      </c>
      <c r="AB418" s="6">
        <f>+'7'!D417+CompraVenta!AD420</f>
        <v>0</v>
      </c>
      <c r="AC418" s="6">
        <f>+'7'!E417+CompraVenta!AE420</f>
        <v>0</v>
      </c>
      <c r="AD418" s="6">
        <f>+'7'!F417+CompraVenta!AF420</f>
        <v>0</v>
      </c>
      <c r="AE418" s="6">
        <f>+'7'!G417+CompraVenta!AG420</f>
        <v>0</v>
      </c>
      <c r="AF418" s="6">
        <f>+'7'!H417+CompraVenta!AH420</f>
        <v>0</v>
      </c>
      <c r="AG418" s="6">
        <f>+'7'!I417+CompraVenta!AI420</f>
        <v>0</v>
      </c>
      <c r="AH418" s="6">
        <f>+'7'!J417+CompraVenta!AJ420</f>
        <v>0</v>
      </c>
      <c r="AI418" s="6">
        <f>+'7'!K417+CompraVenta!AK420</f>
        <v>42322.959999999963</v>
      </c>
      <c r="AJ418" s="6">
        <f>+'7'!L417+CompraVenta!AL420</f>
        <v>45474.389999999985</v>
      </c>
      <c r="AK418" s="6">
        <f>+'7'!M417+CompraVenta!AM420</f>
        <v>42853.680000000058</v>
      </c>
      <c r="AL418" s="6"/>
      <c r="AM418" s="33">
        <f t="shared" si="57"/>
        <v>129526.49000000005</v>
      </c>
      <c r="AN418" s="33">
        <f t="shared" si="58"/>
        <v>133476.76999999996</v>
      </c>
      <c r="AO418" s="33">
        <f t="shared" si="59"/>
        <v>130651.03</v>
      </c>
      <c r="AP418" s="33">
        <f t="shared" si="60"/>
        <v>129526.49000000005</v>
      </c>
      <c r="AQ418" s="33">
        <f t="shared" si="61"/>
        <v>1</v>
      </c>
      <c r="AR418" s="6">
        <f t="shared" si="65"/>
        <v>416</v>
      </c>
      <c r="AS418" s="34">
        <f t="shared" si="62"/>
        <v>42336.88999999997</v>
      </c>
      <c r="AT418" s="34">
        <f t="shared" si="62"/>
        <v>44879.170000000056</v>
      </c>
      <c r="AU418" s="34">
        <f t="shared" si="62"/>
        <v>42310.430000000022</v>
      </c>
      <c r="AV418" s="34">
        <f t="shared" si="63"/>
        <v>129526.49000000005</v>
      </c>
      <c r="AW418" s="19"/>
      <c r="BB418" s="33"/>
      <c r="BC418" s="33"/>
      <c r="BD418" s="33"/>
      <c r="BF418" s="33"/>
      <c r="BG418" s="33"/>
      <c r="BH418" s="33"/>
      <c r="BJ418" s="35">
        <f t="shared" si="64"/>
        <v>129526.49000000005</v>
      </c>
    </row>
    <row r="419" spans="1:62" x14ac:dyDescent="0.35">
      <c r="A419" s="3" t="str">
        <f>+'7'!A418</f>
        <v>SONNEDIX_ENERGY</v>
      </c>
      <c r="B419" s="6">
        <f>+'2'!B418+CompraVenta!D421</f>
        <v>0</v>
      </c>
      <c r="C419" s="6">
        <f>+'2'!C418+CompraVenta!E421</f>
        <v>0</v>
      </c>
      <c r="D419" s="6">
        <f>+'2'!D418+CompraVenta!F421</f>
        <v>0</v>
      </c>
      <c r="E419" s="6">
        <f>+'2'!E418+CompraVenta!G421</f>
        <v>0</v>
      </c>
      <c r="F419" s="6">
        <f>+'2'!F418+CompraVenta!H421</f>
        <v>0</v>
      </c>
      <c r="G419" s="6">
        <f>+'2'!G418+CompraVenta!I421</f>
        <v>0</v>
      </c>
      <c r="H419" s="6">
        <f>+'2'!H418+CompraVenta!J421</f>
        <v>0</v>
      </c>
      <c r="I419" s="6">
        <f>+'2'!I418+CompraVenta!K421</f>
        <v>0</v>
      </c>
      <c r="J419" s="6">
        <f>+'2'!J418+CompraVenta!L421</f>
        <v>0</v>
      </c>
      <c r="K419" s="6">
        <f>+'2'!K418+CompraVenta!M421</f>
        <v>795745.01999999944</v>
      </c>
      <c r="L419" s="6">
        <f>+'2'!L418+CompraVenta!N421</f>
        <v>346361.80999999988</v>
      </c>
      <c r="M419" s="6">
        <f>+'2'!M418+CompraVenta!O421</f>
        <v>819034.82999999926</v>
      </c>
      <c r="N419" s="6">
        <f>+'4'!B418+CompraVenta!P421</f>
        <v>0</v>
      </c>
      <c r="O419" s="6">
        <f>+'4'!C418+CompraVenta!Q421</f>
        <v>0</v>
      </c>
      <c r="P419" s="6">
        <f>+'4'!D418+CompraVenta!R421</f>
        <v>0</v>
      </c>
      <c r="Q419" s="6">
        <f>+'4'!E418+CompraVenta!S421</f>
        <v>0</v>
      </c>
      <c r="R419" s="6">
        <f>+'4'!F418+CompraVenta!T421</f>
        <v>0</v>
      </c>
      <c r="S419" s="6">
        <f>+'4'!G418+CompraVenta!U421</f>
        <v>0</v>
      </c>
      <c r="T419" s="6">
        <f>+'4'!H418+CompraVenta!V421</f>
        <v>0</v>
      </c>
      <c r="U419" s="6">
        <f>+'4'!I418+CompraVenta!W421</f>
        <v>0</v>
      </c>
      <c r="V419" s="6">
        <f>+'4'!J418+CompraVenta!X421</f>
        <v>0</v>
      </c>
      <c r="W419" s="6">
        <f>+'4'!K418+CompraVenta!Y421</f>
        <v>796443.50999999885</v>
      </c>
      <c r="X419" s="6">
        <f>+'4'!L418+CompraVenta!Z421</f>
        <v>442964.69000000006</v>
      </c>
      <c r="Y419" s="6">
        <f>+'4'!M418+CompraVenta!AA421</f>
        <v>834178.80999999912</v>
      </c>
      <c r="Z419" s="6">
        <f>+'7'!B418+CompraVenta!AB421</f>
        <v>0</v>
      </c>
      <c r="AA419" s="6">
        <f>+'7'!C418+CompraVenta!AC421</f>
        <v>0</v>
      </c>
      <c r="AB419" s="6">
        <f>+'7'!D418+CompraVenta!AD421</f>
        <v>0</v>
      </c>
      <c r="AC419" s="6">
        <f>+'7'!E418+CompraVenta!AE421</f>
        <v>0</v>
      </c>
      <c r="AD419" s="6">
        <f>+'7'!F418+CompraVenta!AF421</f>
        <v>0</v>
      </c>
      <c r="AE419" s="6">
        <f>+'7'!G418+CompraVenta!AG421</f>
        <v>0</v>
      </c>
      <c r="AF419" s="6">
        <f>+'7'!H418+CompraVenta!AH421</f>
        <v>0</v>
      </c>
      <c r="AG419" s="6">
        <f>+'7'!I418+CompraVenta!AI421</f>
        <v>0</v>
      </c>
      <c r="AH419" s="6">
        <f>+'7'!J418+CompraVenta!AJ421</f>
        <v>0</v>
      </c>
      <c r="AI419" s="6">
        <f>+'7'!K418+CompraVenta!AK421</f>
        <v>796505.62999999989</v>
      </c>
      <c r="AJ419" s="6">
        <f>+'7'!L418+CompraVenta!AL421</f>
        <v>439511.19999999995</v>
      </c>
      <c r="AK419" s="6">
        <f>+'7'!M418+CompraVenta!AM421</f>
        <v>867984.03000000038</v>
      </c>
      <c r="AL419" s="6"/>
      <c r="AM419" s="33">
        <f t="shared" si="57"/>
        <v>1961141.6599999988</v>
      </c>
      <c r="AN419" s="33">
        <f t="shared" si="58"/>
        <v>2073587.0099999979</v>
      </c>
      <c r="AO419" s="33">
        <f t="shared" si="59"/>
        <v>2104000.8600000003</v>
      </c>
      <c r="AP419" s="33">
        <f t="shared" si="60"/>
        <v>1961141.6599999988</v>
      </c>
      <c r="AQ419" s="33">
        <f t="shared" si="61"/>
        <v>1</v>
      </c>
      <c r="AR419" s="6">
        <f t="shared" si="65"/>
        <v>417</v>
      </c>
      <c r="AS419" s="34">
        <f t="shared" si="62"/>
        <v>795745.01999999944</v>
      </c>
      <c r="AT419" s="34">
        <f t="shared" si="62"/>
        <v>346361.80999999988</v>
      </c>
      <c r="AU419" s="34">
        <f t="shared" si="62"/>
        <v>819034.82999999926</v>
      </c>
      <c r="AV419" s="34">
        <f t="shared" si="63"/>
        <v>1961141.6599999988</v>
      </c>
      <c r="AW419" s="19"/>
      <c r="BB419" s="33"/>
      <c r="BC419" s="33"/>
      <c r="BD419" s="33"/>
      <c r="BF419" s="33"/>
      <c r="BG419" s="33"/>
      <c r="BH419" s="33"/>
      <c r="BJ419" s="35">
        <f t="shared" si="64"/>
        <v>1961141.6599999988</v>
      </c>
    </row>
    <row r="420" spans="1:62" x14ac:dyDescent="0.35">
      <c r="A420" s="3" t="str">
        <f>+'7'!A419</f>
        <v>SPS_LA_HUAYCA</v>
      </c>
      <c r="B420" s="6">
        <f>+'2'!B419+CompraVenta!D422</f>
        <v>0</v>
      </c>
      <c r="C420" s="6">
        <f>+'2'!C419+CompraVenta!E422</f>
        <v>0</v>
      </c>
      <c r="D420" s="6">
        <f>+'2'!D419+CompraVenta!F422</f>
        <v>0</v>
      </c>
      <c r="E420" s="6">
        <f>+'2'!E419+CompraVenta!G422</f>
        <v>0</v>
      </c>
      <c r="F420" s="6">
        <f>+'2'!F419+CompraVenta!H422</f>
        <v>0</v>
      </c>
      <c r="G420" s="6">
        <f>+'2'!G419+CompraVenta!I422</f>
        <v>0</v>
      </c>
      <c r="H420" s="6">
        <f>+'2'!H419+CompraVenta!J422</f>
        <v>0</v>
      </c>
      <c r="I420" s="6">
        <f>+'2'!I419+CompraVenta!K422</f>
        <v>0</v>
      </c>
      <c r="J420" s="6">
        <f>+'2'!J419+CompraVenta!L422</f>
        <v>0</v>
      </c>
      <c r="K420" s="6">
        <f>+'2'!K419+CompraVenta!M422</f>
        <v>195683.86</v>
      </c>
      <c r="L420" s="6">
        <f>+'2'!L419+CompraVenta!N422</f>
        <v>87291.66</v>
      </c>
      <c r="M420" s="6">
        <f>+'2'!M419+CompraVenta!O422</f>
        <v>196909.68000000011</v>
      </c>
      <c r="N420" s="6">
        <f>+'4'!B419+CompraVenta!P422</f>
        <v>0</v>
      </c>
      <c r="O420" s="6">
        <f>+'4'!C419+CompraVenta!Q422</f>
        <v>0</v>
      </c>
      <c r="P420" s="6">
        <f>+'4'!D419+CompraVenta!R422</f>
        <v>0</v>
      </c>
      <c r="Q420" s="6">
        <f>+'4'!E419+CompraVenta!S422</f>
        <v>0</v>
      </c>
      <c r="R420" s="6">
        <f>+'4'!F419+CompraVenta!T422</f>
        <v>0</v>
      </c>
      <c r="S420" s="6">
        <f>+'4'!G419+CompraVenta!U422</f>
        <v>0</v>
      </c>
      <c r="T420" s="6">
        <f>+'4'!H419+CompraVenta!V422</f>
        <v>0</v>
      </c>
      <c r="U420" s="6">
        <f>+'4'!I419+CompraVenta!W422</f>
        <v>0</v>
      </c>
      <c r="V420" s="6">
        <f>+'4'!J419+CompraVenta!X422</f>
        <v>0</v>
      </c>
      <c r="W420" s="6">
        <f>+'4'!K419+CompraVenta!Y422</f>
        <v>195693.72</v>
      </c>
      <c r="X420" s="6">
        <f>+'4'!L419+CompraVenta!Z422</f>
        <v>97735.859999999899</v>
      </c>
      <c r="Y420" s="6">
        <f>+'4'!M419+CompraVenta!AA422</f>
        <v>198554.64000000022</v>
      </c>
      <c r="Z420" s="6">
        <f>+'7'!B419+CompraVenta!AB422</f>
        <v>0</v>
      </c>
      <c r="AA420" s="6">
        <f>+'7'!C419+CompraVenta!AC422</f>
        <v>0</v>
      </c>
      <c r="AB420" s="6">
        <f>+'7'!D419+CompraVenta!AD422</f>
        <v>0</v>
      </c>
      <c r="AC420" s="6">
        <f>+'7'!E419+CompraVenta!AE422</f>
        <v>0</v>
      </c>
      <c r="AD420" s="6">
        <f>+'7'!F419+CompraVenta!AF422</f>
        <v>0</v>
      </c>
      <c r="AE420" s="6">
        <f>+'7'!G419+CompraVenta!AG422</f>
        <v>0</v>
      </c>
      <c r="AF420" s="6">
        <f>+'7'!H419+CompraVenta!AH422</f>
        <v>0</v>
      </c>
      <c r="AG420" s="6">
        <f>+'7'!I419+CompraVenta!AI422</f>
        <v>0</v>
      </c>
      <c r="AH420" s="6">
        <f>+'7'!J419+CompraVenta!AJ422</f>
        <v>0</v>
      </c>
      <c r="AI420" s="6">
        <f>+'7'!K419+CompraVenta!AK422</f>
        <v>195701.65000000014</v>
      </c>
      <c r="AJ420" s="6">
        <f>+'7'!L419+CompraVenta!AL422</f>
        <v>97579.539999999892</v>
      </c>
      <c r="AK420" s="6">
        <f>+'7'!M419+CompraVenta!AM422</f>
        <v>198758.80999999976</v>
      </c>
      <c r="AL420" s="6"/>
      <c r="AM420" s="33">
        <f t="shared" si="57"/>
        <v>479885.20000000013</v>
      </c>
      <c r="AN420" s="33">
        <f t="shared" si="58"/>
        <v>491984.22000000009</v>
      </c>
      <c r="AO420" s="33">
        <f t="shared" si="59"/>
        <v>492039.99999999983</v>
      </c>
      <c r="AP420" s="33">
        <f t="shared" si="60"/>
        <v>479885.20000000013</v>
      </c>
      <c r="AQ420" s="33">
        <f t="shared" si="61"/>
        <v>1</v>
      </c>
      <c r="AR420" s="6">
        <f t="shared" si="65"/>
        <v>418</v>
      </c>
      <c r="AS420" s="34">
        <f t="shared" ref="AS420:AU451" si="66">HLOOKUP(12*($AQ420-1)+(AS$1),$B$1:$AK$502,2+$AR420,FALSE)</f>
        <v>195683.86</v>
      </c>
      <c r="AT420" s="34">
        <f t="shared" si="66"/>
        <v>87291.66</v>
      </c>
      <c r="AU420" s="34">
        <f t="shared" si="66"/>
        <v>196909.68000000011</v>
      </c>
      <c r="AV420" s="34">
        <f t="shared" si="63"/>
        <v>479885.20000000013</v>
      </c>
      <c r="AW420" s="19"/>
      <c r="BB420" s="33"/>
      <c r="BC420" s="33"/>
      <c r="BD420" s="33"/>
      <c r="BF420" s="33"/>
      <c r="BG420" s="33"/>
      <c r="BH420" s="33"/>
      <c r="BJ420" s="35">
        <f t="shared" si="64"/>
        <v>479885.20000000013</v>
      </c>
    </row>
    <row r="421" spans="1:62" x14ac:dyDescent="0.35">
      <c r="A421" s="3" t="str">
        <f>+'7'!A420</f>
        <v>SPVP4</v>
      </c>
      <c r="B421" s="6">
        <f>+'2'!B420+CompraVenta!D423</f>
        <v>0</v>
      </c>
      <c r="C421" s="6">
        <f>+'2'!C420+CompraVenta!E423</f>
        <v>0</v>
      </c>
      <c r="D421" s="6">
        <f>+'2'!D420+CompraVenta!F423</f>
        <v>0</v>
      </c>
      <c r="E421" s="6">
        <f>+'2'!E420+CompraVenta!G423</f>
        <v>0</v>
      </c>
      <c r="F421" s="6">
        <f>+'2'!F420+CompraVenta!H423</f>
        <v>0</v>
      </c>
      <c r="G421" s="6">
        <f>+'2'!G420+CompraVenta!I423</f>
        <v>0</v>
      </c>
      <c r="H421" s="6">
        <f>+'2'!H420+CompraVenta!J423</f>
        <v>0</v>
      </c>
      <c r="I421" s="6">
        <f>+'2'!I420+CompraVenta!K423</f>
        <v>0</v>
      </c>
      <c r="J421" s="6">
        <f>+'2'!J420+CompraVenta!L423</f>
        <v>0</v>
      </c>
      <c r="K421" s="6">
        <f>+'2'!K420+CompraVenta!M423</f>
        <v>179046.75</v>
      </c>
      <c r="L421" s="6">
        <f>+'2'!L420+CompraVenta!N423</f>
        <v>205550.47</v>
      </c>
      <c r="M421" s="6">
        <f>+'2'!M420+CompraVenta!O423</f>
        <v>191823.24999999983</v>
      </c>
      <c r="N421" s="6">
        <f>+'4'!B420+CompraVenta!P423</f>
        <v>0</v>
      </c>
      <c r="O421" s="6">
        <f>+'4'!C420+CompraVenta!Q423</f>
        <v>0</v>
      </c>
      <c r="P421" s="6">
        <f>+'4'!D420+CompraVenta!R423</f>
        <v>0</v>
      </c>
      <c r="Q421" s="6">
        <f>+'4'!E420+CompraVenta!S423</f>
        <v>0</v>
      </c>
      <c r="R421" s="6">
        <f>+'4'!F420+CompraVenta!T423</f>
        <v>0</v>
      </c>
      <c r="S421" s="6">
        <f>+'4'!G420+CompraVenta!U423</f>
        <v>0</v>
      </c>
      <c r="T421" s="6">
        <f>+'4'!H420+CompraVenta!V423</f>
        <v>0</v>
      </c>
      <c r="U421" s="6">
        <f>+'4'!I420+CompraVenta!W423</f>
        <v>0</v>
      </c>
      <c r="V421" s="6">
        <f>+'4'!J420+CompraVenta!X423</f>
        <v>0</v>
      </c>
      <c r="W421" s="6">
        <f>+'4'!K420+CompraVenta!Y423</f>
        <v>179041.79999999981</v>
      </c>
      <c r="X421" s="6">
        <f>+'4'!L420+CompraVenta!Z423</f>
        <v>207344.57000000007</v>
      </c>
      <c r="Y421" s="6">
        <f>+'4'!M420+CompraVenta!AA423</f>
        <v>211055.39000000016</v>
      </c>
      <c r="Z421" s="6">
        <f>+'7'!B420+CompraVenta!AB423</f>
        <v>0</v>
      </c>
      <c r="AA421" s="6">
        <f>+'7'!C420+CompraVenta!AC423</f>
        <v>0</v>
      </c>
      <c r="AB421" s="6">
        <f>+'7'!D420+CompraVenta!AD423</f>
        <v>0</v>
      </c>
      <c r="AC421" s="6">
        <f>+'7'!E420+CompraVenta!AE423</f>
        <v>0</v>
      </c>
      <c r="AD421" s="6">
        <f>+'7'!F420+CompraVenta!AF423</f>
        <v>0</v>
      </c>
      <c r="AE421" s="6">
        <f>+'7'!G420+CompraVenta!AG423</f>
        <v>0</v>
      </c>
      <c r="AF421" s="6">
        <f>+'7'!H420+CompraVenta!AH423</f>
        <v>0</v>
      </c>
      <c r="AG421" s="6">
        <f>+'7'!I420+CompraVenta!AI423</f>
        <v>0</v>
      </c>
      <c r="AH421" s="6">
        <f>+'7'!J420+CompraVenta!AJ423</f>
        <v>0</v>
      </c>
      <c r="AI421" s="6">
        <f>+'7'!K420+CompraVenta!AK423</f>
        <v>179436.7999999999</v>
      </c>
      <c r="AJ421" s="6">
        <f>+'7'!L420+CompraVenta!AL423</f>
        <v>209176.4700000002</v>
      </c>
      <c r="AK421" s="6">
        <f>+'7'!M420+CompraVenta!AM423</f>
        <v>193791.8300000001</v>
      </c>
      <c r="AL421" s="6"/>
      <c r="AM421" s="33">
        <f t="shared" si="57"/>
        <v>576420.46999999974</v>
      </c>
      <c r="AN421" s="33">
        <f t="shared" si="58"/>
        <v>597441.76</v>
      </c>
      <c r="AO421" s="33">
        <f t="shared" si="59"/>
        <v>582405.10000000021</v>
      </c>
      <c r="AP421" s="33">
        <f t="shared" si="60"/>
        <v>576420.46999999974</v>
      </c>
      <c r="AQ421" s="33">
        <f t="shared" si="61"/>
        <v>1</v>
      </c>
      <c r="AR421" s="6">
        <f t="shared" si="65"/>
        <v>419</v>
      </c>
      <c r="AS421" s="34">
        <f t="shared" si="66"/>
        <v>179046.75</v>
      </c>
      <c r="AT421" s="34">
        <f t="shared" si="66"/>
        <v>205550.47</v>
      </c>
      <c r="AU421" s="34">
        <f t="shared" si="66"/>
        <v>191823.24999999983</v>
      </c>
      <c r="AV421" s="34">
        <f t="shared" si="63"/>
        <v>576420.46999999974</v>
      </c>
      <c r="AW421" s="19"/>
      <c r="BB421" s="33"/>
      <c r="BC421" s="33"/>
      <c r="BD421" s="33"/>
      <c r="BF421" s="33"/>
      <c r="BG421" s="33"/>
      <c r="BH421" s="33"/>
      <c r="BJ421" s="35">
        <f t="shared" si="64"/>
        <v>576420.46999999974</v>
      </c>
    </row>
    <row r="422" spans="1:62" x14ac:dyDescent="0.35">
      <c r="A422" s="3" t="str">
        <f>+'7'!A421</f>
        <v>SPVP4 (EL_CANELO)</v>
      </c>
      <c r="B422" s="6">
        <f>+'2'!B421+CompraVenta!D424</f>
        <v>0</v>
      </c>
      <c r="C422" s="6">
        <f>+'2'!C421+CompraVenta!E424</f>
        <v>0</v>
      </c>
      <c r="D422" s="6">
        <f>+'2'!D421+CompraVenta!F424</f>
        <v>0</v>
      </c>
      <c r="E422" s="6">
        <f>+'2'!E421+CompraVenta!G424</f>
        <v>0</v>
      </c>
      <c r="F422" s="6">
        <f>+'2'!F421+CompraVenta!H424</f>
        <v>0</v>
      </c>
      <c r="G422" s="6">
        <f>+'2'!G421+CompraVenta!I424</f>
        <v>0</v>
      </c>
      <c r="H422" s="6">
        <f>+'2'!H421+CompraVenta!J424</f>
        <v>0</v>
      </c>
      <c r="I422" s="6">
        <f>+'2'!I421+CompraVenta!K424</f>
        <v>0</v>
      </c>
      <c r="J422" s="6">
        <f>+'2'!J421+CompraVenta!L424</f>
        <v>0</v>
      </c>
      <c r="K422" s="6">
        <f>+'2'!K421+CompraVenta!M424</f>
        <v>0</v>
      </c>
      <c r="L422" s="6">
        <f>+'2'!L421+CompraVenta!N424</f>
        <v>0</v>
      </c>
      <c r="M422" s="6">
        <f>+'2'!M421+CompraVenta!O424</f>
        <v>0</v>
      </c>
      <c r="N422" s="6">
        <f>+'4'!B421+CompraVenta!P424</f>
        <v>0</v>
      </c>
      <c r="O422" s="6">
        <f>+'4'!C421+CompraVenta!Q424</f>
        <v>0</v>
      </c>
      <c r="P422" s="6">
        <f>+'4'!D421+CompraVenta!R424</f>
        <v>0</v>
      </c>
      <c r="Q422" s="6">
        <f>+'4'!E421+CompraVenta!S424</f>
        <v>0</v>
      </c>
      <c r="R422" s="6">
        <f>+'4'!F421+CompraVenta!T424</f>
        <v>0</v>
      </c>
      <c r="S422" s="6">
        <f>+'4'!G421+CompraVenta!U424</f>
        <v>0</v>
      </c>
      <c r="T422" s="6">
        <f>+'4'!H421+CompraVenta!V424</f>
        <v>0</v>
      </c>
      <c r="U422" s="6">
        <f>+'4'!I421+CompraVenta!W424</f>
        <v>0</v>
      </c>
      <c r="V422" s="6">
        <f>+'4'!J421+CompraVenta!X424</f>
        <v>0</v>
      </c>
      <c r="W422" s="6">
        <f>+'4'!K421+CompraVenta!Y424</f>
        <v>0</v>
      </c>
      <c r="X422" s="6">
        <f>+'4'!L421+CompraVenta!Z424</f>
        <v>0</v>
      </c>
      <c r="Y422" s="6">
        <f>+'4'!M421+CompraVenta!AA424</f>
        <v>0</v>
      </c>
      <c r="Z422" s="6">
        <f>+'7'!B421+CompraVenta!AB424</f>
        <v>0</v>
      </c>
      <c r="AA422" s="6">
        <f>+'7'!C421+CompraVenta!AC424</f>
        <v>0</v>
      </c>
      <c r="AB422" s="6">
        <f>+'7'!D421+CompraVenta!AD424</f>
        <v>0</v>
      </c>
      <c r="AC422" s="6">
        <f>+'7'!E421+CompraVenta!AE424</f>
        <v>0</v>
      </c>
      <c r="AD422" s="6">
        <f>+'7'!F421+CompraVenta!AF424</f>
        <v>0</v>
      </c>
      <c r="AE422" s="6">
        <f>+'7'!G421+CompraVenta!AG424</f>
        <v>0</v>
      </c>
      <c r="AF422" s="6">
        <f>+'7'!H421+CompraVenta!AH424</f>
        <v>0</v>
      </c>
      <c r="AG422" s="6">
        <f>+'7'!I421+CompraVenta!AI424</f>
        <v>0</v>
      </c>
      <c r="AH422" s="6">
        <f>+'7'!J421+CompraVenta!AJ424</f>
        <v>0</v>
      </c>
      <c r="AI422" s="6">
        <f>+'7'!K421+CompraVenta!AK424</f>
        <v>0</v>
      </c>
      <c r="AJ422" s="6">
        <f>+'7'!L421+CompraVenta!AL424</f>
        <v>0</v>
      </c>
      <c r="AK422" s="6">
        <f>+'7'!M421+CompraVenta!AM424</f>
        <v>0</v>
      </c>
      <c r="AL422" s="6"/>
      <c r="AM422" s="33">
        <f t="shared" si="57"/>
        <v>0</v>
      </c>
      <c r="AN422" s="33">
        <f t="shared" si="58"/>
        <v>0</v>
      </c>
      <c r="AO422" s="33">
        <f t="shared" si="59"/>
        <v>0</v>
      </c>
      <c r="AP422" s="33">
        <f t="shared" si="60"/>
        <v>0</v>
      </c>
      <c r="AQ422" s="33">
        <f t="shared" si="61"/>
        <v>1</v>
      </c>
      <c r="AR422" s="6">
        <f t="shared" si="65"/>
        <v>420</v>
      </c>
      <c r="AS422" s="34">
        <f t="shared" si="66"/>
        <v>0</v>
      </c>
      <c r="AT422" s="34">
        <f t="shared" si="66"/>
        <v>0</v>
      </c>
      <c r="AU422" s="34">
        <f t="shared" si="66"/>
        <v>0</v>
      </c>
      <c r="AV422" s="34">
        <f t="shared" si="63"/>
        <v>0</v>
      </c>
      <c r="AW422" s="19"/>
      <c r="BB422" s="33"/>
      <c r="BC422" s="33"/>
      <c r="BD422" s="33"/>
      <c r="BF422" s="33"/>
      <c r="BG422" s="33"/>
      <c r="BH422" s="33"/>
      <c r="BJ422" s="35">
        <f t="shared" si="64"/>
        <v>0</v>
      </c>
    </row>
    <row r="423" spans="1:62" x14ac:dyDescent="0.35">
      <c r="A423" s="3" t="str">
        <f>+'7'!A422</f>
        <v>SWO</v>
      </c>
      <c r="B423" s="6">
        <f>+'2'!B422+CompraVenta!D425</f>
        <v>0</v>
      </c>
      <c r="C423" s="6">
        <f>+'2'!C422+CompraVenta!E425</f>
        <v>0</v>
      </c>
      <c r="D423" s="6">
        <f>+'2'!D422+CompraVenta!F425</f>
        <v>0</v>
      </c>
      <c r="E423" s="6">
        <f>+'2'!E422+CompraVenta!G425</f>
        <v>0</v>
      </c>
      <c r="F423" s="6">
        <f>+'2'!F422+CompraVenta!H425</f>
        <v>0</v>
      </c>
      <c r="G423" s="6">
        <f>+'2'!G422+CompraVenta!I425</f>
        <v>0</v>
      </c>
      <c r="H423" s="6">
        <f>+'2'!H422+CompraVenta!J425</f>
        <v>0</v>
      </c>
      <c r="I423" s="6">
        <f>+'2'!I422+CompraVenta!K425</f>
        <v>0</v>
      </c>
      <c r="J423" s="6">
        <f>+'2'!J422+CompraVenta!L425</f>
        <v>0</v>
      </c>
      <c r="K423" s="6">
        <f>+'2'!K422+CompraVenta!M425</f>
        <v>0</v>
      </c>
      <c r="L423" s="6">
        <f>+'2'!L422+CompraVenta!N425</f>
        <v>0</v>
      </c>
      <c r="M423" s="6">
        <f>+'2'!M422+CompraVenta!O425</f>
        <v>0</v>
      </c>
      <c r="N423" s="6">
        <f>+'4'!B422+CompraVenta!P425</f>
        <v>0</v>
      </c>
      <c r="O423" s="6">
        <f>+'4'!C422+CompraVenta!Q425</f>
        <v>0</v>
      </c>
      <c r="P423" s="6">
        <f>+'4'!D422+CompraVenta!R425</f>
        <v>0</v>
      </c>
      <c r="Q423" s="6">
        <f>+'4'!E422+CompraVenta!S425</f>
        <v>0</v>
      </c>
      <c r="R423" s="6">
        <f>+'4'!F422+CompraVenta!T425</f>
        <v>0</v>
      </c>
      <c r="S423" s="6">
        <f>+'4'!G422+CompraVenta!U425</f>
        <v>0</v>
      </c>
      <c r="T423" s="6">
        <f>+'4'!H422+CompraVenta!V425</f>
        <v>0</v>
      </c>
      <c r="U423" s="6">
        <f>+'4'!I422+CompraVenta!W425</f>
        <v>0</v>
      </c>
      <c r="V423" s="6">
        <f>+'4'!J422+CompraVenta!X425</f>
        <v>0</v>
      </c>
      <c r="W423" s="6">
        <f>+'4'!K422+CompraVenta!Y425</f>
        <v>0</v>
      </c>
      <c r="X423" s="6">
        <f>+'4'!L422+CompraVenta!Z425</f>
        <v>0</v>
      </c>
      <c r="Y423" s="6">
        <f>+'4'!M422+CompraVenta!AA425</f>
        <v>0</v>
      </c>
      <c r="Z423" s="6">
        <f>+'7'!B422+CompraVenta!AB425</f>
        <v>0</v>
      </c>
      <c r="AA423" s="6">
        <f>+'7'!C422+CompraVenta!AC425</f>
        <v>0</v>
      </c>
      <c r="AB423" s="6">
        <f>+'7'!D422+CompraVenta!AD425</f>
        <v>0</v>
      </c>
      <c r="AC423" s="6">
        <f>+'7'!E422+CompraVenta!AE425</f>
        <v>0</v>
      </c>
      <c r="AD423" s="6">
        <f>+'7'!F422+CompraVenta!AF425</f>
        <v>0</v>
      </c>
      <c r="AE423" s="6">
        <f>+'7'!G422+CompraVenta!AG425</f>
        <v>0</v>
      </c>
      <c r="AF423" s="6">
        <f>+'7'!H422+CompraVenta!AH425</f>
        <v>0</v>
      </c>
      <c r="AG423" s="6">
        <f>+'7'!I422+CompraVenta!AI425</f>
        <v>0</v>
      </c>
      <c r="AH423" s="6">
        <f>+'7'!J422+CompraVenta!AJ425</f>
        <v>0</v>
      </c>
      <c r="AI423" s="6">
        <f>+'7'!K422+CompraVenta!AK425</f>
        <v>0</v>
      </c>
      <c r="AJ423" s="6">
        <f>+'7'!L422+CompraVenta!AL425</f>
        <v>0</v>
      </c>
      <c r="AK423" s="6">
        <f>+'7'!M422+CompraVenta!AM425</f>
        <v>0</v>
      </c>
      <c r="AL423" s="6"/>
      <c r="AM423" s="33">
        <f t="shared" si="57"/>
        <v>0</v>
      </c>
      <c r="AN423" s="33">
        <f t="shared" si="58"/>
        <v>0</v>
      </c>
      <c r="AO423" s="33">
        <f t="shared" si="59"/>
        <v>0</v>
      </c>
      <c r="AP423" s="33">
        <f t="shared" si="60"/>
        <v>0</v>
      </c>
      <c r="AQ423" s="33">
        <f t="shared" si="61"/>
        <v>1</v>
      </c>
      <c r="AR423" s="6">
        <f t="shared" si="65"/>
        <v>421</v>
      </c>
      <c r="AS423" s="34">
        <f t="shared" si="66"/>
        <v>0</v>
      </c>
      <c r="AT423" s="34">
        <f t="shared" si="66"/>
        <v>0</v>
      </c>
      <c r="AU423" s="34">
        <f t="shared" si="66"/>
        <v>0</v>
      </c>
      <c r="AV423" s="34">
        <f t="shared" si="63"/>
        <v>0</v>
      </c>
      <c r="AW423" s="19"/>
      <c r="BB423" s="33"/>
      <c r="BC423" s="33"/>
      <c r="BD423" s="33"/>
      <c r="BF423" s="33"/>
      <c r="BG423" s="33"/>
      <c r="BH423" s="33"/>
      <c r="BJ423" s="35">
        <f t="shared" si="64"/>
        <v>0</v>
      </c>
    </row>
    <row r="424" spans="1:62" x14ac:dyDescent="0.35">
      <c r="A424" s="3" t="str">
        <f>+'7'!A423</f>
        <v>SX_LASERENA</v>
      </c>
      <c r="B424" s="6">
        <f>+'2'!B423+CompraVenta!D426</f>
        <v>0</v>
      </c>
      <c r="C424" s="6">
        <f>+'2'!C423+CompraVenta!E426</f>
        <v>0</v>
      </c>
      <c r="D424" s="6">
        <f>+'2'!D423+CompraVenta!F426</f>
        <v>0</v>
      </c>
      <c r="E424" s="6">
        <f>+'2'!E423+CompraVenta!G426</f>
        <v>0</v>
      </c>
      <c r="F424" s="6">
        <f>+'2'!F423+CompraVenta!H426</f>
        <v>0</v>
      </c>
      <c r="G424" s="6">
        <f>+'2'!G423+CompraVenta!I426</f>
        <v>0</v>
      </c>
      <c r="H424" s="6">
        <f>+'2'!H423+CompraVenta!J426</f>
        <v>0</v>
      </c>
      <c r="I424" s="6">
        <f>+'2'!I423+CompraVenta!K426</f>
        <v>0</v>
      </c>
      <c r="J424" s="6">
        <f>+'2'!J423+CompraVenta!L426</f>
        <v>0</v>
      </c>
      <c r="K424" s="6">
        <f>+'2'!K423+CompraVenta!M426</f>
        <v>38469.870000000068</v>
      </c>
      <c r="L424" s="6">
        <f>+'2'!L423+CompraVenta!N426</f>
        <v>34525.449999999953</v>
      </c>
      <c r="M424" s="6">
        <f>+'2'!M423+CompraVenta!O426</f>
        <v>36182.749999999978</v>
      </c>
      <c r="N424" s="6">
        <f>+'4'!B423+CompraVenta!P426</f>
        <v>0</v>
      </c>
      <c r="O424" s="6">
        <f>+'4'!C423+CompraVenta!Q426</f>
        <v>0</v>
      </c>
      <c r="P424" s="6">
        <f>+'4'!D423+CompraVenta!R426</f>
        <v>0</v>
      </c>
      <c r="Q424" s="6">
        <f>+'4'!E423+CompraVenta!S426</f>
        <v>0</v>
      </c>
      <c r="R424" s="6">
        <f>+'4'!F423+CompraVenta!T426</f>
        <v>0</v>
      </c>
      <c r="S424" s="6">
        <f>+'4'!G423+CompraVenta!U426</f>
        <v>0</v>
      </c>
      <c r="T424" s="6">
        <f>+'4'!H423+CompraVenta!V426</f>
        <v>0</v>
      </c>
      <c r="U424" s="6">
        <f>+'4'!I423+CompraVenta!W426</f>
        <v>0</v>
      </c>
      <c r="V424" s="6">
        <f>+'4'!J423+CompraVenta!X426</f>
        <v>0</v>
      </c>
      <c r="W424" s="6">
        <f>+'4'!K423+CompraVenta!Y426</f>
        <v>38459.000000000065</v>
      </c>
      <c r="X424" s="6">
        <f>+'4'!L423+CompraVenta!Z426</f>
        <v>34818.94999999999</v>
      </c>
      <c r="Y424" s="6">
        <f>+'4'!M423+CompraVenta!AA426</f>
        <v>40486.460000000014</v>
      </c>
      <c r="Z424" s="6">
        <f>+'7'!B423+CompraVenta!AB426</f>
        <v>0</v>
      </c>
      <c r="AA424" s="6">
        <f>+'7'!C423+CompraVenta!AC426</f>
        <v>0</v>
      </c>
      <c r="AB424" s="6">
        <f>+'7'!D423+CompraVenta!AD426</f>
        <v>0</v>
      </c>
      <c r="AC424" s="6">
        <f>+'7'!E423+CompraVenta!AE426</f>
        <v>0</v>
      </c>
      <c r="AD424" s="6">
        <f>+'7'!F423+CompraVenta!AF426</f>
        <v>0</v>
      </c>
      <c r="AE424" s="6">
        <f>+'7'!G423+CompraVenta!AG426</f>
        <v>0</v>
      </c>
      <c r="AF424" s="6">
        <f>+'7'!H423+CompraVenta!AH426</f>
        <v>0</v>
      </c>
      <c r="AG424" s="6">
        <f>+'7'!I423+CompraVenta!AI426</f>
        <v>0</v>
      </c>
      <c r="AH424" s="6">
        <f>+'7'!J423+CompraVenta!AJ426</f>
        <v>0</v>
      </c>
      <c r="AI424" s="6">
        <f>+'7'!K423+CompraVenta!AK426</f>
        <v>38451.740000000085</v>
      </c>
      <c r="AJ424" s="6">
        <f>+'7'!L423+CompraVenta!AL426</f>
        <v>35078.860000000008</v>
      </c>
      <c r="AK424" s="6">
        <f>+'7'!M423+CompraVenta!AM426</f>
        <v>36811.80999999999</v>
      </c>
      <c r="AL424" s="6"/>
      <c r="AM424" s="33">
        <f t="shared" si="57"/>
        <v>109178.07</v>
      </c>
      <c r="AN424" s="33">
        <f t="shared" si="58"/>
        <v>113764.41000000006</v>
      </c>
      <c r="AO424" s="33">
        <f t="shared" si="59"/>
        <v>110342.41000000009</v>
      </c>
      <c r="AP424" s="33">
        <f t="shared" si="60"/>
        <v>109178.07</v>
      </c>
      <c r="AQ424" s="33">
        <f t="shared" si="61"/>
        <v>1</v>
      </c>
      <c r="AR424" s="6">
        <f t="shared" si="65"/>
        <v>422</v>
      </c>
      <c r="AS424" s="34">
        <f t="shared" si="66"/>
        <v>38469.870000000068</v>
      </c>
      <c r="AT424" s="34">
        <f t="shared" si="66"/>
        <v>34525.449999999953</v>
      </c>
      <c r="AU424" s="34">
        <f t="shared" si="66"/>
        <v>36182.749999999978</v>
      </c>
      <c r="AV424" s="34">
        <f t="shared" si="63"/>
        <v>109178.07</v>
      </c>
      <c r="AW424" s="19"/>
      <c r="BB424" s="33"/>
      <c r="BC424" s="33"/>
      <c r="BD424" s="33"/>
      <c r="BF424" s="33"/>
      <c r="BG424" s="33"/>
      <c r="BH424" s="33"/>
      <c r="BJ424" s="35">
        <f t="shared" si="64"/>
        <v>109178.07</v>
      </c>
    </row>
    <row r="425" spans="1:62" x14ac:dyDescent="0.35">
      <c r="A425" s="3" t="str">
        <f>+'7'!A424</f>
        <v>TACORA_ENERGY</v>
      </c>
      <c r="B425" s="6">
        <f>+'2'!B424+CompraVenta!D427</f>
        <v>0</v>
      </c>
      <c r="C425" s="6">
        <f>+'2'!C424+CompraVenta!E427</f>
        <v>0</v>
      </c>
      <c r="D425" s="6">
        <f>+'2'!D424+CompraVenta!F427</f>
        <v>0</v>
      </c>
      <c r="E425" s="6">
        <f>+'2'!E424+CompraVenta!G427</f>
        <v>0</v>
      </c>
      <c r="F425" s="6">
        <f>+'2'!F424+CompraVenta!H427</f>
        <v>0</v>
      </c>
      <c r="G425" s="6">
        <f>+'2'!G424+CompraVenta!I427</f>
        <v>0</v>
      </c>
      <c r="H425" s="6">
        <f>+'2'!H424+CompraVenta!J427</f>
        <v>0</v>
      </c>
      <c r="I425" s="6">
        <f>+'2'!I424+CompraVenta!K427</f>
        <v>0</v>
      </c>
      <c r="J425" s="6">
        <f>+'2'!J424+CompraVenta!L427</f>
        <v>0</v>
      </c>
      <c r="K425" s="6">
        <f>+'2'!K424+CompraVenta!M427</f>
        <v>-17847.350000000028</v>
      </c>
      <c r="L425" s="6">
        <f>+'2'!L424+CompraVenta!N427</f>
        <v>-17299.380000000008</v>
      </c>
      <c r="M425" s="6">
        <f>+'2'!M424+CompraVenta!O427</f>
        <v>-16939.530000000006</v>
      </c>
      <c r="N425" s="6">
        <f>+'4'!B424+CompraVenta!P427</f>
        <v>0</v>
      </c>
      <c r="O425" s="6">
        <f>+'4'!C424+CompraVenta!Q427</f>
        <v>0</v>
      </c>
      <c r="P425" s="6">
        <f>+'4'!D424+CompraVenta!R427</f>
        <v>0</v>
      </c>
      <c r="Q425" s="6">
        <f>+'4'!E424+CompraVenta!S427</f>
        <v>0</v>
      </c>
      <c r="R425" s="6">
        <f>+'4'!F424+CompraVenta!T427</f>
        <v>0</v>
      </c>
      <c r="S425" s="6">
        <f>+'4'!G424+CompraVenta!U427</f>
        <v>0</v>
      </c>
      <c r="T425" s="6">
        <f>+'4'!H424+CompraVenta!V427</f>
        <v>0</v>
      </c>
      <c r="U425" s="6">
        <f>+'4'!I424+CompraVenta!W427</f>
        <v>0</v>
      </c>
      <c r="V425" s="6">
        <f>+'4'!J424+CompraVenta!X427</f>
        <v>0</v>
      </c>
      <c r="W425" s="6">
        <f>+'4'!K424+CompraVenta!Y427</f>
        <v>-17845.900000000023</v>
      </c>
      <c r="X425" s="6">
        <f>+'4'!L424+CompraVenta!Z427</f>
        <v>-17421.460000000003</v>
      </c>
      <c r="Y425" s="6">
        <f>+'4'!M424+CompraVenta!AA427</f>
        <v>-18387.270000000008</v>
      </c>
      <c r="Z425" s="6">
        <f>+'7'!B424+CompraVenta!AB427</f>
        <v>0</v>
      </c>
      <c r="AA425" s="6">
        <f>+'7'!C424+CompraVenta!AC427</f>
        <v>0</v>
      </c>
      <c r="AB425" s="6">
        <f>+'7'!D424+CompraVenta!AD427</f>
        <v>0</v>
      </c>
      <c r="AC425" s="6">
        <f>+'7'!E424+CompraVenta!AE427</f>
        <v>0</v>
      </c>
      <c r="AD425" s="6">
        <f>+'7'!F424+CompraVenta!AF427</f>
        <v>0</v>
      </c>
      <c r="AE425" s="6">
        <f>+'7'!G424+CompraVenta!AG427</f>
        <v>0</v>
      </c>
      <c r="AF425" s="6">
        <f>+'7'!H424+CompraVenta!AH427</f>
        <v>0</v>
      </c>
      <c r="AG425" s="6">
        <f>+'7'!I424+CompraVenta!AI427</f>
        <v>0</v>
      </c>
      <c r="AH425" s="6">
        <f>+'7'!J424+CompraVenta!AJ427</f>
        <v>0</v>
      </c>
      <c r="AI425" s="6">
        <f>+'7'!K424+CompraVenta!AK427</f>
        <v>-17842.740000000027</v>
      </c>
      <c r="AJ425" s="6">
        <f>+'7'!L424+CompraVenta!AL427</f>
        <v>-17518.33000000002</v>
      </c>
      <c r="AK425" s="6">
        <f>+'7'!M424+CompraVenta!AM427</f>
        <v>-17128.139999999981</v>
      </c>
      <c r="AL425" s="6"/>
      <c r="AM425" s="33">
        <f t="shared" si="57"/>
        <v>-52086.260000000046</v>
      </c>
      <c r="AN425" s="33">
        <f t="shared" si="58"/>
        <v>-53654.630000000034</v>
      </c>
      <c r="AO425" s="33">
        <f t="shared" si="59"/>
        <v>-52489.210000000036</v>
      </c>
      <c r="AP425" s="33">
        <f t="shared" si="60"/>
        <v>-53654.630000000034</v>
      </c>
      <c r="AQ425" s="33">
        <f t="shared" si="61"/>
        <v>2</v>
      </c>
      <c r="AR425" s="6">
        <f t="shared" si="65"/>
        <v>423</v>
      </c>
      <c r="AS425" s="34">
        <f t="shared" si="66"/>
        <v>-17845.900000000023</v>
      </c>
      <c r="AT425" s="34">
        <f t="shared" si="66"/>
        <v>-17421.460000000003</v>
      </c>
      <c r="AU425" s="34">
        <f t="shared" si="66"/>
        <v>-18387.270000000008</v>
      </c>
      <c r="AV425" s="34">
        <f t="shared" si="63"/>
        <v>-53654.630000000034</v>
      </c>
      <c r="AW425" s="19"/>
      <c r="BB425" s="33"/>
      <c r="BC425" s="33"/>
      <c r="BD425" s="33"/>
      <c r="BF425" s="33"/>
      <c r="BG425" s="33"/>
      <c r="BH425" s="33"/>
      <c r="BJ425" s="35">
        <f t="shared" si="64"/>
        <v>-53654.630000000034</v>
      </c>
    </row>
    <row r="426" spans="1:62" x14ac:dyDescent="0.35">
      <c r="A426" s="3" t="str">
        <f>+'7'!A425</f>
        <v>TALINAY</v>
      </c>
      <c r="B426" s="6">
        <f>+'2'!B425+CompraVenta!D428</f>
        <v>0</v>
      </c>
      <c r="C426" s="6">
        <f>+'2'!C425+CompraVenta!E428</f>
        <v>0</v>
      </c>
      <c r="D426" s="6">
        <f>+'2'!D425+CompraVenta!F428</f>
        <v>0</v>
      </c>
      <c r="E426" s="6">
        <f>+'2'!E425+CompraVenta!G428</f>
        <v>0</v>
      </c>
      <c r="F426" s="6">
        <f>+'2'!F425+CompraVenta!H428</f>
        <v>0</v>
      </c>
      <c r="G426" s="6">
        <f>+'2'!G425+CompraVenta!I428</f>
        <v>0</v>
      </c>
      <c r="H426" s="6">
        <f>+'2'!H425+CompraVenta!J428</f>
        <v>0</v>
      </c>
      <c r="I426" s="6">
        <f>+'2'!I425+CompraVenta!K428</f>
        <v>0</v>
      </c>
      <c r="J426" s="6">
        <f>+'2'!J425+CompraVenta!L428</f>
        <v>0</v>
      </c>
      <c r="K426" s="6">
        <f>+'2'!K425+CompraVenta!M428</f>
        <v>760258.19999999937</v>
      </c>
      <c r="L426" s="6">
        <f>+'2'!L425+CompraVenta!N428</f>
        <v>693806.48000000045</v>
      </c>
      <c r="M426" s="6">
        <f>+'2'!M425+CompraVenta!O428</f>
        <v>412452.26999999955</v>
      </c>
      <c r="N426" s="6">
        <f>+'4'!B425+CompraVenta!P428</f>
        <v>0</v>
      </c>
      <c r="O426" s="6">
        <f>+'4'!C425+CompraVenta!Q428</f>
        <v>0</v>
      </c>
      <c r="P426" s="6">
        <f>+'4'!D425+CompraVenta!R428</f>
        <v>0</v>
      </c>
      <c r="Q426" s="6">
        <f>+'4'!E425+CompraVenta!S428</f>
        <v>0</v>
      </c>
      <c r="R426" s="6">
        <f>+'4'!F425+CompraVenta!T428</f>
        <v>0</v>
      </c>
      <c r="S426" s="6">
        <f>+'4'!G425+CompraVenta!U428</f>
        <v>0</v>
      </c>
      <c r="T426" s="6">
        <f>+'4'!H425+CompraVenta!V428</f>
        <v>0</v>
      </c>
      <c r="U426" s="6">
        <f>+'4'!I425+CompraVenta!W428</f>
        <v>0</v>
      </c>
      <c r="V426" s="6">
        <f>+'4'!J425+CompraVenta!X428</f>
        <v>0</v>
      </c>
      <c r="W426" s="6">
        <f>+'4'!K425+CompraVenta!Y428</f>
        <v>760326.29999999935</v>
      </c>
      <c r="X426" s="6">
        <f>+'4'!L425+CompraVenta!Z428</f>
        <v>698214.10999999929</v>
      </c>
      <c r="Y426" s="6">
        <f>+'4'!M425+CompraVenta!AA428</f>
        <v>461955.64000000042</v>
      </c>
      <c r="Z426" s="6">
        <f>+'7'!B425+CompraVenta!AB428</f>
        <v>0</v>
      </c>
      <c r="AA426" s="6">
        <f>+'7'!C425+CompraVenta!AC428</f>
        <v>0</v>
      </c>
      <c r="AB426" s="6">
        <f>+'7'!D425+CompraVenta!AD428</f>
        <v>0</v>
      </c>
      <c r="AC426" s="6">
        <f>+'7'!E425+CompraVenta!AE428</f>
        <v>0</v>
      </c>
      <c r="AD426" s="6">
        <f>+'7'!F425+CompraVenta!AF428</f>
        <v>0</v>
      </c>
      <c r="AE426" s="6">
        <f>+'7'!G425+CompraVenta!AG428</f>
        <v>0</v>
      </c>
      <c r="AF426" s="6">
        <f>+'7'!H425+CompraVenta!AH428</f>
        <v>0</v>
      </c>
      <c r="AG426" s="6">
        <f>+'7'!I425+CompraVenta!AI428</f>
        <v>0</v>
      </c>
      <c r="AH426" s="6">
        <f>+'7'!J425+CompraVenta!AJ428</f>
        <v>0</v>
      </c>
      <c r="AI426" s="6">
        <f>+'7'!K425+CompraVenta!AK428</f>
        <v>759889.84999999905</v>
      </c>
      <c r="AJ426" s="6">
        <f>+'7'!L425+CompraVenta!AL428</f>
        <v>703756.55000000063</v>
      </c>
      <c r="AK426" s="6">
        <f>+'7'!M425+CompraVenta!AM428</f>
        <v>418500.77999999997</v>
      </c>
      <c r="AL426" s="6"/>
      <c r="AM426" s="33">
        <f t="shared" si="57"/>
        <v>1866516.9499999993</v>
      </c>
      <c r="AN426" s="33">
        <f t="shared" si="58"/>
        <v>1920496.0499999991</v>
      </c>
      <c r="AO426" s="33">
        <f t="shared" si="59"/>
        <v>1882147.1799999997</v>
      </c>
      <c r="AP426" s="33">
        <f t="shared" si="60"/>
        <v>1866516.9499999993</v>
      </c>
      <c r="AQ426" s="33">
        <f t="shared" si="61"/>
        <v>1</v>
      </c>
      <c r="AR426" s="6">
        <f t="shared" si="65"/>
        <v>424</v>
      </c>
      <c r="AS426" s="34">
        <f t="shared" si="66"/>
        <v>760258.19999999937</v>
      </c>
      <c r="AT426" s="34">
        <f t="shared" si="66"/>
        <v>693806.48000000045</v>
      </c>
      <c r="AU426" s="34">
        <f t="shared" si="66"/>
        <v>412452.26999999955</v>
      </c>
      <c r="AV426" s="34">
        <f t="shared" si="63"/>
        <v>1866516.9499999993</v>
      </c>
      <c r="AW426" s="19"/>
      <c r="BB426" s="33"/>
      <c r="BC426" s="33"/>
      <c r="BD426" s="33"/>
      <c r="BF426" s="33"/>
      <c r="BG426" s="33"/>
      <c r="BH426" s="33"/>
      <c r="BJ426" s="35">
        <f t="shared" si="64"/>
        <v>1866516.9499999993</v>
      </c>
    </row>
    <row r="427" spans="1:62" x14ac:dyDescent="0.35">
      <c r="A427" s="3" t="str">
        <f>+'7'!A426</f>
        <v>TALTAL_SOLAR</v>
      </c>
      <c r="B427" s="6">
        <f>+'2'!B426+CompraVenta!D429</f>
        <v>0</v>
      </c>
      <c r="C427" s="6">
        <f>+'2'!C426+CompraVenta!E429</f>
        <v>0</v>
      </c>
      <c r="D427" s="6">
        <f>+'2'!D426+CompraVenta!F429</f>
        <v>0</v>
      </c>
      <c r="E427" s="6">
        <f>+'2'!E426+CompraVenta!G429</f>
        <v>0</v>
      </c>
      <c r="F427" s="6">
        <f>+'2'!F426+CompraVenta!H429</f>
        <v>0</v>
      </c>
      <c r="G427" s="6">
        <f>+'2'!G426+CompraVenta!I429</f>
        <v>0</v>
      </c>
      <c r="H427" s="6">
        <f>+'2'!H426+CompraVenta!J429</f>
        <v>0</v>
      </c>
      <c r="I427" s="6">
        <f>+'2'!I426+CompraVenta!K429</f>
        <v>0</v>
      </c>
      <c r="J427" s="6">
        <f>+'2'!J426+CompraVenta!L429</f>
        <v>0</v>
      </c>
      <c r="K427" s="6">
        <f>+'2'!K426+CompraVenta!M429</f>
        <v>113482.05999999987</v>
      </c>
      <c r="L427" s="6">
        <f>+'2'!L426+CompraVenta!N429</f>
        <v>135230.43000000011</v>
      </c>
      <c r="M427" s="6">
        <f>+'2'!M426+CompraVenta!O429</f>
        <v>123845.65999999989</v>
      </c>
      <c r="N427" s="6">
        <f>+'4'!B426+CompraVenta!P429</f>
        <v>0</v>
      </c>
      <c r="O427" s="6">
        <f>+'4'!C426+CompraVenta!Q429</f>
        <v>0</v>
      </c>
      <c r="P427" s="6">
        <f>+'4'!D426+CompraVenta!R429</f>
        <v>0</v>
      </c>
      <c r="Q427" s="6">
        <f>+'4'!E426+CompraVenta!S429</f>
        <v>0</v>
      </c>
      <c r="R427" s="6">
        <f>+'4'!F426+CompraVenta!T429</f>
        <v>0</v>
      </c>
      <c r="S427" s="6">
        <f>+'4'!G426+CompraVenta!U429</f>
        <v>0</v>
      </c>
      <c r="T427" s="6">
        <f>+'4'!H426+CompraVenta!V429</f>
        <v>0</v>
      </c>
      <c r="U427" s="6">
        <f>+'4'!I426+CompraVenta!W429</f>
        <v>0</v>
      </c>
      <c r="V427" s="6">
        <f>+'4'!J426+CompraVenta!X429</f>
        <v>0</v>
      </c>
      <c r="W427" s="6">
        <f>+'4'!K426+CompraVenta!Y429</f>
        <v>113470.33000000005</v>
      </c>
      <c r="X427" s="6">
        <f>+'4'!L426+CompraVenta!Z429</f>
        <v>136402.17000000007</v>
      </c>
      <c r="Y427" s="6">
        <f>+'4'!M426+CompraVenta!AA429</f>
        <v>136816.21000000014</v>
      </c>
      <c r="Z427" s="6">
        <f>+'7'!B426+CompraVenta!AB429</f>
        <v>0</v>
      </c>
      <c r="AA427" s="6">
        <f>+'7'!C426+CompraVenta!AC429</f>
        <v>0</v>
      </c>
      <c r="AB427" s="6">
        <f>+'7'!D426+CompraVenta!AD429</f>
        <v>0</v>
      </c>
      <c r="AC427" s="6">
        <f>+'7'!E426+CompraVenta!AE429</f>
        <v>0</v>
      </c>
      <c r="AD427" s="6">
        <f>+'7'!F426+CompraVenta!AF429</f>
        <v>0</v>
      </c>
      <c r="AE427" s="6">
        <f>+'7'!G426+CompraVenta!AG429</f>
        <v>0</v>
      </c>
      <c r="AF427" s="6">
        <f>+'7'!H426+CompraVenta!AH429</f>
        <v>0</v>
      </c>
      <c r="AG427" s="6">
        <f>+'7'!I426+CompraVenta!AI429</f>
        <v>0</v>
      </c>
      <c r="AH427" s="6">
        <f>+'7'!J426+CompraVenta!AJ429</f>
        <v>0</v>
      </c>
      <c r="AI427" s="6">
        <f>+'7'!K426+CompraVenta!AK429</f>
        <v>113450.53999999998</v>
      </c>
      <c r="AJ427" s="6">
        <f>+'7'!L426+CompraVenta!AL429</f>
        <v>137373.01999999999</v>
      </c>
      <c r="AK427" s="6">
        <f>+'7'!M426+CompraVenta!AM429</f>
        <v>125526.81000000003</v>
      </c>
      <c r="AL427" s="6"/>
      <c r="AM427" s="33">
        <f t="shared" si="57"/>
        <v>372558.14999999991</v>
      </c>
      <c r="AN427" s="33">
        <f t="shared" si="58"/>
        <v>386688.71000000025</v>
      </c>
      <c r="AO427" s="33">
        <f t="shared" si="59"/>
        <v>376350.37</v>
      </c>
      <c r="AP427" s="33">
        <f t="shared" si="60"/>
        <v>372558.14999999991</v>
      </c>
      <c r="AQ427" s="33">
        <f t="shared" si="61"/>
        <v>1</v>
      </c>
      <c r="AR427" s="6">
        <f t="shared" si="65"/>
        <v>425</v>
      </c>
      <c r="AS427" s="34">
        <f t="shared" si="66"/>
        <v>113482.05999999987</v>
      </c>
      <c r="AT427" s="34">
        <f t="shared" si="66"/>
        <v>135230.43000000011</v>
      </c>
      <c r="AU427" s="34">
        <f t="shared" si="66"/>
        <v>123845.65999999989</v>
      </c>
      <c r="AV427" s="34">
        <f t="shared" si="63"/>
        <v>372558.14999999991</v>
      </c>
      <c r="AW427" s="19"/>
      <c r="BB427" s="33"/>
      <c r="BC427" s="33"/>
      <c r="BD427" s="33"/>
      <c r="BF427" s="33"/>
      <c r="BG427" s="33"/>
      <c r="BH427" s="33"/>
      <c r="BJ427" s="35">
        <f t="shared" si="64"/>
        <v>372558.14999999991</v>
      </c>
    </row>
    <row r="428" spans="1:62" x14ac:dyDescent="0.35">
      <c r="A428" s="3" t="str">
        <f>+'7'!A427</f>
        <v>TAMAKAYA_ENERGIA</v>
      </c>
      <c r="B428" s="6">
        <f>+'2'!B427+CompraVenta!D430</f>
        <v>0</v>
      </c>
      <c r="C428" s="6">
        <f>+'2'!C427+CompraVenta!E430</f>
        <v>0</v>
      </c>
      <c r="D428" s="6">
        <f>+'2'!D427+CompraVenta!F430</f>
        <v>0</v>
      </c>
      <c r="E428" s="6">
        <f>+'2'!E427+CompraVenta!G430</f>
        <v>0</v>
      </c>
      <c r="F428" s="6">
        <f>+'2'!F427+CompraVenta!H430</f>
        <v>0</v>
      </c>
      <c r="G428" s="6">
        <f>+'2'!G427+CompraVenta!I430</f>
        <v>0</v>
      </c>
      <c r="H428" s="6">
        <f>+'2'!H427+CompraVenta!J430</f>
        <v>0</v>
      </c>
      <c r="I428" s="6">
        <f>+'2'!I427+CompraVenta!K430</f>
        <v>0</v>
      </c>
      <c r="J428" s="6">
        <f>+'2'!J427+CompraVenta!L430</f>
        <v>0</v>
      </c>
      <c r="K428" s="6">
        <f>+'2'!K427+CompraVenta!M430</f>
        <v>-18104060.34</v>
      </c>
      <c r="L428" s="6">
        <f>+'2'!L427+CompraVenta!N430</f>
        <v>-18947066.620000005</v>
      </c>
      <c r="M428" s="6">
        <f>+'2'!M427+CompraVenta!O430</f>
        <v>-18315261.839999992</v>
      </c>
      <c r="N428" s="6">
        <f>+'4'!B427+CompraVenta!P430</f>
        <v>0</v>
      </c>
      <c r="O428" s="6">
        <f>+'4'!C427+CompraVenta!Q430</f>
        <v>0</v>
      </c>
      <c r="P428" s="6">
        <f>+'4'!D427+CompraVenta!R430</f>
        <v>0</v>
      </c>
      <c r="Q428" s="6">
        <f>+'4'!E427+CompraVenta!S430</f>
        <v>0</v>
      </c>
      <c r="R428" s="6">
        <f>+'4'!F427+CompraVenta!T430</f>
        <v>0</v>
      </c>
      <c r="S428" s="6">
        <f>+'4'!G427+CompraVenta!U430</f>
        <v>0</v>
      </c>
      <c r="T428" s="6">
        <f>+'4'!H427+CompraVenta!V430</f>
        <v>0</v>
      </c>
      <c r="U428" s="6">
        <f>+'4'!I427+CompraVenta!W430</f>
        <v>0</v>
      </c>
      <c r="V428" s="6">
        <f>+'4'!J427+CompraVenta!X430</f>
        <v>0</v>
      </c>
      <c r="W428" s="6">
        <f>+'4'!K427+CompraVenta!Y430</f>
        <v>-18107931.279999994</v>
      </c>
      <c r="X428" s="6">
        <f>+'4'!L427+CompraVenta!Z430</f>
        <v>-19048385.799999997</v>
      </c>
      <c r="Y428" s="6">
        <f>+'4'!M427+CompraVenta!AA430</f>
        <v>-18910421.699999988</v>
      </c>
      <c r="Z428" s="6">
        <f>+'7'!B427+CompraVenta!AB430</f>
        <v>0</v>
      </c>
      <c r="AA428" s="6">
        <f>+'7'!C427+CompraVenta!AC430</f>
        <v>0</v>
      </c>
      <c r="AB428" s="6">
        <f>+'7'!D427+CompraVenta!AD430</f>
        <v>0</v>
      </c>
      <c r="AC428" s="6">
        <f>+'7'!E427+CompraVenta!AE430</f>
        <v>0</v>
      </c>
      <c r="AD428" s="6">
        <f>+'7'!F427+CompraVenta!AF430</f>
        <v>0</v>
      </c>
      <c r="AE428" s="6">
        <f>+'7'!G427+CompraVenta!AG430</f>
        <v>0</v>
      </c>
      <c r="AF428" s="6">
        <f>+'7'!H427+CompraVenta!AH430</f>
        <v>0</v>
      </c>
      <c r="AG428" s="6">
        <f>+'7'!I427+CompraVenta!AI430</f>
        <v>0</v>
      </c>
      <c r="AH428" s="6">
        <f>+'7'!J427+CompraVenta!AJ430</f>
        <v>0</v>
      </c>
      <c r="AI428" s="6">
        <f>+'7'!K427+CompraVenta!AK430</f>
        <v>-18100934.819999997</v>
      </c>
      <c r="AJ428" s="6">
        <f>+'7'!L427+CompraVenta!AL430</f>
        <v>-19104055.960000012</v>
      </c>
      <c r="AK428" s="6">
        <f>+'7'!M427+CompraVenta!AM430</f>
        <v>-18403034.159999989</v>
      </c>
      <c r="AL428" s="6"/>
      <c r="AM428" s="33">
        <f t="shared" si="57"/>
        <v>-55366388.799999997</v>
      </c>
      <c r="AN428" s="33">
        <f t="shared" si="58"/>
        <v>-56066738.779999979</v>
      </c>
      <c r="AO428" s="33">
        <f t="shared" si="59"/>
        <v>-55608024.939999998</v>
      </c>
      <c r="AP428" s="33">
        <f t="shared" si="60"/>
        <v>-56066738.779999979</v>
      </c>
      <c r="AQ428" s="33">
        <f t="shared" si="61"/>
        <v>2</v>
      </c>
      <c r="AR428" s="6">
        <f t="shared" si="65"/>
        <v>426</v>
      </c>
      <c r="AS428" s="34">
        <f t="shared" si="66"/>
        <v>-18107931.279999994</v>
      </c>
      <c r="AT428" s="34">
        <f t="shared" si="66"/>
        <v>-19048385.799999997</v>
      </c>
      <c r="AU428" s="34">
        <f t="shared" si="66"/>
        <v>-18910421.699999988</v>
      </c>
      <c r="AV428" s="34">
        <f t="shared" si="63"/>
        <v>-56066738.779999979</v>
      </c>
      <c r="AW428" s="19"/>
      <c r="BB428" s="33"/>
      <c r="BC428" s="33"/>
      <c r="BD428" s="33"/>
      <c r="BF428" s="33"/>
      <c r="BG428" s="33"/>
      <c r="BH428" s="33"/>
      <c r="BJ428" s="35">
        <f t="shared" si="64"/>
        <v>-56066738.779999979</v>
      </c>
    </row>
    <row r="429" spans="1:62" x14ac:dyDescent="0.35">
      <c r="A429" s="3" t="str">
        <f>+'7'!A428</f>
        <v>TAMARUGAL SOLAR 1</v>
      </c>
      <c r="B429" s="6">
        <f>+'2'!B428+CompraVenta!D431</f>
        <v>0</v>
      </c>
      <c r="C429" s="6">
        <f>+'2'!C428+CompraVenta!E431</f>
        <v>0</v>
      </c>
      <c r="D429" s="6">
        <f>+'2'!D428+CompraVenta!F431</f>
        <v>0</v>
      </c>
      <c r="E429" s="6">
        <f>+'2'!E428+CompraVenta!G431</f>
        <v>0</v>
      </c>
      <c r="F429" s="6">
        <f>+'2'!F428+CompraVenta!H431</f>
        <v>0</v>
      </c>
      <c r="G429" s="6">
        <f>+'2'!G428+CompraVenta!I431</f>
        <v>0</v>
      </c>
      <c r="H429" s="6">
        <f>+'2'!H428+CompraVenta!J431</f>
        <v>0</v>
      </c>
      <c r="I429" s="6">
        <f>+'2'!I428+CompraVenta!K431</f>
        <v>0</v>
      </c>
      <c r="J429" s="6">
        <f>+'2'!J428+CompraVenta!L431</f>
        <v>0</v>
      </c>
      <c r="K429" s="6">
        <f>+'2'!K428+CompraVenta!M431</f>
        <v>111631.1199999997</v>
      </c>
      <c r="L429" s="6">
        <f>+'2'!L428+CompraVenta!N431</f>
        <v>82375.349999999889</v>
      </c>
      <c r="M429" s="6">
        <f>+'2'!M428+CompraVenta!O431</f>
        <v>120643.08000000007</v>
      </c>
      <c r="N429" s="6">
        <f>+'4'!B428+CompraVenta!P431</f>
        <v>0</v>
      </c>
      <c r="O429" s="6">
        <f>+'4'!C428+CompraVenta!Q431</f>
        <v>0</v>
      </c>
      <c r="P429" s="6">
        <f>+'4'!D428+CompraVenta!R431</f>
        <v>0</v>
      </c>
      <c r="Q429" s="6">
        <f>+'4'!E428+CompraVenta!S431</f>
        <v>0</v>
      </c>
      <c r="R429" s="6">
        <f>+'4'!F428+CompraVenta!T431</f>
        <v>0</v>
      </c>
      <c r="S429" s="6">
        <f>+'4'!G428+CompraVenta!U431</f>
        <v>0</v>
      </c>
      <c r="T429" s="6">
        <f>+'4'!H428+CompraVenta!V431</f>
        <v>0</v>
      </c>
      <c r="U429" s="6">
        <f>+'4'!I428+CompraVenta!W431</f>
        <v>0</v>
      </c>
      <c r="V429" s="6">
        <f>+'4'!J428+CompraVenta!X431</f>
        <v>0</v>
      </c>
      <c r="W429" s="6">
        <f>+'4'!K428+CompraVenta!Y431</f>
        <v>111640.31999999982</v>
      </c>
      <c r="X429" s="6">
        <f>+'4'!L428+CompraVenta!Z431</f>
        <v>89364.739999999976</v>
      </c>
      <c r="Y429" s="6">
        <f>+'4'!M428+CompraVenta!AA431</f>
        <v>121589.69999999985</v>
      </c>
      <c r="Z429" s="6">
        <f>+'7'!B428+CompraVenta!AB431</f>
        <v>0</v>
      </c>
      <c r="AA429" s="6">
        <f>+'7'!C428+CompraVenta!AC431</f>
        <v>0</v>
      </c>
      <c r="AB429" s="6">
        <f>+'7'!D428+CompraVenta!AD431</f>
        <v>0</v>
      </c>
      <c r="AC429" s="6">
        <f>+'7'!E428+CompraVenta!AE431</f>
        <v>0</v>
      </c>
      <c r="AD429" s="6">
        <f>+'7'!F428+CompraVenta!AF431</f>
        <v>0</v>
      </c>
      <c r="AE429" s="6">
        <f>+'7'!G428+CompraVenta!AG431</f>
        <v>0</v>
      </c>
      <c r="AF429" s="6">
        <f>+'7'!H428+CompraVenta!AH431</f>
        <v>0</v>
      </c>
      <c r="AG429" s="6">
        <f>+'7'!I428+CompraVenta!AI431</f>
        <v>0</v>
      </c>
      <c r="AH429" s="6">
        <f>+'7'!J428+CompraVenta!AJ431</f>
        <v>0</v>
      </c>
      <c r="AI429" s="6">
        <f>+'7'!K428+CompraVenta!AK431</f>
        <v>111640.88999999977</v>
      </c>
      <c r="AJ429" s="6">
        <f>+'7'!L428+CompraVenta!AL431</f>
        <v>89252.470000000074</v>
      </c>
      <c r="AK429" s="6">
        <f>+'7'!M428+CompraVenta!AM431</f>
        <v>121542.15000000011</v>
      </c>
      <c r="AL429" s="6"/>
      <c r="AM429" s="33">
        <f t="shared" si="57"/>
        <v>314649.5499999997</v>
      </c>
      <c r="AN429" s="33">
        <f t="shared" si="58"/>
        <v>322594.75999999966</v>
      </c>
      <c r="AO429" s="33">
        <f t="shared" si="59"/>
        <v>322435.50999999995</v>
      </c>
      <c r="AP429" s="33">
        <f t="shared" si="60"/>
        <v>314649.5499999997</v>
      </c>
      <c r="AQ429" s="33">
        <f t="shared" si="61"/>
        <v>1</v>
      </c>
      <c r="AR429" s="6">
        <f t="shared" si="65"/>
        <v>427</v>
      </c>
      <c r="AS429" s="34">
        <f t="shared" si="66"/>
        <v>111631.1199999997</v>
      </c>
      <c r="AT429" s="34">
        <f t="shared" si="66"/>
        <v>82375.349999999889</v>
      </c>
      <c r="AU429" s="34">
        <f t="shared" si="66"/>
        <v>120643.08000000007</v>
      </c>
      <c r="AV429" s="34">
        <f t="shared" si="63"/>
        <v>314649.5499999997</v>
      </c>
      <c r="AW429" s="19"/>
      <c r="BB429" s="33"/>
      <c r="BC429" s="33"/>
      <c r="BD429" s="33"/>
      <c r="BF429" s="33"/>
      <c r="BG429" s="33"/>
      <c r="BH429" s="33"/>
      <c r="BJ429" s="35">
        <f t="shared" si="64"/>
        <v>314649.5499999997</v>
      </c>
    </row>
    <row r="430" spans="1:62" x14ac:dyDescent="0.35">
      <c r="A430" s="3" t="str">
        <f>+'7'!A429</f>
        <v>TAMM</v>
      </c>
      <c r="B430" s="6">
        <f>+'2'!B429+CompraVenta!D432</f>
        <v>0</v>
      </c>
      <c r="C430" s="6">
        <f>+'2'!C429+CompraVenta!E432</f>
        <v>0</v>
      </c>
      <c r="D430" s="6">
        <f>+'2'!D429+CompraVenta!F432</f>
        <v>0</v>
      </c>
      <c r="E430" s="6">
        <f>+'2'!E429+CompraVenta!G432</f>
        <v>0</v>
      </c>
      <c r="F430" s="6">
        <f>+'2'!F429+CompraVenta!H432</f>
        <v>0</v>
      </c>
      <c r="G430" s="6">
        <f>+'2'!G429+CompraVenta!I432</f>
        <v>0</v>
      </c>
      <c r="H430" s="6">
        <f>+'2'!H429+CompraVenta!J432</f>
        <v>0</v>
      </c>
      <c r="I430" s="6">
        <f>+'2'!I429+CompraVenta!K432</f>
        <v>0</v>
      </c>
      <c r="J430" s="6">
        <f>+'2'!J429+CompraVenta!L432</f>
        <v>0</v>
      </c>
      <c r="K430" s="6">
        <f>+'2'!K429+CompraVenta!M432</f>
        <v>0</v>
      </c>
      <c r="L430" s="6">
        <f>+'2'!L429+CompraVenta!N432</f>
        <v>0</v>
      </c>
      <c r="M430" s="6">
        <f>+'2'!M429+CompraVenta!O432</f>
        <v>0</v>
      </c>
      <c r="N430" s="6">
        <f>+'4'!B429+CompraVenta!P432</f>
        <v>0</v>
      </c>
      <c r="O430" s="6">
        <f>+'4'!C429+CompraVenta!Q432</f>
        <v>0</v>
      </c>
      <c r="P430" s="6">
        <f>+'4'!D429+CompraVenta!R432</f>
        <v>0</v>
      </c>
      <c r="Q430" s="6">
        <f>+'4'!E429+CompraVenta!S432</f>
        <v>0</v>
      </c>
      <c r="R430" s="6">
        <f>+'4'!F429+CompraVenta!T432</f>
        <v>0</v>
      </c>
      <c r="S430" s="6">
        <f>+'4'!G429+CompraVenta!U432</f>
        <v>0</v>
      </c>
      <c r="T430" s="6">
        <f>+'4'!H429+CompraVenta!V432</f>
        <v>0</v>
      </c>
      <c r="U430" s="6">
        <f>+'4'!I429+CompraVenta!W432</f>
        <v>0</v>
      </c>
      <c r="V430" s="6">
        <f>+'4'!J429+CompraVenta!X432</f>
        <v>0</v>
      </c>
      <c r="W430" s="6">
        <f>+'4'!K429+CompraVenta!Y432</f>
        <v>0</v>
      </c>
      <c r="X430" s="6">
        <f>+'4'!L429+CompraVenta!Z432</f>
        <v>0</v>
      </c>
      <c r="Y430" s="6">
        <f>+'4'!M429+CompraVenta!AA432</f>
        <v>0</v>
      </c>
      <c r="Z430" s="6">
        <f>+'7'!B429+CompraVenta!AB432</f>
        <v>0</v>
      </c>
      <c r="AA430" s="6">
        <f>+'7'!C429+CompraVenta!AC432</f>
        <v>0</v>
      </c>
      <c r="AB430" s="6">
        <f>+'7'!D429+CompraVenta!AD432</f>
        <v>0</v>
      </c>
      <c r="AC430" s="6">
        <f>+'7'!E429+CompraVenta!AE432</f>
        <v>0</v>
      </c>
      <c r="AD430" s="6">
        <f>+'7'!F429+CompraVenta!AF432</f>
        <v>0</v>
      </c>
      <c r="AE430" s="6">
        <f>+'7'!G429+CompraVenta!AG432</f>
        <v>0</v>
      </c>
      <c r="AF430" s="6">
        <f>+'7'!H429+CompraVenta!AH432</f>
        <v>0</v>
      </c>
      <c r="AG430" s="6">
        <f>+'7'!I429+CompraVenta!AI432</f>
        <v>0</v>
      </c>
      <c r="AH430" s="6">
        <f>+'7'!J429+CompraVenta!AJ432</f>
        <v>0</v>
      </c>
      <c r="AI430" s="6">
        <f>+'7'!K429+CompraVenta!AK432</f>
        <v>0</v>
      </c>
      <c r="AJ430" s="6">
        <f>+'7'!L429+CompraVenta!AL432</f>
        <v>0</v>
      </c>
      <c r="AK430" s="6">
        <f>+'7'!M429+CompraVenta!AM432</f>
        <v>0</v>
      </c>
      <c r="AL430" s="6"/>
      <c r="AM430" s="33">
        <f t="shared" si="57"/>
        <v>0</v>
      </c>
      <c r="AN430" s="33">
        <f t="shared" si="58"/>
        <v>0</v>
      </c>
      <c r="AO430" s="33">
        <f t="shared" si="59"/>
        <v>0</v>
      </c>
      <c r="AP430" s="33">
        <f t="shared" si="60"/>
        <v>0</v>
      </c>
      <c r="AQ430" s="33">
        <f t="shared" si="61"/>
        <v>1</v>
      </c>
      <c r="AR430" s="6">
        <f t="shared" si="65"/>
        <v>428</v>
      </c>
      <c r="AS430" s="34">
        <f t="shared" si="66"/>
        <v>0</v>
      </c>
      <c r="AT430" s="34">
        <f t="shared" si="66"/>
        <v>0</v>
      </c>
      <c r="AU430" s="34">
        <f t="shared" si="66"/>
        <v>0</v>
      </c>
      <c r="AV430" s="34">
        <f t="shared" si="63"/>
        <v>0</v>
      </c>
      <c r="AW430" s="19"/>
      <c r="BB430" s="33"/>
      <c r="BC430" s="33"/>
      <c r="BD430" s="33"/>
      <c r="BF430" s="33"/>
      <c r="BG430" s="33"/>
      <c r="BH430" s="33"/>
      <c r="BJ430" s="35">
        <f t="shared" si="64"/>
        <v>0</v>
      </c>
    </row>
    <row r="431" spans="1:62" x14ac:dyDescent="0.35">
      <c r="A431" s="3" t="str">
        <f>+'7'!A430</f>
        <v>TEATINOS</v>
      </c>
      <c r="B431" s="6">
        <f>+'2'!B430+CompraVenta!D433</f>
        <v>0</v>
      </c>
      <c r="C431" s="6">
        <f>+'2'!C430+CompraVenta!E433</f>
        <v>0</v>
      </c>
      <c r="D431" s="6">
        <f>+'2'!D430+CompraVenta!F433</f>
        <v>0</v>
      </c>
      <c r="E431" s="6">
        <f>+'2'!E430+CompraVenta!G433</f>
        <v>0</v>
      </c>
      <c r="F431" s="6">
        <f>+'2'!F430+CompraVenta!H433</f>
        <v>0</v>
      </c>
      <c r="G431" s="6">
        <f>+'2'!G430+CompraVenta!I433</f>
        <v>0</v>
      </c>
      <c r="H431" s="6">
        <f>+'2'!H430+CompraVenta!J433</f>
        <v>0</v>
      </c>
      <c r="I431" s="6">
        <f>+'2'!I430+CompraVenta!K433</f>
        <v>0</v>
      </c>
      <c r="J431" s="6">
        <f>+'2'!J430+CompraVenta!L433</f>
        <v>0</v>
      </c>
      <c r="K431" s="6">
        <f>+'2'!K430+CompraVenta!M433</f>
        <v>6776.6699999999864</v>
      </c>
      <c r="L431" s="6">
        <f>+'2'!L430+CompraVenta!N433</f>
        <v>7058.7800000000025</v>
      </c>
      <c r="M431" s="6">
        <f>+'2'!M430+CompraVenta!O433</f>
        <v>16139.270000000011</v>
      </c>
      <c r="N431" s="6">
        <f>+'4'!B430+CompraVenta!P433</f>
        <v>0</v>
      </c>
      <c r="O431" s="6">
        <f>+'4'!C430+CompraVenta!Q433</f>
        <v>0</v>
      </c>
      <c r="P431" s="6">
        <f>+'4'!D430+CompraVenta!R433</f>
        <v>0</v>
      </c>
      <c r="Q431" s="6">
        <f>+'4'!E430+CompraVenta!S433</f>
        <v>0</v>
      </c>
      <c r="R431" s="6">
        <f>+'4'!F430+CompraVenta!T433</f>
        <v>0</v>
      </c>
      <c r="S431" s="6">
        <f>+'4'!G430+CompraVenta!U433</f>
        <v>0</v>
      </c>
      <c r="T431" s="6">
        <f>+'4'!H430+CompraVenta!V433</f>
        <v>0</v>
      </c>
      <c r="U431" s="6">
        <f>+'4'!I430+CompraVenta!W433</f>
        <v>0</v>
      </c>
      <c r="V431" s="6">
        <f>+'4'!J430+CompraVenta!X433</f>
        <v>0</v>
      </c>
      <c r="W431" s="6">
        <f>+'4'!K430+CompraVenta!Y433</f>
        <v>6775.1199999999853</v>
      </c>
      <c r="X431" s="6">
        <f>+'4'!L430+CompraVenta!Z433</f>
        <v>7112.0000000000045</v>
      </c>
      <c r="Y431" s="6">
        <f>+'4'!M430+CompraVenta!AA433</f>
        <v>17477.349999999991</v>
      </c>
      <c r="Z431" s="6">
        <f>+'7'!B430+CompraVenta!AB433</f>
        <v>0</v>
      </c>
      <c r="AA431" s="6">
        <f>+'7'!C430+CompraVenta!AC433</f>
        <v>0</v>
      </c>
      <c r="AB431" s="6">
        <f>+'7'!D430+CompraVenta!AD433</f>
        <v>0</v>
      </c>
      <c r="AC431" s="6">
        <f>+'7'!E430+CompraVenta!AE433</f>
        <v>0</v>
      </c>
      <c r="AD431" s="6">
        <f>+'7'!F430+CompraVenta!AF433</f>
        <v>0</v>
      </c>
      <c r="AE431" s="6">
        <f>+'7'!G430+CompraVenta!AG433</f>
        <v>0</v>
      </c>
      <c r="AF431" s="6">
        <f>+'7'!H430+CompraVenta!AH433</f>
        <v>0</v>
      </c>
      <c r="AG431" s="6">
        <f>+'7'!I430+CompraVenta!AI433</f>
        <v>0</v>
      </c>
      <c r="AH431" s="6">
        <f>+'7'!J430+CompraVenta!AJ433</f>
        <v>0</v>
      </c>
      <c r="AI431" s="6">
        <f>+'7'!K430+CompraVenta!AK433</f>
        <v>6774.3699999999872</v>
      </c>
      <c r="AJ431" s="6">
        <f>+'7'!L430+CompraVenta!AL433</f>
        <v>7151.1099999999933</v>
      </c>
      <c r="AK431" s="6">
        <f>+'7'!M430+CompraVenta!AM433</f>
        <v>16345.009999999997</v>
      </c>
      <c r="AL431" s="6"/>
      <c r="AM431" s="33">
        <f t="shared" si="57"/>
        <v>29974.720000000001</v>
      </c>
      <c r="AN431" s="33">
        <f t="shared" si="58"/>
        <v>31364.469999999979</v>
      </c>
      <c r="AO431" s="33">
        <f t="shared" si="59"/>
        <v>30270.489999999976</v>
      </c>
      <c r="AP431" s="33">
        <f t="shared" si="60"/>
        <v>29974.720000000001</v>
      </c>
      <c r="AQ431" s="33">
        <f t="shared" si="61"/>
        <v>1</v>
      </c>
      <c r="AR431" s="6">
        <f t="shared" si="65"/>
        <v>429</v>
      </c>
      <c r="AS431" s="34">
        <f t="shared" si="66"/>
        <v>6776.6699999999864</v>
      </c>
      <c r="AT431" s="34">
        <f t="shared" si="66"/>
        <v>7058.7800000000025</v>
      </c>
      <c r="AU431" s="34">
        <f t="shared" si="66"/>
        <v>16139.270000000011</v>
      </c>
      <c r="AV431" s="34">
        <f t="shared" si="63"/>
        <v>29974.720000000001</v>
      </c>
      <c r="AW431" s="19"/>
      <c r="BB431" s="33"/>
      <c r="BC431" s="33"/>
      <c r="BD431" s="33"/>
      <c r="BF431" s="33"/>
      <c r="BG431" s="33"/>
      <c r="BH431" s="33"/>
      <c r="BJ431" s="35">
        <f t="shared" si="64"/>
        <v>29974.720000000001</v>
      </c>
    </row>
    <row r="432" spans="1:62" x14ac:dyDescent="0.35">
      <c r="A432" s="3" t="str">
        <f>+'7'!A431</f>
        <v>TECNORED</v>
      </c>
      <c r="B432" s="6">
        <f>+'2'!B431+CompraVenta!D434</f>
        <v>0</v>
      </c>
      <c r="C432" s="6">
        <f>+'2'!C431+CompraVenta!E434</f>
        <v>0</v>
      </c>
      <c r="D432" s="6">
        <f>+'2'!D431+CompraVenta!F434</f>
        <v>0</v>
      </c>
      <c r="E432" s="6">
        <f>+'2'!E431+CompraVenta!G434</f>
        <v>0</v>
      </c>
      <c r="F432" s="6">
        <f>+'2'!F431+CompraVenta!H434</f>
        <v>0</v>
      </c>
      <c r="G432" s="6">
        <f>+'2'!G431+CompraVenta!I434</f>
        <v>0</v>
      </c>
      <c r="H432" s="6">
        <f>+'2'!H431+CompraVenta!J434</f>
        <v>0</v>
      </c>
      <c r="I432" s="6">
        <f>+'2'!I431+CompraVenta!K434</f>
        <v>0</v>
      </c>
      <c r="J432" s="6">
        <f>+'2'!J431+CompraVenta!L434</f>
        <v>0</v>
      </c>
      <c r="K432" s="6">
        <f>+'2'!K431+CompraVenta!M434</f>
        <v>-2843.5599999999395</v>
      </c>
      <c r="L432" s="6">
        <f>+'2'!L431+CompraVenta!N434</f>
        <v>-2663.5399999998626</v>
      </c>
      <c r="M432" s="6">
        <f>+'2'!M431+CompraVenta!O434</f>
        <v>-2525.3600000003935</v>
      </c>
      <c r="N432" s="6">
        <f>+'4'!B431+CompraVenta!P434</f>
        <v>0</v>
      </c>
      <c r="O432" s="6">
        <f>+'4'!C431+CompraVenta!Q434</f>
        <v>0</v>
      </c>
      <c r="P432" s="6">
        <f>+'4'!D431+CompraVenta!R434</f>
        <v>0</v>
      </c>
      <c r="Q432" s="6">
        <f>+'4'!E431+CompraVenta!S434</f>
        <v>0</v>
      </c>
      <c r="R432" s="6">
        <f>+'4'!F431+CompraVenta!T434</f>
        <v>0</v>
      </c>
      <c r="S432" s="6">
        <f>+'4'!G431+CompraVenta!U434</f>
        <v>0</v>
      </c>
      <c r="T432" s="6">
        <f>+'4'!H431+CompraVenta!V434</f>
        <v>0</v>
      </c>
      <c r="U432" s="6">
        <f>+'4'!I431+CompraVenta!W434</f>
        <v>0</v>
      </c>
      <c r="V432" s="6">
        <f>+'4'!J431+CompraVenta!X434</f>
        <v>0</v>
      </c>
      <c r="W432" s="6">
        <f>+'4'!K431+CompraVenta!Y434</f>
        <v>-2843.4199999999255</v>
      </c>
      <c r="X432" s="6">
        <f>+'4'!L431+CompraVenta!Z434</f>
        <v>-2690.1300000000629</v>
      </c>
      <c r="Y432" s="6">
        <f>+'4'!M431+CompraVenta!AA434</f>
        <v>-2801.9599999998463</v>
      </c>
      <c r="Z432" s="6">
        <f>+'7'!B431+CompraVenta!AB434</f>
        <v>0</v>
      </c>
      <c r="AA432" s="6">
        <f>+'7'!C431+CompraVenta!AC434</f>
        <v>0</v>
      </c>
      <c r="AB432" s="6">
        <f>+'7'!D431+CompraVenta!AD434</f>
        <v>0</v>
      </c>
      <c r="AC432" s="6">
        <f>+'7'!E431+CompraVenta!AE434</f>
        <v>0</v>
      </c>
      <c r="AD432" s="6">
        <f>+'7'!F431+CompraVenta!AF434</f>
        <v>0</v>
      </c>
      <c r="AE432" s="6">
        <f>+'7'!G431+CompraVenta!AG434</f>
        <v>0</v>
      </c>
      <c r="AF432" s="6">
        <f>+'7'!H431+CompraVenta!AH434</f>
        <v>0</v>
      </c>
      <c r="AG432" s="6">
        <f>+'7'!I431+CompraVenta!AI434</f>
        <v>0</v>
      </c>
      <c r="AH432" s="6">
        <f>+'7'!J431+CompraVenta!AJ434</f>
        <v>0</v>
      </c>
      <c r="AI432" s="6">
        <f>+'7'!K431+CompraVenta!AK434</f>
        <v>-2843.2900000002119</v>
      </c>
      <c r="AJ432" s="6">
        <f>+'7'!L431+CompraVenta!AL434</f>
        <v>-2710.4700000003213</v>
      </c>
      <c r="AK432" s="6">
        <f>+'7'!M431+CompraVenta!AM434</f>
        <v>-2563.5499999998719</v>
      </c>
      <c r="AL432" s="6"/>
      <c r="AM432" s="33">
        <f t="shared" si="57"/>
        <v>-8032.4600000001956</v>
      </c>
      <c r="AN432" s="33">
        <f t="shared" si="58"/>
        <v>-8335.5099999998347</v>
      </c>
      <c r="AO432" s="33">
        <f t="shared" si="59"/>
        <v>-8117.3100000004051</v>
      </c>
      <c r="AP432" s="33">
        <f t="shared" si="60"/>
        <v>-8335.5099999998347</v>
      </c>
      <c r="AQ432" s="33">
        <f t="shared" si="61"/>
        <v>2</v>
      </c>
      <c r="AR432" s="6">
        <f t="shared" si="65"/>
        <v>430</v>
      </c>
      <c r="AS432" s="34">
        <f t="shared" si="66"/>
        <v>-2843.4199999999255</v>
      </c>
      <c r="AT432" s="34">
        <f t="shared" si="66"/>
        <v>-2690.1300000000629</v>
      </c>
      <c r="AU432" s="34">
        <f t="shared" si="66"/>
        <v>-2801.9599999998463</v>
      </c>
      <c r="AV432" s="34">
        <f t="shared" si="63"/>
        <v>-8335.5099999998347</v>
      </c>
      <c r="AW432" s="19"/>
      <c r="BB432" s="33"/>
      <c r="BC432" s="33"/>
      <c r="BD432" s="33"/>
      <c r="BF432" s="33"/>
      <c r="BG432" s="33"/>
      <c r="BH432" s="33"/>
      <c r="BJ432" s="35">
        <f t="shared" si="64"/>
        <v>-8335.5099999998347</v>
      </c>
    </row>
    <row r="433" spans="1:62" x14ac:dyDescent="0.35">
      <c r="A433" s="3" t="str">
        <f>+'7'!A432</f>
        <v>TILTIL_SOLAR</v>
      </c>
      <c r="B433" s="6">
        <f>+'2'!B432+CompraVenta!D435</f>
        <v>0</v>
      </c>
      <c r="C433" s="6">
        <f>+'2'!C432+CompraVenta!E435</f>
        <v>0</v>
      </c>
      <c r="D433" s="6">
        <f>+'2'!D432+CompraVenta!F435</f>
        <v>0</v>
      </c>
      <c r="E433" s="6">
        <f>+'2'!E432+CompraVenta!G435</f>
        <v>0</v>
      </c>
      <c r="F433" s="6">
        <f>+'2'!F432+CompraVenta!H435</f>
        <v>0</v>
      </c>
      <c r="G433" s="6">
        <f>+'2'!G432+CompraVenta!I435</f>
        <v>0</v>
      </c>
      <c r="H433" s="6">
        <f>+'2'!H432+CompraVenta!J435</f>
        <v>0</v>
      </c>
      <c r="I433" s="6">
        <f>+'2'!I432+CompraVenta!K435</f>
        <v>0</v>
      </c>
      <c r="J433" s="6">
        <f>+'2'!J432+CompraVenta!L435</f>
        <v>0</v>
      </c>
      <c r="K433" s="6">
        <f>+'2'!K432+CompraVenta!M435</f>
        <v>29029.87</v>
      </c>
      <c r="L433" s="6">
        <f>+'2'!L432+CompraVenta!N435</f>
        <v>34783.059999999947</v>
      </c>
      <c r="M433" s="6">
        <f>+'2'!M432+CompraVenta!O435</f>
        <v>29314.24000000002</v>
      </c>
      <c r="N433" s="6">
        <f>+'4'!B432+CompraVenta!P435</f>
        <v>0</v>
      </c>
      <c r="O433" s="6">
        <f>+'4'!C432+CompraVenta!Q435</f>
        <v>0</v>
      </c>
      <c r="P433" s="6">
        <f>+'4'!D432+CompraVenta!R435</f>
        <v>0</v>
      </c>
      <c r="Q433" s="6">
        <f>+'4'!E432+CompraVenta!S435</f>
        <v>0</v>
      </c>
      <c r="R433" s="6">
        <f>+'4'!F432+CompraVenta!T435</f>
        <v>0</v>
      </c>
      <c r="S433" s="6">
        <f>+'4'!G432+CompraVenta!U435</f>
        <v>0</v>
      </c>
      <c r="T433" s="6">
        <f>+'4'!H432+CompraVenta!V435</f>
        <v>0</v>
      </c>
      <c r="U433" s="6">
        <f>+'4'!I432+CompraVenta!W435</f>
        <v>0</v>
      </c>
      <c r="V433" s="6">
        <f>+'4'!J432+CompraVenta!X435</f>
        <v>0</v>
      </c>
      <c r="W433" s="6">
        <f>+'4'!K432+CompraVenta!Y435</f>
        <v>29025.410000000014</v>
      </c>
      <c r="X433" s="6">
        <f>+'4'!L432+CompraVenta!Z435</f>
        <v>34843.080000000024</v>
      </c>
      <c r="Y433" s="6">
        <f>+'4'!M432+CompraVenta!AA435</f>
        <v>31124.159999999974</v>
      </c>
      <c r="Z433" s="6">
        <f>+'7'!B432+CompraVenta!AB435</f>
        <v>0</v>
      </c>
      <c r="AA433" s="6">
        <f>+'7'!C432+CompraVenta!AC435</f>
        <v>0</v>
      </c>
      <c r="AB433" s="6">
        <f>+'7'!D432+CompraVenta!AD435</f>
        <v>0</v>
      </c>
      <c r="AC433" s="6">
        <f>+'7'!E432+CompraVenta!AE435</f>
        <v>0</v>
      </c>
      <c r="AD433" s="6">
        <f>+'7'!F432+CompraVenta!AF435</f>
        <v>0</v>
      </c>
      <c r="AE433" s="6">
        <f>+'7'!G432+CompraVenta!AG435</f>
        <v>0</v>
      </c>
      <c r="AF433" s="6">
        <f>+'7'!H432+CompraVenta!AH435</f>
        <v>0</v>
      </c>
      <c r="AG433" s="6">
        <f>+'7'!I432+CompraVenta!AI435</f>
        <v>0</v>
      </c>
      <c r="AH433" s="6">
        <f>+'7'!J432+CompraVenta!AJ435</f>
        <v>0</v>
      </c>
      <c r="AI433" s="6">
        <f>+'7'!K432+CompraVenta!AK435</f>
        <v>29022.050000000028</v>
      </c>
      <c r="AJ433" s="6">
        <f>+'7'!L432+CompraVenta!AL435</f>
        <v>34962.989999999991</v>
      </c>
      <c r="AK433" s="6">
        <f>+'7'!M432+CompraVenta!AM435</f>
        <v>29653.979999999974</v>
      </c>
      <c r="AL433" s="6"/>
      <c r="AM433" s="33">
        <f t="shared" si="57"/>
        <v>93127.169999999969</v>
      </c>
      <c r="AN433" s="33">
        <f t="shared" si="58"/>
        <v>94992.650000000009</v>
      </c>
      <c r="AO433" s="33">
        <f t="shared" si="59"/>
        <v>93639.01999999999</v>
      </c>
      <c r="AP433" s="33">
        <f t="shared" si="60"/>
        <v>93127.169999999969</v>
      </c>
      <c r="AQ433" s="33">
        <f t="shared" si="61"/>
        <v>1</v>
      </c>
      <c r="AR433" s="6">
        <f t="shared" si="65"/>
        <v>431</v>
      </c>
      <c r="AS433" s="34">
        <f t="shared" si="66"/>
        <v>29029.87</v>
      </c>
      <c r="AT433" s="34">
        <f t="shared" si="66"/>
        <v>34783.059999999947</v>
      </c>
      <c r="AU433" s="34">
        <f t="shared" si="66"/>
        <v>29314.24000000002</v>
      </c>
      <c r="AV433" s="34">
        <f t="shared" si="63"/>
        <v>93127.169999999969</v>
      </c>
      <c r="AW433" s="19"/>
      <c r="BB433" s="33"/>
      <c r="BC433" s="33"/>
      <c r="BD433" s="33"/>
      <c r="BF433" s="33"/>
      <c r="BG433" s="33"/>
      <c r="BH433" s="33"/>
      <c r="BJ433" s="35">
        <f t="shared" si="64"/>
        <v>93127.169999999969</v>
      </c>
    </row>
    <row r="434" spans="1:62" x14ac:dyDescent="0.35">
      <c r="A434" s="3" t="str">
        <f>+'7'!A433</f>
        <v>TRAILELFU</v>
      </c>
      <c r="B434" s="6">
        <f>+'2'!B433+CompraVenta!D436</f>
        <v>0</v>
      </c>
      <c r="C434" s="6">
        <f>+'2'!C433+CompraVenta!E436</f>
        <v>0</v>
      </c>
      <c r="D434" s="6">
        <f>+'2'!D433+CompraVenta!F436</f>
        <v>0</v>
      </c>
      <c r="E434" s="6">
        <f>+'2'!E433+CompraVenta!G436</f>
        <v>0</v>
      </c>
      <c r="F434" s="6">
        <f>+'2'!F433+CompraVenta!H436</f>
        <v>0</v>
      </c>
      <c r="G434" s="6">
        <f>+'2'!G433+CompraVenta!I436</f>
        <v>0</v>
      </c>
      <c r="H434" s="6">
        <f>+'2'!H433+CompraVenta!J436</f>
        <v>0</v>
      </c>
      <c r="I434" s="6">
        <f>+'2'!I433+CompraVenta!K436</f>
        <v>0</v>
      </c>
      <c r="J434" s="6">
        <f>+'2'!J433+CompraVenta!L436</f>
        <v>0</v>
      </c>
      <c r="K434" s="6">
        <f>+'2'!K433+CompraVenta!M436</f>
        <v>40944.059999999939</v>
      </c>
      <c r="L434" s="6">
        <f>+'2'!L433+CompraVenta!N436</f>
        <v>33764.950000000077</v>
      </c>
      <c r="M434" s="6">
        <f>+'2'!M433+CompraVenta!O436</f>
        <v>25271.070000000058</v>
      </c>
      <c r="N434" s="6">
        <f>+'4'!B433+CompraVenta!P436</f>
        <v>0</v>
      </c>
      <c r="O434" s="6">
        <f>+'4'!C433+CompraVenta!Q436</f>
        <v>0</v>
      </c>
      <c r="P434" s="6">
        <f>+'4'!D433+CompraVenta!R436</f>
        <v>0</v>
      </c>
      <c r="Q434" s="6">
        <f>+'4'!E433+CompraVenta!S436</f>
        <v>0</v>
      </c>
      <c r="R434" s="6">
        <f>+'4'!F433+CompraVenta!T436</f>
        <v>0</v>
      </c>
      <c r="S434" s="6">
        <f>+'4'!G433+CompraVenta!U436</f>
        <v>0</v>
      </c>
      <c r="T434" s="6">
        <f>+'4'!H433+CompraVenta!V436</f>
        <v>0</v>
      </c>
      <c r="U434" s="6">
        <f>+'4'!I433+CompraVenta!W436</f>
        <v>0</v>
      </c>
      <c r="V434" s="6">
        <f>+'4'!J433+CompraVenta!X436</f>
        <v>0</v>
      </c>
      <c r="W434" s="6">
        <f>+'4'!K433+CompraVenta!Y436</f>
        <v>44968.710000000021</v>
      </c>
      <c r="X434" s="6">
        <f>+'4'!L433+CompraVenta!Z436</f>
        <v>90880.740000000122</v>
      </c>
      <c r="Y434" s="6">
        <f>+'4'!M433+CompraVenta!AA436</f>
        <v>38100.060000000056</v>
      </c>
      <c r="Z434" s="6">
        <f>+'7'!B433+CompraVenta!AB436</f>
        <v>0</v>
      </c>
      <c r="AA434" s="6">
        <f>+'7'!C433+CompraVenta!AC436</f>
        <v>0</v>
      </c>
      <c r="AB434" s="6">
        <f>+'7'!D433+CompraVenta!AD436</f>
        <v>0</v>
      </c>
      <c r="AC434" s="6">
        <f>+'7'!E433+CompraVenta!AE436</f>
        <v>0</v>
      </c>
      <c r="AD434" s="6">
        <f>+'7'!F433+CompraVenta!AF436</f>
        <v>0</v>
      </c>
      <c r="AE434" s="6">
        <f>+'7'!G433+CompraVenta!AG436</f>
        <v>0</v>
      </c>
      <c r="AF434" s="6">
        <f>+'7'!H433+CompraVenta!AH436</f>
        <v>0</v>
      </c>
      <c r="AG434" s="6">
        <f>+'7'!I433+CompraVenta!AI436</f>
        <v>0</v>
      </c>
      <c r="AH434" s="6">
        <f>+'7'!J433+CompraVenta!AJ436</f>
        <v>0</v>
      </c>
      <c r="AI434" s="6">
        <f>+'7'!K433+CompraVenta!AK436</f>
        <v>41727.890000000007</v>
      </c>
      <c r="AJ434" s="6">
        <f>+'7'!L433+CompraVenta!AL436</f>
        <v>43179.70000000007</v>
      </c>
      <c r="AK434" s="6">
        <f>+'7'!M433+CompraVenta!AM436</f>
        <v>39542.680000000037</v>
      </c>
      <c r="AL434" s="6"/>
      <c r="AM434" s="33">
        <f t="shared" si="57"/>
        <v>99980.080000000075</v>
      </c>
      <c r="AN434" s="33">
        <f t="shared" si="58"/>
        <v>173949.51000000018</v>
      </c>
      <c r="AO434" s="33">
        <f t="shared" si="59"/>
        <v>124450.27000000012</v>
      </c>
      <c r="AP434" s="33">
        <f t="shared" si="60"/>
        <v>99980.080000000075</v>
      </c>
      <c r="AQ434" s="33">
        <f t="shared" si="61"/>
        <v>1</v>
      </c>
      <c r="AR434" s="6">
        <f t="shared" si="65"/>
        <v>432</v>
      </c>
      <c r="AS434" s="34">
        <f t="shared" si="66"/>
        <v>40944.059999999939</v>
      </c>
      <c r="AT434" s="34">
        <f t="shared" si="66"/>
        <v>33764.950000000077</v>
      </c>
      <c r="AU434" s="34">
        <f t="shared" si="66"/>
        <v>25271.070000000058</v>
      </c>
      <c r="AV434" s="34">
        <f t="shared" si="63"/>
        <v>99980.080000000075</v>
      </c>
      <c r="AW434" s="19"/>
      <c r="BB434" s="33"/>
      <c r="BC434" s="33"/>
      <c r="BD434" s="33"/>
      <c r="BF434" s="33"/>
      <c r="BG434" s="33"/>
      <c r="BH434" s="33"/>
      <c r="BJ434" s="35">
        <f t="shared" si="64"/>
        <v>99980.080000000075</v>
      </c>
    </row>
    <row r="435" spans="1:62" x14ac:dyDescent="0.35">
      <c r="A435" s="3" t="str">
        <f>+'7'!A434</f>
        <v>TRICAHUE_SOLAR</v>
      </c>
      <c r="B435" s="6">
        <f>+'2'!B434+CompraVenta!D437</f>
        <v>0</v>
      </c>
      <c r="C435" s="6">
        <f>+'2'!C434+CompraVenta!E437</f>
        <v>0</v>
      </c>
      <c r="D435" s="6">
        <f>+'2'!D434+CompraVenta!F437</f>
        <v>0</v>
      </c>
      <c r="E435" s="6">
        <f>+'2'!E434+CompraVenta!G437</f>
        <v>0</v>
      </c>
      <c r="F435" s="6">
        <f>+'2'!F434+CompraVenta!H437</f>
        <v>0</v>
      </c>
      <c r="G435" s="6">
        <f>+'2'!G434+CompraVenta!I437</f>
        <v>0</v>
      </c>
      <c r="H435" s="6">
        <f>+'2'!H434+CompraVenta!J437</f>
        <v>0</v>
      </c>
      <c r="I435" s="6">
        <f>+'2'!I434+CompraVenta!K437</f>
        <v>0</v>
      </c>
      <c r="J435" s="6">
        <f>+'2'!J434+CompraVenta!L437</f>
        <v>0</v>
      </c>
      <c r="K435" s="6">
        <f>+'2'!K434+CompraVenta!M437</f>
        <v>129875.5300000002</v>
      </c>
      <c r="L435" s="6">
        <f>+'2'!L434+CompraVenta!N437</f>
        <v>150634.13000000003</v>
      </c>
      <c r="M435" s="6">
        <f>+'2'!M434+CompraVenta!O437</f>
        <v>144547.25999999995</v>
      </c>
      <c r="N435" s="6">
        <f>+'4'!B434+CompraVenta!P437</f>
        <v>0</v>
      </c>
      <c r="O435" s="6">
        <f>+'4'!C434+CompraVenta!Q437</f>
        <v>0</v>
      </c>
      <c r="P435" s="6">
        <f>+'4'!D434+CompraVenta!R437</f>
        <v>0</v>
      </c>
      <c r="Q435" s="6">
        <f>+'4'!E434+CompraVenta!S437</f>
        <v>0</v>
      </c>
      <c r="R435" s="6">
        <f>+'4'!F434+CompraVenta!T437</f>
        <v>0</v>
      </c>
      <c r="S435" s="6">
        <f>+'4'!G434+CompraVenta!U437</f>
        <v>0</v>
      </c>
      <c r="T435" s="6">
        <f>+'4'!H434+CompraVenta!V437</f>
        <v>0</v>
      </c>
      <c r="U435" s="6">
        <f>+'4'!I434+CompraVenta!W437</f>
        <v>0</v>
      </c>
      <c r="V435" s="6">
        <f>+'4'!J434+CompraVenta!X437</f>
        <v>0</v>
      </c>
      <c r="W435" s="6">
        <f>+'4'!K434+CompraVenta!Y437</f>
        <v>129841.15000000004</v>
      </c>
      <c r="X435" s="6">
        <f>+'4'!L434+CompraVenta!Z437</f>
        <v>151625.65</v>
      </c>
      <c r="Y435" s="6">
        <f>+'4'!M434+CompraVenta!AA437</f>
        <v>156633.85999999993</v>
      </c>
      <c r="Z435" s="6">
        <f>+'7'!B434+CompraVenta!AB437</f>
        <v>0</v>
      </c>
      <c r="AA435" s="6">
        <f>+'7'!C434+CompraVenta!AC437</f>
        <v>0</v>
      </c>
      <c r="AB435" s="6">
        <f>+'7'!D434+CompraVenta!AD437</f>
        <v>0</v>
      </c>
      <c r="AC435" s="6">
        <f>+'7'!E434+CompraVenta!AE437</f>
        <v>0</v>
      </c>
      <c r="AD435" s="6">
        <f>+'7'!F434+CompraVenta!AF437</f>
        <v>0</v>
      </c>
      <c r="AE435" s="6">
        <f>+'7'!G434+CompraVenta!AG437</f>
        <v>0</v>
      </c>
      <c r="AF435" s="6">
        <f>+'7'!H434+CompraVenta!AH437</f>
        <v>0</v>
      </c>
      <c r="AG435" s="6">
        <f>+'7'!I434+CompraVenta!AI437</f>
        <v>0</v>
      </c>
      <c r="AH435" s="6">
        <f>+'7'!J434+CompraVenta!AJ437</f>
        <v>0</v>
      </c>
      <c r="AI435" s="6">
        <f>+'7'!K434+CompraVenta!AK437</f>
        <v>129841.87000000016</v>
      </c>
      <c r="AJ435" s="6">
        <f>+'7'!L434+CompraVenta!AL437</f>
        <v>152531.16000000006</v>
      </c>
      <c r="AK435" s="6">
        <f>+'7'!M434+CompraVenta!AM437</f>
        <v>146348.41000000024</v>
      </c>
      <c r="AL435" s="6"/>
      <c r="AM435" s="33">
        <f t="shared" si="57"/>
        <v>425056.92000000022</v>
      </c>
      <c r="AN435" s="33">
        <f t="shared" si="58"/>
        <v>438100.66</v>
      </c>
      <c r="AO435" s="33">
        <f t="shared" si="59"/>
        <v>428721.44000000041</v>
      </c>
      <c r="AP435" s="33">
        <f t="shared" si="60"/>
        <v>425056.92000000022</v>
      </c>
      <c r="AQ435" s="33">
        <f t="shared" si="61"/>
        <v>1</v>
      </c>
      <c r="AR435" s="6">
        <f t="shared" si="65"/>
        <v>433</v>
      </c>
      <c r="AS435" s="34">
        <f t="shared" si="66"/>
        <v>129875.5300000002</v>
      </c>
      <c r="AT435" s="34">
        <f t="shared" si="66"/>
        <v>150634.13000000003</v>
      </c>
      <c r="AU435" s="34">
        <f t="shared" si="66"/>
        <v>144547.25999999995</v>
      </c>
      <c r="AV435" s="34">
        <f t="shared" si="63"/>
        <v>425056.92000000022</v>
      </c>
      <c r="AW435" s="19"/>
      <c r="BB435" s="33"/>
      <c r="BC435" s="33"/>
      <c r="BD435" s="33"/>
      <c r="BF435" s="33"/>
      <c r="BG435" s="33"/>
      <c r="BH435" s="33"/>
      <c r="BJ435" s="35">
        <f t="shared" si="64"/>
        <v>425056.92000000022</v>
      </c>
    </row>
    <row r="436" spans="1:62" x14ac:dyDescent="0.35">
      <c r="A436" s="3" t="str">
        <f>+'7'!A435</f>
        <v>TRICAHUE_SPA</v>
      </c>
      <c r="B436" s="6">
        <f>+'2'!B435+CompraVenta!D438</f>
        <v>0</v>
      </c>
      <c r="C436" s="6">
        <f>+'2'!C435+CompraVenta!E438</f>
        <v>0</v>
      </c>
      <c r="D436" s="6">
        <f>+'2'!D435+CompraVenta!F438</f>
        <v>0</v>
      </c>
      <c r="E436" s="6">
        <f>+'2'!E435+CompraVenta!G438</f>
        <v>0</v>
      </c>
      <c r="F436" s="6">
        <f>+'2'!F435+CompraVenta!H438</f>
        <v>0</v>
      </c>
      <c r="G436" s="6">
        <f>+'2'!G435+CompraVenta!I438</f>
        <v>0</v>
      </c>
      <c r="H436" s="6">
        <f>+'2'!H435+CompraVenta!J438</f>
        <v>0</v>
      </c>
      <c r="I436" s="6">
        <f>+'2'!I435+CompraVenta!K438</f>
        <v>0</v>
      </c>
      <c r="J436" s="6">
        <f>+'2'!J435+CompraVenta!L438</f>
        <v>0</v>
      </c>
      <c r="K436" s="6">
        <f>+'2'!K435+CompraVenta!M438</f>
        <v>32439.919999999936</v>
      </c>
      <c r="L436" s="6">
        <f>+'2'!L435+CompraVenta!N438</f>
        <v>22785.520000000019</v>
      </c>
      <c r="M436" s="6">
        <f>+'2'!M435+CompraVenta!O438</f>
        <v>34396.710000000006</v>
      </c>
      <c r="N436" s="6">
        <f>+'4'!B435+CompraVenta!P438</f>
        <v>0</v>
      </c>
      <c r="O436" s="6">
        <f>+'4'!C435+CompraVenta!Q438</f>
        <v>0</v>
      </c>
      <c r="P436" s="6">
        <f>+'4'!D435+CompraVenta!R438</f>
        <v>0</v>
      </c>
      <c r="Q436" s="6">
        <f>+'4'!E435+CompraVenta!S438</f>
        <v>0</v>
      </c>
      <c r="R436" s="6">
        <f>+'4'!F435+CompraVenta!T438</f>
        <v>0</v>
      </c>
      <c r="S436" s="6">
        <f>+'4'!G435+CompraVenta!U438</f>
        <v>0</v>
      </c>
      <c r="T436" s="6">
        <f>+'4'!H435+CompraVenta!V438</f>
        <v>0</v>
      </c>
      <c r="U436" s="6">
        <f>+'4'!I435+CompraVenta!W438</f>
        <v>0</v>
      </c>
      <c r="V436" s="6">
        <f>+'4'!J435+CompraVenta!X438</f>
        <v>0</v>
      </c>
      <c r="W436" s="6">
        <f>+'4'!K435+CompraVenta!Y438</f>
        <v>32436.489999999925</v>
      </c>
      <c r="X436" s="6">
        <f>+'4'!L435+CompraVenta!Z438</f>
        <v>22982.979999999956</v>
      </c>
      <c r="Y436" s="6">
        <f>+'4'!M435+CompraVenta!AA438</f>
        <v>37998.629999999946</v>
      </c>
      <c r="Z436" s="6">
        <f>+'7'!B435+CompraVenta!AB438</f>
        <v>0</v>
      </c>
      <c r="AA436" s="6">
        <f>+'7'!C435+CompraVenta!AC438</f>
        <v>0</v>
      </c>
      <c r="AB436" s="6">
        <f>+'7'!D435+CompraVenta!AD438</f>
        <v>0</v>
      </c>
      <c r="AC436" s="6">
        <f>+'7'!E435+CompraVenta!AE438</f>
        <v>0</v>
      </c>
      <c r="AD436" s="6">
        <f>+'7'!F435+CompraVenta!AF438</f>
        <v>0</v>
      </c>
      <c r="AE436" s="6">
        <f>+'7'!G435+CompraVenta!AG438</f>
        <v>0</v>
      </c>
      <c r="AF436" s="6">
        <f>+'7'!H435+CompraVenta!AH438</f>
        <v>0</v>
      </c>
      <c r="AG436" s="6">
        <f>+'7'!I435+CompraVenta!AI438</f>
        <v>0</v>
      </c>
      <c r="AH436" s="6">
        <f>+'7'!J435+CompraVenta!AJ438</f>
        <v>0</v>
      </c>
      <c r="AI436" s="6">
        <f>+'7'!K435+CompraVenta!AK438</f>
        <v>32431.00999999994</v>
      </c>
      <c r="AJ436" s="6">
        <f>+'7'!L435+CompraVenta!AL438</f>
        <v>23146.350000000006</v>
      </c>
      <c r="AK436" s="6">
        <f>+'7'!M435+CompraVenta!AM438</f>
        <v>34863.129999999946</v>
      </c>
      <c r="AL436" s="6"/>
      <c r="AM436" s="33">
        <f t="shared" si="57"/>
        <v>89622.149999999965</v>
      </c>
      <c r="AN436" s="33">
        <f t="shared" si="58"/>
        <v>93418.099999999831</v>
      </c>
      <c r="AO436" s="33">
        <f t="shared" si="59"/>
        <v>90440.489999999889</v>
      </c>
      <c r="AP436" s="33">
        <f t="shared" si="60"/>
        <v>89622.149999999965</v>
      </c>
      <c r="AQ436" s="33">
        <f t="shared" si="61"/>
        <v>1</v>
      </c>
      <c r="AR436" s="6">
        <f t="shared" si="65"/>
        <v>434</v>
      </c>
      <c r="AS436" s="34">
        <f t="shared" si="66"/>
        <v>32439.919999999936</v>
      </c>
      <c r="AT436" s="34">
        <f t="shared" si="66"/>
        <v>22785.520000000019</v>
      </c>
      <c r="AU436" s="34">
        <f t="shared" si="66"/>
        <v>34396.710000000006</v>
      </c>
      <c r="AV436" s="34">
        <f t="shared" si="63"/>
        <v>89622.149999999965</v>
      </c>
      <c r="AW436" s="19"/>
      <c r="BB436" s="33"/>
      <c r="BC436" s="33"/>
      <c r="BD436" s="33"/>
      <c r="BF436" s="33"/>
      <c r="BG436" s="33"/>
      <c r="BH436" s="33"/>
      <c r="BJ436" s="35">
        <f t="shared" si="64"/>
        <v>89622.149999999965</v>
      </c>
    </row>
    <row r="437" spans="1:62" x14ac:dyDescent="0.35">
      <c r="A437" s="3" t="str">
        <f>+'7'!A436</f>
        <v>TSGF</v>
      </c>
      <c r="B437" s="6">
        <f>+'2'!B436+CompraVenta!D439</f>
        <v>0</v>
      </c>
      <c r="C437" s="6">
        <f>+'2'!C436+CompraVenta!E439</f>
        <v>0</v>
      </c>
      <c r="D437" s="6">
        <f>+'2'!D436+CompraVenta!F439</f>
        <v>0</v>
      </c>
      <c r="E437" s="6">
        <f>+'2'!E436+CompraVenta!G439</f>
        <v>0</v>
      </c>
      <c r="F437" s="6">
        <f>+'2'!F436+CompraVenta!H439</f>
        <v>0</v>
      </c>
      <c r="G437" s="6">
        <f>+'2'!G436+CompraVenta!I439</f>
        <v>0</v>
      </c>
      <c r="H437" s="6">
        <f>+'2'!H436+CompraVenta!J439</f>
        <v>0</v>
      </c>
      <c r="I437" s="6">
        <f>+'2'!I436+CompraVenta!K439</f>
        <v>0</v>
      </c>
      <c r="J437" s="6">
        <f>+'2'!J436+CompraVenta!L439</f>
        <v>0</v>
      </c>
      <c r="K437" s="6">
        <f>+'2'!K436+CompraVenta!M439</f>
        <v>1969442.690000002</v>
      </c>
      <c r="L437" s="6">
        <f>+'2'!L436+CompraVenta!N439</f>
        <v>1453266.2699999958</v>
      </c>
      <c r="M437" s="6">
        <f>+'2'!M436+CompraVenta!O439</f>
        <v>2128174.6400000015</v>
      </c>
      <c r="N437" s="6">
        <f>+'4'!B436+CompraVenta!P439</f>
        <v>0</v>
      </c>
      <c r="O437" s="6">
        <f>+'4'!C436+CompraVenta!Q439</f>
        <v>0</v>
      </c>
      <c r="P437" s="6">
        <f>+'4'!D436+CompraVenta!R439</f>
        <v>0</v>
      </c>
      <c r="Q437" s="6">
        <f>+'4'!E436+CompraVenta!S439</f>
        <v>0</v>
      </c>
      <c r="R437" s="6">
        <f>+'4'!F436+CompraVenta!T439</f>
        <v>0</v>
      </c>
      <c r="S437" s="6">
        <f>+'4'!G436+CompraVenta!U439</f>
        <v>0</v>
      </c>
      <c r="T437" s="6">
        <f>+'4'!H436+CompraVenta!V439</f>
        <v>0</v>
      </c>
      <c r="U437" s="6">
        <f>+'4'!I436+CompraVenta!W439</f>
        <v>0</v>
      </c>
      <c r="V437" s="6">
        <f>+'4'!J436+CompraVenta!X439</f>
        <v>0</v>
      </c>
      <c r="W437" s="6">
        <f>+'4'!K436+CompraVenta!Y439</f>
        <v>1969606.0300000019</v>
      </c>
      <c r="X437" s="6">
        <f>+'4'!L436+CompraVenta!Z439</f>
        <v>1576541.1799999988</v>
      </c>
      <c r="Y437" s="6">
        <f>+'4'!M436+CompraVenta!AA439</f>
        <v>2144869.9</v>
      </c>
      <c r="Z437" s="6">
        <f>+'7'!B436+CompraVenta!AB439</f>
        <v>0</v>
      </c>
      <c r="AA437" s="6">
        <f>+'7'!C436+CompraVenta!AC439</f>
        <v>0</v>
      </c>
      <c r="AB437" s="6">
        <f>+'7'!D436+CompraVenta!AD439</f>
        <v>0</v>
      </c>
      <c r="AC437" s="6">
        <f>+'7'!E436+CompraVenta!AE439</f>
        <v>0</v>
      </c>
      <c r="AD437" s="6">
        <f>+'7'!F436+CompraVenta!AF439</f>
        <v>0</v>
      </c>
      <c r="AE437" s="6">
        <f>+'7'!G436+CompraVenta!AG439</f>
        <v>0</v>
      </c>
      <c r="AF437" s="6">
        <f>+'7'!H436+CompraVenta!AH439</f>
        <v>0</v>
      </c>
      <c r="AG437" s="6">
        <f>+'7'!I436+CompraVenta!AI439</f>
        <v>0</v>
      </c>
      <c r="AH437" s="6">
        <f>+'7'!J436+CompraVenta!AJ439</f>
        <v>0</v>
      </c>
      <c r="AI437" s="6">
        <f>+'7'!K436+CompraVenta!AK439</f>
        <v>1969616.2700000007</v>
      </c>
      <c r="AJ437" s="6">
        <f>+'7'!L436+CompraVenta!AL439</f>
        <v>1574566.0100000002</v>
      </c>
      <c r="AK437" s="6">
        <f>+'7'!M436+CompraVenta!AM439</f>
        <v>2144025.6200000015</v>
      </c>
      <c r="AL437" s="6"/>
      <c r="AM437" s="33">
        <f t="shared" si="57"/>
        <v>5550883.5999999996</v>
      </c>
      <c r="AN437" s="33">
        <f t="shared" si="58"/>
        <v>5691017.1100000013</v>
      </c>
      <c r="AO437" s="33">
        <f t="shared" si="59"/>
        <v>5688207.9000000022</v>
      </c>
      <c r="AP437" s="33">
        <f t="shared" si="60"/>
        <v>5550883.5999999996</v>
      </c>
      <c r="AQ437" s="33">
        <f t="shared" si="61"/>
        <v>1</v>
      </c>
      <c r="AR437" s="6">
        <f t="shared" si="65"/>
        <v>435</v>
      </c>
      <c r="AS437" s="34">
        <f t="shared" si="66"/>
        <v>1969442.690000002</v>
      </c>
      <c r="AT437" s="34">
        <f t="shared" si="66"/>
        <v>1453266.2699999958</v>
      </c>
      <c r="AU437" s="34">
        <f t="shared" si="66"/>
        <v>2128174.6400000015</v>
      </c>
      <c r="AV437" s="34">
        <f t="shared" si="63"/>
        <v>5550883.5999999996</v>
      </c>
      <c r="AW437" s="19"/>
      <c r="BB437" s="33"/>
      <c r="BC437" s="33"/>
      <c r="BD437" s="33"/>
      <c r="BF437" s="33"/>
      <c r="BG437" s="33"/>
      <c r="BH437" s="33"/>
      <c r="BJ437" s="35">
        <f t="shared" si="64"/>
        <v>5550883.5999999996</v>
      </c>
    </row>
    <row r="438" spans="1:62" x14ac:dyDescent="0.35">
      <c r="A438" s="3" t="str">
        <f>+'7'!A437</f>
        <v>TUCUQUERE_SPA</v>
      </c>
      <c r="B438" s="6">
        <f>+'2'!B437+CompraVenta!D440</f>
        <v>0</v>
      </c>
      <c r="C438" s="6">
        <f>+'2'!C437+CompraVenta!E440</f>
        <v>0</v>
      </c>
      <c r="D438" s="6">
        <f>+'2'!D437+CompraVenta!F440</f>
        <v>0</v>
      </c>
      <c r="E438" s="6">
        <f>+'2'!E437+CompraVenta!G440</f>
        <v>0</v>
      </c>
      <c r="F438" s="6">
        <f>+'2'!F437+CompraVenta!H440</f>
        <v>0</v>
      </c>
      <c r="G438" s="6">
        <f>+'2'!G437+CompraVenta!I440</f>
        <v>0</v>
      </c>
      <c r="H438" s="6">
        <f>+'2'!H437+CompraVenta!J440</f>
        <v>0</v>
      </c>
      <c r="I438" s="6">
        <f>+'2'!I437+CompraVenta!K440</f>
        <v>0</v>
      </c>
      <c r="J438" s="6">
        <f>+'2'!J437+CompraVenta!L440</f>
        <v>0</v>
      </c>
      <c r="K438" s="6">
        <f>+'2'!K437+CompraVenta!M440</f>
        <v>43023.200000000048</v>
      </c>
      <c r="L438" s="6">
        <f>+'2'!L437+CompraVenta!N440</f>
        <v>51560.019999999968</v>
      </c>
      <c r="M438" s="6">
        <f>+'2'!M437+CompraVenta!O440</f>
        <v>47946.259999999937</v>
      </c>
      <c r="N438" s="6">
        <f>+'4'!B437+CompraVenta!P440</f>
        <v>0</v>
      </c>
      <c r="O438" s="6">
        <f>+'4'!C437+CompraVenta!Q440</f>
        <v>0</v>
      </c>
      <c r="P438" s="6">
        <f>+'4'!D437+CompraVenta!R440</f>
        <v>0</v>
      </c>
      <c r="Q438" s="6">
        <f>+'4'!E437+CompraVenta!S440</f>
        <v>0</v>
      </c>
      <c r="R438" s="6">
        <f>+'4'!F437+CompraVenta!T440</f>
        <v>0</v>
      </c>
      <c r="S438" s="6">
        <f>+'4'!G437+CompraVenta!U440</f>
        <v>0</v>
      </c>
      <c r="T438" s="6">
        <f>+'4'!H437+CompraVenta!V440</f>
        <v>0</v>
      </c>
      <c r="U438" s="6">
        <f>+'4'!I437+CompraVenta!W440</f>
        <v>0</v>
      </c>
      <c r="V438" s="6">
        <f>+'4'!J437+CompraVenta!X440</f>
        <v>0</v>
      </c>
      <c r="W438" s="6">
        <f>+'4'!K437+CompraVenta!Y440</f>
        <v>43015.180000000037</v>
      </c>
      <c r="X438" s="6">
        <f>+'4'!L437+CompraVenta!Z440</f>
        <v>51713.899999999958</v>
      </c>
      <c r="Y438" s="6">
        <f>+'4'!M437+CompraVenta!AA440</f>
        <v>51155.709999999948</v>
      </c>
      <c r="Z438" s="6">
        <f>+'7'!B437+CompraVenta!AB440</f>
        <v>0</v>
      </c>
      <c r="AA438" s="6">
        <f>+'7'!C437+CompraVenta!AC440</f>
        <v>0</v>
      </c>
      <c r="AB438" s="6">
        <f>+'7'!D437+CompraVenta!AD440</f>
        <v>0</v>
      </c>
      <c r="AC438" s="6">
        <f>+'7'!E437+CompraVenta!AE440</f>
        <v>0</v>
      </c>
      <c r="AD438" s="6">
        <f>+'7'!F437+CompraVenta!AF440</f>
        <v>0</v>
      </c>
      <c r="AE438" s="6">
        <f>+'7'!G437+CompraVenta!AG440</f>
        <v>0</v>
      </c>
      <c r="AF438" s="6">
        <f>+'7'!H437+CompraVenta!AH440</f>
        <v>0</v>
      </c>
      <c r="AG438" s="6">
        <f>+'7'!I437+CompraVenta!AI440</f>
        <v>0</v>
      </c>
      <c r="AH438" s="6">
        <f>+'7'!J437+CompraVenta!AJ440</f>
        <v>0</v>
      </c>
      <c r="AI438" s="6">
        <f>+'7'!K437+CompraVenta!AK440</f>
        <v>43010.89</v>
      </c>
      <c r="AJ438" s="6">
        <f>+'7'!L437+CompraVenta!AL440</f>
        <v>51900.83</v>
      </c>
      <c r="AK438" s="6">
        <f>+'7'!M437+CompraVenta!AM440</f>
        <v>48503.460000000072</v>
      </c>
      <c r="AL438" s="6"/>
      <c r="AM438" s="33">
        <f t="shared" si="57"/>
        <v>142529.47999999995</v>
      </c>
      <c r="AN438" s="33">
        <f t="shared" si="58"/>
        <v>145884.78999999992</v>
      </c>
      <c r="AO438" s="33">
        <f t="shared" si="59"/>
        <v>143415.18000000008</v>
      </c>
      <c r="AP438" s="33">
        <f t="shared" si="60"/>
        <v>142529.47999999995</v>
      </c>
      <c r="AQ438" s="33">
        <f t="shared" si="61"/>
        <v>1</v>
      </c>
      <c r="AR438" s="6">
        <f t="shared" si="65"/>
        <v>436</v>
      </c>
      <c r="AS438" s="34">
        <f t="shared" si="66"/>
        <v>43023.200000000048</v>
      </c>
      <c r="AT438" s="34">
        <f t="shared" si="66"/>
        <v>51560.019999999968</v>
      </c>
      <c r="AU438" s="34">
        <f t="shared" si="66"/>
        <v>47946.259999999937</v>
      </c>
      <c r="AV438" s="34">
        <f t="shared" si="63"/>
        <v>142529.47999999995</v>
      </c>
      <c r="AW438" s="19"/>
      <c r="BB438" s="33"/>
      <c r="BC438" s="33"/>
      <c r="BD438" s="33"/>
      <c r="BF438" s="33"/>
      <c r="BG438" s="33"/>
      <c r="BH438" s="33"/>
      <c r="BJ438" s="35">
        <f t="shared" si="64"/>
        <v>142529.47999999995</v>
      </c>
    </row>
    <row r="439" spans="1:62" x14ac:dyDescent="0.35">
      <c r="A439" s="3" t="str">
        <f>+'7'!A438</f>
        <v>UCUQUER</v>
      </c>
      <c r="B439" s="6">
        <f>+'2'!B438+CompraVenta!D441</f>
        <v>0</v>
      </c>
      <c r="C439" s="6">
        <f>+'2'!C438+CompraVenta!E441</f>
        <v>0</v>
      </c>
      <c r="D439" s="6">
        <f>+'2'!D438+CompraVenta!F441</f>
        <v>0</v>
      </c>
      <c r="E439" s="6">
        <f>+'2'!E438+CompraVenta!G441</f>
        <v>0</v>
      </c>
      <c r="F439" s="6">
        <f>+'2'!F438+CompraVenta!H441</f>
        <v>0</v>
      </c>
      <c r="G439" s="6">
        <f>+'2'!G438+CompraVenta!I441</f>
        <v>0</v>
      </c>
      <c r="H439" s="6">
        <f>+'2'!H438+CompraVenta!J441</f>
        <v>0</v>
      </c>
      <c r="I439" s="6">
        <f>+'2'!I438+CompraVenta!K441</f>
        <v>0</v>
      </c>
      <c r="J439" s="6">
        <f>+'2'!J438+CompraVenta!L441</f>
        <v>0</v>
      </c>
      <c r="K439" s="6">
        <f>+'2'!K438+CompraVenta!M441</f>
        <v>105712.79000000004</v>
      </c>
      <c r="L439" s="6">
        <f>+'2'!L438+CompraVenta!N441</f>
        <v>100513.34000000003</v>
      </c>
      <c r="M439" s="6">
        <f>+'2'!M438+CompraVenta!O441</f>
        <v>76141.37</v>
      </c>
      <c r="N439" s="6">
        <f>+'4'!B438+CompraVenta!P441</f>
        <v>0</v>
      </c>
      <c r="O439" s="6">
        <f>+'4'!C438+CompraVenta!Q441</f>
        <v>0</v>
      </c>
      <c r="P439" s="6">
        <f>+'4'!D438+CompraVenta!R441</f>
        <v>0</v>
      </c>
      <c r="Q439" s="6">
        <f>+'4'!E438+CompraVenta!S441</f>
        <v>0</v>
      </c>
      <c r="R439" s="6">
        <f>+'4'!F438+CompraVenta!T441</f>
        <v>0</v>
      </c>
      <c r="S439" s="6">
        <f>+'4'!G438+CompraVenta!U441</f>
        <v>0</v>
      </c>
      <c r="T439" s="6">
        <f>+'4'!H438+CompraVenta!V441</f>
        <v>0</v>
      </c>
      <c r="U439" s="6">
        <f>+'4'!I438+CompraVenta!W441</f>
        <v>0</v>
      </c>
      <c r="V439" s="6">
        <f>+'4'!J438+CompraVenta!X441</f>
        <v>0</v>
      </c>
      <c r="W439" s="6">
        <f>+'4'!K438+CompraVenta!Y441</f>
        <v>105717.94000000012</v>
      </c>
      <c r="X439" s="6">
        <f>+'4'!L438+CompraVenta!Z441</f>
        <v>101149.68000000037</v>
      </c>
      <c r="Y439" s="6">
        <f>+'4'!M438+CompraVenta!AA441</f>
        <v>82234.839999999924</v>
      </c>
      <c r="Z439" s="6">
        <f>+'7'!B438+CompraVenta!AB441</f>
        <v>0</v>
      </c>
      <c r="AA439" s="6">
        <f>+'7'!C438+CompraVenta!AC441</f>
        <v>0</v>
      </c>
      <c r="AB439" s="6">
        <f>+'7'!D438+CompraVenta!AD441</f>
        <v>0</v>
      </c>
      <c r="AC439" s="6">
        <f>+'7'!E438+CompraVenta!AE441</f>
        <v>0</v>
      </c>
      <c r="AD439" s="6">
        <f>+'7'!F438+CompraVenta!AF441</f>
        <v>0</v>
      </c>
      <c r="AE439" s="6">
        <f>+'7'!G438+CompraVenta!AG441</f>
        <v>0</v>
      </c>
      <c r="AF439" s="6">
        <f>+'7'!H438+CompraVenta!AH441</f>
        <v>0</v>
      </c>
      <c r="AG439" s="6">
        <f>+'7'!I438+CompraVenta!AI441</f>
        <v>0</v>
      </c>
      <c r="AH439" s="6">
        <f>+'7'!J438+CompraVenta!AJ441</f>
        <v>0</v>
      </c>
      <c r="AI439" s="6">
        <f>+'7'!K438+CompraVenta!AK441</f>
        <v>105684.03000000006</v>
      </c>
      <c r="AJ439" s="6">
        <f>+'7'!L438+CompraVenta!AL441</f>
        <v>101753.64000000006</v>
      </c>
      <c r="AK439" s="6">
        <f>+'7'!M438+CompraVenta!AM441</f>
        <v>76940.880000000063</v>
      </c>
      <c r="AL439" s="6"/>
      <c r="AM439" s="33">
        <f t="shared" si="57"/>
        <v>282367.50000000006</v>
      </c>
      <c r="AN439" s="33">
        <f t="shared" si="58"/>
        <v>289102.46000000043</v>
      </c>
      <c r="AO439" s="33">
        <f t="shared" si="59"/>
        <v>284378.55000000016</v>
      </c>
      <c r="AP439" s="33">
        <f t="shared" si="60"/>
        <v>282367.50000000006</v>
      </c>
      <c r="AQ439" s="33">
        <f t="shared" si="61"/>
        <v>1</v>
      </c>
      <c r="AR439" s="6">
        <f t="shared" si="65"/>
        <v>437</v>
      </c>
      <c r="AS439" s="34">
        <f t="shared" si="66"/>
        <v>105712.79000000004</v>
      </c>
      <c r="AT439" s="34">
        <f t="shared" si="66"/>
        <v>100513.34000000003</v>
      </c>
      <c r="AU439" s="34">
        <f t="shared" si="66"/>
        <v>76141.37</v>
      </c>
      <c r="AV439" s="34">
        <f t="shared" si="63"/>
        <v>282367.50000000006</v>
      </c>
      <c r="AW439" s="19"/>
      <c r="BB439" s="33"/>
      <c r="BC439" s="33"/>
      <c r="BD439" s="33"/>
      <c r="BF439" s="33"/>
      <c r="BG439" s="33"/>
      <c r="BH439" s="33"/>
      <c r="BJ439" s="35">
        <f t="shared" si="64"/>
        <v>282367.50000000006</v>
      </c>
    </row>
    <row r="440" spans="1:62" x14ac:dyDescent="0.35">
      <c r="A440" s="3" t="str">
        <f>+'7'!A439</f>
        <v>UCUQUER_DOS</v>
      </c>
      <c r="B440" s="6">
        <f>+'2'!B439+CompraVenta!D442</f>
        <v>0</v>
      </c>
      <c r="C440" s="6">
        <f>+'2'!C439+CompraVenta!E442</f>
        <v>0</v>
      </c>
      <c r="D440" s="6">
        <f>+'2'!D439+CompraVenta!F442</f>
        <v>0</v>
      </c>
      <c r="E440" s="6">
        <f>+'2'!E439+CompraVenta!G442</f>
        <v>0</v>
      </c>
      <c r="F440" s="6">
        <f>+'2'!F439+CompraVenta!H442</f>
        <v>0</v>
      </c>
      <c r="G440" s="6">
        <f>+'2'!G439+CompraVenta!I442</f>
        <v>0</v>
      </c>
      <c r="H440" s="6">
        <f>+'2'!H439+CompraVenta!J442</f>
        <v>0</v>
      </c>
      <c r="I440" s="6">
        <f>+'2'!I439+CompraVenta!K442</f>
        <v>0</v>
      </c>
      <c r="J440" s="6">
        <f>+'2'!J439+CompraVenta!L442</f>
        <v>0</v>
      </c>
      <c r="K440" s="6">
        <f>+'2'!K439+CompraVenta!M442</f>
        <v>107188.91000000002</v>
      </c>
      <c r="L440" s="6">
        <f>+'2'!L439+CompraVenta!N442</f>
        <v>99139.670000000042</v>
      </c>
      <c r="M440" s="6">
        <f>+'2'!M439+CompraVenta!O442</f>
        <v>86810.16999999994</v>
      </c>
      <c r="N440" s="6">
        <f>+'4'!B439+CompraVenta!P442</f>
        <v>0</v>
      </c>
      <c r="O440" s="6">
        <f>+'4'!C439+CompraVenta!Q442</f>
        <v>0</v>
      </c>
      <c r="P440" s="6">
        <f>+'4'!D439+CompraVenta!R442</f>
        <v>0</v>
      </c>
      <c r="Q440" s="6">
        <f>+'4'!E439+CompraVenta!S442</f>
        <v>0</v>
      </c>
      <c r="R440" s="6">
        <f>+'4'!F439+CompraVenta!T442</f>
        <v>0</v>
      </c>
      <c r="S440" s="6">
        <f>+'4'!G439+CompraVenta!U442</f>
        <v>0</v>
      </c>
      <c r="T440" s="6">
        <f>+'4'!H439+CompraVenta!V442</f>
        <v>0</v>
      </c>
      <c r="U440" s="6">
        <f>+'4'!I439+CompraVenta!W442</f>
        <v>0</v>
      </c>
      <c r="V440" s="6">
        <f>+'4'!J439+CompraVenta!X442</f>
        <v>0</v>
      </c>
      <c r="W440" s="6">
        <f>+'4'!K439+CompraVenta!Y442</f>
        <v>107196.47000000003</v>
      </c>
      <c r="X440" s="6">
        <f>+'4'!L439+CompraVenta!Z442</f>
        <v>99781.95000000007</v>
      </c>
      <c r="Y440" s="6">
        <f>+'4'!M439+CompraVenta!AA442</f>
        <v>93689.950000000041</v>
      </c>
      <c r="Z440" s="6">
        <f>+'7'!B439+CompraVenta!AB442</f>
        <v>0</v>
      </c>
      <c r="AA440" s="6">
        <f>+'7'!C439+CompraVenta!AC442</f>
        <v>0</v>
      </c>
      <c r="AB440" s="6">
        <f>+'7'!D439+CompraVenta!AD442</f>
        <v>0</v>
      </c>
      <c r="AC440" s="6">
        <f>+'7'!E439+CompraVenta!AE442</f>
        <v>0</v>
      </c>
      <c r="AD440" s="6">
        <f>+'7'!F439+CompraVenta!AF442</f>
        <v>0</v>
      </c>
      <c r="AE440" s="6">
        <f>+'7'!G439+CompraVenta!AG442</f>
        <v>0</v>
      </c>
      <c r="AF440" s="6">
        <f>+'7'!H439+CompraVenta!AH442</f>
        <v>0</v>
      </c>
      <c r="AG440" s="6">
        <f>+'7'!I439+CompraVenta!AI442</f>
        <v>0</v>
      </c>
      <c r="AH440" s="6">
        <f>+'7'!J439+CompraVenta!AJ442</f>
        <v>0</v>
      </c>
      <c r="AI440" s="6">
        <f>+'7'!K439+CompraVenta!AK442</f>
        <v>107157.21999999997</v>
      </c>
      <c r="AJ440" s="6">
        <f>+'7'!L439+CompraVenta!AL442</f>
        <v>100387.22000000003</v>
      </c>
      <c r="AK440" s="6">
        <f>+'7'!M439+CompraVenta!AM442</f>
        <v>87699.50999999998</v>
      </c>
      <c r="AL440" s="6"/>
      <c r="AM440" s="33">
        <f t="shared" si="57"/>
        <v>293138.75</v>
      </c>
      <c r="AN440" s="33">
        <f t="shared" si="58"/>
        <v>300668.37000000011</v>
      </c>
      <c r="AO440" s="33">
        <f t="shared" si="59"/>
        <v>295243.94999999995</v>
      </c>
      <c r="AP440" s="33">
        <f t="shared" si="60"/>
        <v>293138.75</v>
      </c>
      <c r="AQ440" s="33">
        <f t="shared" si="61"/>
        <v>1</v>
      </c>
      <c r="AR440" s="6">
        <f t="shared" si="65"/>
        <v>438</v>
      </c>
      <c r="AS440" s="34">
        <f t="shared" si="66"/>
        <v>107188.91000000002</v>
      </c>
      <c r="AT440" s="34">
        <f t="shared" si="66"/>
        <v>99139.670000000042</v>
      </c>
      <c r="AU440" s="34">
        <f t="shared" si="66"/>
        <v>86810.16999999994</v>
      </c>
      <c r="AV440" s="34">
        <f t="shared" si="63"/>
        <v>293138.75</v>
      </c>
      <c r="AW440" s="19"/>
      <c r="BB440" s="33"/>
      <c r="BC440" s="33"/>
      <c r="BD440" s="33"/>
      <c r="BF440" s="33"/>
      <c r="BG440" s="33"/>
      <c r="BH440" s="33"/>
      <c r="BJ440" s="35">
        <f t="shared" si="64"/>
        <v>293138.75</v>
      </c>
    </row>
    <row r="441" spans="1:62" x14ac:dyDescent="0.35">
      <c r="A441" s="3" t="str">
        <f>+'7'!A440</f>
        <v>VALLE_DE_LA_LUNA_II</v>
      </c>
      <c r="B441" s="6">
        <f>+'2'!B440+CompraVenta!D443</f>
        <v>0</v>
      </c>
      <c r="C441" s="6">
        <f>+'2'!C440+CompraVenta!E443</f>
        <v>0</v>
      </c>
      <c r="D441" s="6">
        <f>+'2'!D440+CompraVenta!F443</f>
        <v>0</v>
      </c>
      <c r="E441" s="6">
        <f>+'2'!E440+CompraVenta!G443</f>
        <v>0</v>
      </c>
      <c r="F441" s="6">
        <f>+'2'!F440+CompraVenta!H443</f>
        <v>0</v>
      </c>
      <c r="G441" s="6">
        <f>+'2'!G440+CompraVenta!I443</f>
        <v>0</v>
      </c>
      <c r="H441" s="6">
        <f>+'2'!H440+CompraVenta!J443</f>
        <v>0</v>
      </c>
      <c r="I441" s="6">
        <f>+'2'!I440+CompraVenta!K443</f>
        <v>0</v>
      </c>
      <c r="J441" s="6">
        <f>+'2'!J440+CompraVenta!L443</f>
        <v>0</v>
      </c>
      <c r="K441" s="6">
        <f>+'2'!K440+CompraVenta!M443</f>
        <v>36362.930000000066</v>
      </c>
      <c r="L441" s="6">
        <f>+'2'!L440+CompraVenta!N443</f>
        <v>45886.779999999992</v>
      </c>
      <c r="M441" s="6">
        <f>+'2'!M440+CompraVenta!O443</f>
        <v>42761.569999999985</v>
      </c>
      <c r="N441" s="6">
        <f>+'4'!B440+CompraVenta!P443</f>
        <v>0</v>
      </c>
      <c r="O441" s="6">
        <f>+'4'!C440+CompraVenta!Q443</f>
        <v>0</v>
      </c>
      <c r="P441" s="6">
        <f>+'4'!D440+CompraVenta!R443</f>
        <v>0</v>
      </c>
      <c r="Q441" s="6">
        <f>+'4'!E440+CompraVenta!S443</f>
        <v>0</v>
      </c>
      <c r="R441" s="6">
        <f>+'4'!F440+CompraVenta!T443</f>
        <v>0</v>
      </c>
      <c r="S441" s="6">
        <f>+'4'!G440+CompraVenta!U443</f>
        <v>0</v>
      </c>
      <c r="T441" s="6">
        <f>+'4'!H440+CompraVenta!V443</f>
        <v>0</v>
      </c>
      <c r="U441" s="6">
        <f>+'4'!I440+CompraVenta!W443</f>
        <v>0</v>
      </c>
      <c r="V441" s="6">
        <f>+'4'!J440+CompraVenta!X443</f>
        <v>0</v>
      </c>
      <c r="W441" s="6">
        <f>+'4'!K440+CompraVenta!Y443</f>
        <v>36355.360000000088</v>
      </c>
      <c r="X441" s="6">
        <f>+'4'!L440+CompraVenta!Z443</f>
        <v>46188.23000000001</v>
      </c>
      <c r="Y441" s="6">
        <f>+'4'!M440+CompraVenta!AA443</f>
        <v>46199.390000000029</v>
      </c>
      <c r="Z441" s="6">
        <f>+'7'!B440+CompraVenta!AB443</f>
        <v>0</v>
      </c>
      <c r="AA441" s="6">
        <f>+'7'!C440+CompraVenta!AC443</f>
        <v>0</v>
      </c>
      <c r="AB441" s="6">
        <f>+'7'!D440+CompraVenta!AD443</f>
        <v>0</v>
      </c>
      <c r="AC441" s="6">
        <f>+'7'!E440+CompraVenta!AE443</f>
        <v>0</v>
      </c>
      <c r="AD441" s="6">
        <f>+'7'!F440+CompraVenta!AF443</f>
        <v>0</v>
      </c>
      <c r="AE441" s="6">
        <f>+'7'!G440+CompraVenta!AG443</f>
        <v>0</v>
      </c>
      <c r="AF441" s="6">
        <f>+'7'!H440+CompraVenta!AH443</f>
        <v>0</v>
      </c>
      <c r="AG441" s="6">
        <f>+'7'!I440+CompraVenta!AI443</f>
        <v>0</v>
      </c>
      <c r="AH441" s="6">
        <f>+'7'!J440+CompraVenta!AJ443</f>
        <v>0</v>
      </c>
      <c r="AI441" s="6">
        <f>+'7'!K440+CompraVenta!AK443</f>
        <v>36351.290000000023</v>
      </c>
      <c r="AJ441" s="6">
        <f>+'7'!L440+CompraVenta!AL443</f>
        <v>46421.789999999972</v>
      </c>
      <c r="AK441" s="6">
        <f>+'7'!M440+CompraVenta!AM443</f>
        <v>43299.730000000018</v>
      </c>
      <c r="AL441" s="6"/>
      <c r="AM441" s="33">
        <f t="shared" si="57"/>
        <v>125011.28000000003</v>
      </c>
      <c r="AN441" s="33">
        <f t="shared" si="58"/>
        <v>128742.98000000013</v>
      </c>
      <c r="AO441" s="33">
        <f t="shared" si="59"/>
        <v>126072.81</v>
      </c>
      <c r="AP441" s="33">
        <f t="shared" si="60"/>
        <v>125011.28000000003</v>
      </c>
      <c r="AQ441" s="33">
        <f t="shared" si="61"/>
        <v>1</v>
      </c>
      <c r="AR441" s="6">
        <f t="shared" si="65"/>
        <v>439</v>
      </c>
      <c r="AS441" s="34">
        <f t="shared" si="66"/>
        <v>36362.930000000066</v>
      </c>
      <c r="AT441" s="34">
        <f t="shared" si="66"/>
        <v>45886.779999999992</v>
      </c>
      <c r="AU441" s="34">
        <f t="shared" si="66"/>
        <v>42761.569999999985</v>
      </c>
      <c r="AV441" s="34">
        <f t="shared" si="63"/>
        <v>125011.28000000003</v>
      </c>
      <c r="AW441" s="19"/>
      <c r="BB441" s="33"/>
      <c r="BC441" s="33"/>
      <c r="BD441" s="33"/>
      <c r="BF441" s="33"/>
      <c r="BG441" s="33"/>
      <c r="BH441" s="33"/>
      <c r="BJ441" s="35">
        <f t="shared" si="64"/>
        <v>125011.28000000003</v>
      </c>
    </row>
    <row r="442" spans="1:62" x14ac:dyDescent="0.35">
      <c r="A442" s="3" t="str">
        <f>+'7'!A441</f>
        <v>VALLE_SOLAR_OESTE_2</v>
      </c>
      <c r="B442" s="6">
        <f>+'2'!B441+CompraVenta!D444</f>
        <v>0</v>
      </c>
      <c r="C442" s="6">
        <f>+'2'!C441+CompraVenta!E444</f>
        <v>0</v>
      </c>
      <c r="D442" s="6">
        <f>+'2'!D441+CompraVenta!F444</f>
        <v>0</v>
      </c>
      <c r="E442" s="6">
        <f>+'2'!E441+CompraVenta!G444</f>
        <v>0</v>
      </c>
      <c r="F442" s="6">
        <f>+'2'!F441+CompraVenta!H444</f>
        <v>0</v>
      </c>
      <c r="G442" s="6">
        <f>+'2'!G441+CompraVenta!I444</f>
        <v>0</v>
      </c>
      <c r="H442" s="6">
        <f>+'2'!H441+CompraVenta!J444</f>
        <v>0</v>
      </c>
      <c r="I442" s="6">
        <f>+'2'!I441+CompraVenta!K444</f>
        <v>0</v>
      </c>
      <c r="J442" s="6">
        <f>+'2'!J441+CompraVenta!L444</f>
        <v>0</v>
      </c>
      <c r="K442" s="6">
        <f>+'2'!K441+CompraVenta!M444</f>
        <v>92892.550000000192</v>
      </c>
      <c r="L442" s="6">
        <f>+'2'!L441+CompraVenta!N444</f>
        <v>94125.649999999936</v>
      </c>
      <c r="M442" s="6">
        <f>+'2'!M441+CompraVenta!O444</f>
        <v>101113.48999999983</v>
      </c>
      <c r="N442" s="6">
        <f>+'4'!B441+CompraVenta!P444</f>
        <v>0</v>
      </c>
      <c r="O442" s="6">
        <f>+'4'!C441+CompraVenta!Q444</f>
        <v>0</v>
      </c>
      <c r="P442" s="6">
        <f>+'4'!D441+CompraVenta!R444</f>
        <v>0</v>
      </c>
      <c r="Q442" s="6">
        <f>+'4'!E441+CompraVenta!S444</f>
        <v>0</v>
      </c>
      <c r="R442" s="6">
        <f>+'4'!F441+CompraVenta!T444</f>
        <v>0</v>
      </c>
      <c r="S442" s="6">
        <f>+'4'!G441+CompraVenta!U444</f>
        <v>0</v>
      </c>
      <c r="T442" s="6">
        <f>+'4'!H441+CompraVenta!V444</f>
        <v>0</v>
      </c>
      <c r="U442" s="6">
        <f>+'4'!I441+CompraVenta!W444</f>
        <v>0</v>
      </c>
      <c r="V442" s="6">
        <f>+'4'!J441+CompraVenta!X444</f>
        <v>0</v>
      </c>
      <c r="W442" s="6">
        <f>+'4'!K441+CompraVenta!Y444</f>
        <v>92907.27000000015</v>
      </c>
      <c r="X442" s="6">
        <f>+'4'!L441+CompraVenta!Z444</f>
        <v>94095.390000000116</v>
      </c>
      <c r="Y442" s="6">
        <f>+'4'!M441+CompraVenta!AA444</f>
        <v>99019.149999999834</v>
      </c>
      <c r="Z442" s="6">
        <f>+'7'!B441+CompraVenta!AB444</f>
        <v>0</v>
      </c>
      <c r="AA442" s="6">
        <f>+'7'!C441+CompraVenta!AC444</f>
        <v>0</v>
      </c>
      <c r="AB442" s="6">
        <f>+'7'!D441+CompraVenta!AD444</f>
        <v>0</v>
      </c>
      <c r="AC442" s="6">
        <f>+'7'!E441+CompraVenta!AE444</f>
        <v>0</v>
      </c>
      <c r="AD442" s="6">
        <f>+'7'!F441+CompraVenta!AF444</f>
        <v>0</v>
      </c>
      <c r="AE442" s="6">
        <f>+'7'!G441+CompraVenta!AG444</f>
        <v>0</v>
      </c>
      <c r="AF442" s="6">
        <f>+'7'!H441+CompraVenta!AH444</f>
        <v>0</v>
      </c>
      <c r="AG442" s="6">
        <f>+'7'!I441+CompraVenta!AI444</f>
        <v>0</v>
      </c>
      <c r="AH442" s="6">
        <f>+'7'!J441+CompraVenta!AJ444</f>
        <v>0</v>
      </c>
      <c r="AI442" s="6">
        <f>+'7'!K441+CompraVenta!AK444</f>
        <v>92909.610000000102</v>
      </c>
      <c r="AJ442" s="6">
        <f>+'7'!L441+CompraVenta!AL444</f>
        <v>93790.459999999919</v>
      </c>
      <c r="AK442" s="6">
        <f>+'7'!M441+CompraVenta!AM444</f>
        <v>100796.54000000011</v>
      </c>
      <c r="AL442" s="6"/>
      <c r="AM442" s="33">
        <f t="shared" si="57"/>
        <v>288131.68999999994</v>
      </c>
      <c r="AN442" s="33">
        <f t="shared" si="58"/>
        <v>286021.81000000011</v>
      </c>
      <c r="AO442" s="33">
        <f t="shared" si="59"/>
        <v>287496.6100000001</v>
      </c>
      <c r="AP442" s="33">
        <f t="shared" si="60"/>
        <v>286021.81000000011</v>
      </c>
      <c r="AQ442" s="33">
        <f t="shared" si="61"/>
        <v>2</v>
      </c>
      <c r="AR442" s="6">
        <f t="shared" si="65"/>
        <v>440</v>
      </c>
      <c r="AS442" s="34">
        <f t="shared" si="66"/>
        <v>92907.27000000015</v>
      </c>
      <c r="AT442" s="34">
        <f t="shared" si="66"/>
        <v>94095.390000000116</v>
      </c>
      <c r="AU442" s="34">
        <f t="shared" si="66"/>
        <v>99019.149999999834</v>
      </c>
      <c r="AV442" s="34">
        <f t="shared" si="63"/>
        <v>286021.81000000011</v>
      </c>
      <c r="AW442" s="19"/>
      <c r="BB442" s="33"/>
      <c r="BC442" s="33"/>
      <c r="BD442" s="33"/>
      <c r="BF442" s="33"/>
      <c r="BG442" s="33"/>
      <c r="BH442" s="33"/>
      <c r="BJ442" s="35">
        <f t="shared" si="64"/>
        <v>286021.81000000011</v>
      </c>
    </row>
    <row r="443" spans="1:62" x14ac:dyDescent="0.35">
      <c r="A443" s="3" t="str">
        <f>+'7'!A442</f>
        <v>VENTURADA_ENERGIA</v>
      </c>
      <c r="B443" s="6">
        <f>+'2'!B442+CompraVenta!D445</f>
        <v>0</v>
      </c>
      <c r="C443" s="6">
        <f>+'2'!C442+CompraVenta!E445</f>
        <v>0</v>
      </c>
      <c r="D443" s="6">
        <f>+'2'!D442+CompraVenta!F445</f>
        <v>0</v>
      </c>
      <c r="E443" s="6">
        <f>+'2'!E442+CompraVenta!G445</f>
        <v>0</v>
      </c>
      <c r="F443" s="6">
        <f>+'2'!F442+CompraVenta!H445</f>
        <v>0</v>
      </c>
      <c r="G443" s="6">
        <f>+'2'!G442+CompraVenta!I445</f>
        <v>0</v>
      </c>
      <c r="H443" s="6">
        <f>+'2'!H442+CompraVenta!J445</f>
        <v>0</v>
      </c>
      <c r="I443" s="6">
        <f>+'2'!I442+CompraVenta!K445</f>
        <v>0</v>
      </c>
      <c r="J443" s="6">
        <f>+'2'!J442+CompraVenta!L445</f>
        <v>0</v>
      </c>
      <c r="K443" s="6">
        <f>+'2'!K442+CompraVenta!M445</f>
        <v>125598.4899999999</v>
      </c>
      <c r="L443" s="6">
        <f>+'2'!L442+CompraVenta!N445</f>
        <v>143474.79000000018</v>
      </c>
      <c r="M443" s="6">
        <f>+'2'!M442+CompraVenta!O445</f>
        <v>136863.67999999993</v>
      </c>
      <c r="N443" s="6">
        <f>+'4'!B442+CompraVenta!P445</f>
        <v>0</v>
      </c>
      <c r="O443" s="6">
        <f>+'4'!C442+CompraVenta!Q445</f>
        <v>0</v>
      </c>
      <c r="P443" s="6">
        <f>+'4'!D442+CompraVenta!R445</f>
        <v>0</v>
      </c>
      <c r="Q443" s="6">
        <f>+'4'!E442+CompraVenta!S445</f>
        <v>0</v>
      </c>
      <c r="R443" s="6">
        <f>+'4'!F442+CompraVenta!T445</f>
        <v>0</v>
      </c>
      <c r="S443" s="6">
        <f>+'4'!G442+CompraVenta!U445</f>
        <v>0</v>
      </c>
      <c r="T443" s="6">
        <f>+'4'!H442+CompraVenta!V445</f>
        <v>0</v>
      </c>
      <c r="U443" s="6">
        <f>+'4'!I442+CompraVenta!W445</f>
        <v>0</v>
      </c>
      <c r="V443" s="6">
        <f>+'4'!J442+CompraVenta!X445</f>
        <v>0</v>
      </c>
      <c r="W443" s="6">
        <f>+'4'!K442+CompraVenta!Y445</f>
        <v>125514.47999999982</v>
      </c>
      <c r="X443" s="6">
        <f>+'4'!L442+CompraVenta!Z445</f>
        <v>144553.94999999992</v>
      </c>
      <c r="Y443" s="6">
        <f>+'4'!M442+CompraVenta!AA445</f>
        <v>149855.52000000016</v>
      </c>
      <c r="Z443" s="6">
        <f>+'7'!B442+CompraVenta!AB445</f>
        <v>0</v>
      </c>
      <c r="AA443" s="6">
        <f>+'7'!C442+CompraVenta!AC445</f>
        <v>0</v>
      </c>
      <c r="AB443" s="6">
        <f>+'7'!D442+CompraVenta!AD445</f>
        <v>0</v>
      </c>
      <c r="AC443" s="6">
        <f>+'7'!E442+CompraVenta!AE445</f>
        <v>0</v>
      </c>
      <c r="AD443" s="6">
        <f>+'7'!F442+CompraVenta!AF445</f>
        <v>0</v>
      </c>
      <c r="AE443" s="6">
        <f>+'7'!G442+CompraVenta!AG445</f>
        <v>0</v>
      </c>
      <c r="AF443" s="6">
        <f>+'7'!H442+CompraVenta!AH445</f>
        <v>0</v>
      </c>
      <c r="AG443" s="6">
        <f>+'7'!I442+CompraVenta!AI445</f>
        <v>0</v>
      </c>
      <c r="AH443" s="6">
        <f>+'7'!J442+CompraVenta!AJ445</f>
        <v>0</v>
      </c>
      <c r="AI443" s="6">
        <f>+'7'!K442+CompraVenta!AK445</f>
        <v>125530.20999999992</v>
      </c>
      <c r="AJ443" s="6">
        <f>+'7'!L442+CompraVenta!AL445</f>
        <v>145612.06000000003</v>
      </c>
      <c r="AK443" s="6">
        <f>+'7'!M442+CompraVenta!AM445</f>
        <v>138554.12999999986</v>
      </c>
      <c r="AL443" s="6"/>
      <c r="AM443" s="33">
        <f t="shared" si="57"/>
        <v>405936.96</v>
      </c>
      <c r="AN443" s="33">
        <f t="shared" si="58"/>
        <v>419923.94999999995</v>
      </c>
      <c r="AO443" s="33">
        <f t="shared" si="59"/>
        <v>409696.39999999979</v>
      </c>
      <c r="AP443" s="33">
        <f t="shared" si="60"/>
        <v>405936.96</v>
      </c>
      <c r="AQ443" s="33">
        <f t="shared" si="61"/>
        <v>1</v>
      </c>
      <c r="AR443" s="6">
        <f t="shared" si="65"/>
        <v>441</v>
      </c>
      <c r="AS443" s="34">
        <f t="shared" si="66"/>
        <v>125598.4899999999</v>
      </c>
      <c r="AT443" s="34">
        <f t="shared" si="66"/>
        <v>143474.79000000018</v>
      </c>
      <c r="AU443" s="34">
        <f t="shared" si="66"/>
        <v>136863.67999999993</v>
      </c>
      <c r="AV443" s="34">
        <f t="shared" si="63"/>
        <v>405936.96</v>
      </c>
      <c r="AW443" s="19"/>
      <c r="BB443" s="33"/>
      <c r="BC443" s="33"/>
      <c r="BD443" s="33"/>
      <c r="BF443" s="33"/>
      <c r="BG443" s="33"/>
      <c r="BH443" s="33"/>
      <c r="BJ443" s="35">
        <f t="shared" si="64"/>
        <v>405936.96</v>
      </c>
    </row>
    <row r="444" spans="1:62" x14ac:dyDescent="0.35">
      <c r="A444" s="3" t="str">
        <f>+'7'!A443</f>
        <v>VICTORIA_SOLAR_SPA</v>
      </c>
      <c r="B444" s="6">
        <f>+'2'!B443+CompraVenta!D446</f>
        <v>0</v>
      </c>
      <c r="C444" s="6">
        <f>+'2'!C443+CompraVenta!E446</f>
        <v>0</v>
      </c>
      <c r="D444" s="6">
        <f>+'2'!D443+CompraVenta!F446</f>
        <v>0</v>
      </c>
      <c r="E444" s="6">
        <f>+'2'!E443+CompraVenta!G446</f>
        <v>0</v>
      </c>
      <c r="F444" s="6">
        <f>+'2'!F443+CompraVenta!H446</f>
        <v>0</v>
      </c>
      <c r="G444" s="6">
        <f>+'2'!G443+CompraVenta!I446</f>
        <v>0</v>
      </c>
      <c r="H444" s="6">
        <f>+'2'!H443+CompraVenta!J446</f>
        <v>0</v>
      </c>
      <c r="I444" s="6">
        <f>+'2'!I443+CompraVenta!K446</f>
        <v>0</v>
      </c>
      <c r="J444" s="6">
        <f>+'2'!J443+CompraVenta!L446</f>
        <v>0</v>
      </c>
      <c r="K444" s="6">
        <f>+'2'!K443+CompraVenta!M446</f>
        <v>124445.73999999995</v>
      </c>
      <c r="L444" s="6">
        <f>+'2'!L443+CompraVenta!N446</f>
        <v>133969.57000000007</v>
      </c>
      <c r="M444" s="6">
        <f>+'2'!M443+CompraVenta!O446</f>
        <v>135954.6100000001</v>
      </c>
      <c r="N444" s="6">
        <f>+'4'!B443+CompraVenta!P446</f>
        <v>0</v>
      </c>
      <c r="O444" s="6">
        <f>+'4'!C443+CompraVenta!Q446</f>
        <v>0</v>
      </c>
      <c r="P444" s="6">
        <f>+'4'!D443+CompraVenta!R446</f>
        <v>0</v>
      </c>
      <c r="Q444" s="6">
        <f>+'4'!E443+CompraVenta!S446</f>
        <v>0</v>
      </c>
      <c r="R444" s="6">
        <f>+'4'!F443+CompraVenta!T446</f>
        <v>0</v>
      </c>
      <c r="S444" s="6">
        <f>+'4'!G443+CompraVenta!U446</f>
        <v>0</v>
      </c>
      <c r="T444" s="6">
        <f>+'4'!H443+CompraVenta!V446</f>
        <v>0</v>
      </c>
      <c r="U444" s="6">
        <f>+'4'!I443+CompraVenta!W446</f>
        <v>0</v>
      </c>
      <c r="V444" s="6">
        <f>+'4'!J443+CompraVenta!X446</f>
        <v>0</v>
      </c>
      <c r="W444" s="6">
        <f>+'4'!K443+CompraVenta!Y446</f>
        <v>124452.28999999998</v>
      </c>
      <c r="X444" s="6">
        <f>+'4'!L443+CompraVenta!Z446</f>
        <v>134183.27000000014</v>
      </c>
      <c r="Y444" s="6">
        <f>+'4'!M443+CompraVenta!AA446</f>
        <v>136447.69000000006</v>
      </c>
      <c r="Z444" s="6">
        <f>+'7'!B443+CompraVenta!AB446</f>
        <v>0</v>
      </c>
      <c r="AA444" s="6">
        <f>+'7'!C443+CompraVenta!AC446</f>
        <v>0</v>
      </c>
      <c r="AB444" s="6">
        <f>+'7'!D443+CompraVenta!AD446</f>
        <v>0</v>
      </c>
      <c r="AC444" s="6">
        <f>+'7'!E443+CompraVenta!AE446</f>
        <v>0</v>
      </c>
      <c r="AD444" s="6">
        <f>+'7'!F443+CompraVenta!AF446</f>
        <v>0</v>
      </c>
      <c r="AE444" s="6">
        <f>+'7'!G443+CompraVenta!AG446</f>
        <v>0</v>
      </c>
      <c r="AF444" s="6">
        <f>+'7'!H443+CompraVenta!AH446</f>
        <v>0</v>
      </c>
      <c r="AG444" s="6">
        <f>+'7'!I443+CompraVenta!AI446</f>
        <v>0</v>
      </c>
      <c r="AH444" s="6">
        <f>+'7'!J443+CompraVenta!AJ446</f>
        <v>0</v>
      </c>
      <c r="AI444" s="6">
        <f>+'7'!K443+CompraVenta!AK446</f>
        <v>124450.98999999998</v>
      </c>
      <c r="AJ444" s="6">
        <f>+'7'!L443+CompraVenta!AL446</f>
        <v>134060.21999999986</v>
      </c>
      <c r="AK444" s="6">
        <f>+'7'!M443+CompraVenta!AM446</f>
        <v>136164.5800000001</v>
      </c>
      <c r="AL444" s="6"/>
      <c r="AM444" s="33">
        <f t="shared" si="57"/>
        <v>394369.9200000001</v>
      </c>
      <c r="AN444" s="33">
        <f t="shared" si="58"/>
        <v>395083.25000000017</v>
      </c>
      <c r="AO444" s="33">
        <f t="shared" si="59"/>
        <v>394675.78999999992</v>
      </c>
      <c r="AP444" s="33">
        <f t="shared" si="60"/>
        <v>394369.9200000001</v>
      </c>
      <c r="AQ444" s="33">
        <f t="shared" si="61"/>
        <v>1</v>
      </c>
      <c r="AR444" s="6">
        <f t="shared" si="65"/>
        <v>442</v>
      </c>
      <c r="AS444" s="34">
        <f t="shared" si="66"/>
        <v>124445.73999999995</v>
      </c>
      <c r="AT444" s="34">
        <f t="shared" si="66"/>
        <v>133969.57000000007</v>
      </c>
      <c r="AU444" s="34">
        <f t="shared" si="66"/>
        <v>135954.6100000001</v>
      </c>
      <c r="AV444" s="34">
        <f t="shared" si="63"/>
        <v>394369.9200000001</v>
      </c>
      <c r="AW444" s="19"/>
      <c r="BB444" s="33"/>
      <c r="BC444" s="33"/>
      <c r="BD444" s="33"/>
      <c r="BF444" s="33"/>
      <c r="BG444" s="33"/>
      <c r="BH444" s="33"/>
      <c r="BJ444" s="35">
        <f t="shared" si="64"/>
        <v>394369.9200000001</v>
      </c>
    </row>
    <row r="445" spans="1:62" x14ac:dyDescent="0.35">
      <c r="A445" s="3" t="str">
        <f>+'7'!A444</f>
        <v>VIENTOS_DE_RENAICO</v>
      </c>
      <c r="B445" s="6">
        <f>+'2'!B444+CompraVenta!D447</f>
        <v>0</v>
      </c>
      <c r="C445" s="6">
        <f>+'2'!C444+CompraVenta!E447</f>
        <v>0</v>
      </c>
      <c r="D445" s="6">
        <f>+'2'!D444+CompraVenta!F447</f>
        <v>0</v>
      </c>
      <c r="E445" s="6">
        <f>+'2'!E444+CompraVenta!G447</f>
        <v>0</v>
      </c>
      <c r="F445" s="6">
        <f>+'2'!F444+CompraVenta!H447</f>
        <v>0</v>
      </c>
      <c r="G445" s="6">
        <f>+'2'!G444+CompraVenta!I447</f>
        <v>0</v>
      </c>
      <c r="H445" s="6">
        <f>+'2'!H444+CompraVenta!J447</f>
        <v>0</v>
      </c>
      <c r="I445" s="6">
        <f>+'2'!I444+CompraVenta!K447</f>
        <v>0</v>
      </c>
      <c r="J445" s="6">
        <f>+'2'!J444+CompraVenta!L447</f>
        <v>0</v>
      </c>
      <c r="K445" s="6">
        <f>+'2'!K444+CompraVenta!M447</f>
        <v>509571.93000000017</v>
      </c>
      <c r="L445" s="6">
        <f>+'2'!L444+CompraVenta!N447</f>
        <v>565424.6999999996</v>
      </c>
      <c r="M445" s="6">
        <f>+'2'!M444+CompraVenta!O447</f>
        <v>298684.55999999976</v>
      </c>
      <c r="N445" s="6">
        <f>+'4'!B444+CompraVenta!P447</f>
        <v>0</v>
      </c>
      <c r="O445" s="6">
        <f>+'4'!C444+CompraVenta!Q447</f>
        <v>0</v>
      </c>
      <c r="P445" s="6">
        <f>+'4'!D444+CompraVenta!R447</f>
        <v>0</v>
      </c>
      <c r="Q445" s="6">
        <f>+'4'!E444+CompraVenta!S447</f>
        <v>0</v>
      </c>
      <c r="R445" s="6">
        <f>+'4'!F444+CompraVenta!T447</f>
        <v>0</v>
      </c>
      <c r="S445" s="6">
        <f>+'4'!G444+CompraVenta!U447</f>
        <v>0</v>
      </c>
      <c r="T445" s="6">
        <f>+'4'!H444+CompraVenta!V447</f>
        <v>0</v>
      </c>
      <c r="U445" s="6">
        <f>+'4'!I444+CompraVenta!W447</f>
        <v>0</v>
      </c>
      <c r="V445" s="6">
        <f>+'4'!J444+CompraVenta!X447</f>
        <v>0</v>
      </c>
      <c r="W445" s="6">
        <f>+'4'!K444+CompraVenta!Y447</f>
        <v>509451.21000000031</v>
      </c>
      <c r="X445" s="6">
        <f>+'4'!L444+CompraVenta!Z447</f>
        <v>571199.63</v>
      </c>
      <c r="Y445" s="6">
        <f>+'4'!M444+CompraVenta!AA447</f>
        <v>327714.9099999998</v>
      </c>
      <c r="Z445" s="6">
        <f>+'7'!B444+CompraVenta!AB447</f>
        <v>0</v>
      </c>
      <c r="AA445" s="6">
        <f>+'7'!C444+CompraVenta!AC447</f>
        <v>0</v>
      </c>
      <c r="AB445" s="6">
        <f>+'7'!D444+CompraVenta!AD447</f>
        <v>0</v>
      </c>
      <c r="AC445" s="6">
        <f>+'7'!E444+CompraVenta!AE447</f>
        <v>0</v>
      </c>
      <c r="AD445" s="6">
        <f>+'7'!F444+CompraVenta!AF447</f>
        <v>0</v>
      </c>
      <c r="AE445" s="6">
        <f>+'7'!G444+CompraVenta!AG447</f>
        <v>0</v>
      </c>
      <c r="AF445" s="6">
        <f>+'7'!H444+CompraVenta!AH447</f>
        <v>0</v>
      </c>
      <c r="AG445" s="6">
        <f>+'7'!I444+CompraVenta!AI447</f>
        <v>0</v>
      </c>
      <c r="AH445" s="6">
        <f>+'7'!J444+CompraVenta!AJ447</f>
        <v>0</v>
      </c>
      <c r="AI445" s="6">
        <f>+'7'!K444+CompraVenta!AK447</f>
        <v>509439.14999999991</v>
      </c>
      <c r="AJ445" s="6">
        <f>+'7'!L444+CompraVenta!AL447</f>
        <v>574875.40999999887</v>
      </c>
      <c r="AK445" s="6">
        <f>+'7'!M444+CompraVenta!AM447</f>
        <v>302417.81999999931</v>
      </c>
      <c r="AL445" s="6"/>
      <c r="AM445" s="33">
        <f t="shared" si="57"/>
        <v>1373681.1899999997</v>
      </c>
      <c r="AN445" s="33">
        <f t="shared" si="58"/>
        <v>1408365.75</v>
      </c>
      <c r="AO445" s="33">
        <f t="shared" si="59"/>
        <v>1386732.379999998</v>
      </c>
      <c r="AP445" s="33">
        <f t="shared" si="60"/>
        <v>1373681.1899999997</v>
      </c>
      <c r="AQ445" s="33">
        <f t="shared" si="61"/>
        <v>1</v>
      </c>
      <c r="AR445" s="6">
        <f t="shared" si="65"/>
        <v>443</v>
      </c>
      <c r="AS445" s="34">
        <f t="shared" si="66"/>
        <v>509571.93000000017</v>
      </c>
      <c r="AT445" s="34">
        <f t="shared" si="66"/>
        <v>565424.6999999996</v>
      </c>
      <c r="AU445" s="34">
        <f t="shared" si="66"/>
        <v>298684.55999999976</v>
      </c>
      <c r="AV445" s="34">
        <f t="shared" si="63"/>
        <v>1373681.1899999997</v>
      </c>
      <c r="AW445" s="19"/>
      <c r="BB445" s="33"/>
      <c r="BC445" s="33"/>
      <c r="BD445" s="33"/>
      <c r="BF445" s="33"/>
      <c r="BG445" s="33"/>
      <c r="BH445" s="33"/>
      <c r="BJ445" s="35">
        <f t="shared" si="64"/>
        <v>1373681.1899999997</v>
      </c>
    </row>
    <row r="446" spans="1:62" x14ac:dyDescent="0.35">
      <c r="A446" s="3" t="str">
        <f>+'7'!A445</f>
        <v>VILLA_CRUZ_SPA</v>
      </c>
      <c r="B446" s="6">
        <f>+'2'!B445+CompraVenta!D448</f>
        <v>0</v>
      </c>
      <c r="C446" s="6">
        <f>+'2'!C445+CompraVenta!E448</f>
        <v>0</v>
      </c>
      <c r="D446" s="6">
        <f>+'2'!D445+CompraVenta!F448</f>
        <v>0</v>
      </c>
      <c r="E446" s="6">
        <f>+'2'!E445+CompraVenta!G448</f>
        <v>0</v>
      </c>
      <c r="F446" s="6">
        <f>+'2'!F445+CompraVenta!H448</f>
        <v>0</v>
      </c>
      <c r="G446" s="6">
        <f>+'2'!G445+CompraVenta!I448</f>
        <v>0</v>
      </c>
      <c r="H446" s="6">
        <f>+'2'!H445+CompraVenta!J448</f>
        <v>0</v>
      </c>
      <c r="I446" s="6">
        <f>+'2'!I445+CompraVenta!K448</f>
        <v>0</v>
      </c>
      <c r="J446" s="6">
        <f>+'2'!J445+CompraVenta!L448</f>
        <v>0</v>
      </c>
      <c r="K446" s="6">
        <f>+'2'!K445+CompraVenta!M448</f>
        <v>40223.210000000043</v>
      </c>
      <c r="L446" s="6">
        <f>+'2'!L445+CompraVenta!N448</f>
        <v>42753.619999999974</v>
      </c>
      <c r="M446" s="6">
        <f>+'2'!M445+CompraVenta!O448</f>
        <v>32541.909999999989</v>
      </c>
      <c r="N446" s="6">
        <f>+'4'!B445+CompraVenta!P448</f>
        <v>0</v>
      </c>
      <c r="O446" s="6">
        <f>+'4'!C445+CompraVenta!Q448</f>
        <v>0</v>
      </c>
      <c r="P446" s="6">
        <f>+'4'!D445+CompraVenta!R448</f>
        <v>0</v>
      </c>
      <c r="Q446" s="6">
        <f>+'4'!E445+CompraVenta!S448</f>
        <v>0</v>
      </c>
      <c r="R446" s="6">
        <f>+'4'!F445+CompraVenta!T448</f>
        <v>0</v>
      </c>
      <c r="S446" s="6">
        <f>+'4'!G445+CompraVenta!U448</f>
        <v>0</v>
      </c>
      <c r="T446" s="6">
        <f>+'4'!H445+CompraVenta!V448</f>
        <v>0</v>
      </c>
      <c r="U446" s="6">
        <f>+'4'!I445+CompraVenta!W448</f>
        <v>0</v>
      </c>
      <c r="V446" s="6">
        <f>+'4'!J445+CompraVenta!X448</f>
        <v>0</v>
      </c>
      <c r="W446" s="6">
        <f>+'4'!K445+CompraVenta!Y448</f>
        <v>40219.249999999964</v>
      </c>
      <c r="X446" s="6">
        <f>+'4'!L445+CompraVenta!Z448</f>
        <v>43132</v>
      </c>
      <c r="Y446" s="6">
        <f>+'4'!M445+CompraVenta!AA448</f>
        <v>36039.080000000016</v>
      </c>
      <c r="Z446" s="6">
        <f>+'7'!B445+CompraVenta!AB448</f>
        <v>0</v>
      </c>
      <c r="AA446" s="6">
        <f>+'7'!C445+CompraVenta!AC448</f>
        <v>0</v>
      </c>
      <c r="AB446" s="6">
        <f>+'7'!D445+CompraVenta!AD448</f>
        <v>0</v>
      </c>
      <c r="AC446" s="6">
        <f>+'7'!E445+CompraVenta!AE448</f>
        <v>0</v>
      </c>
      <c r="AD446" s="6">
        <f>+'7'!F445+CompraVenta!AF448</f>
        <v>0</v>
      </c>
      <c r="AE446" s="6">
        <f>+'7'!G445+CompraVenta!AG448</f>
        <v>0</v>
      </c>
      <c r="AF446" s="6">
        <f>+'7'!H445+CompraVenta!AH448</f>
        <v>0</v>
      </c>
      <c r="AG446" s="6">
        <f>+'7'!I445+CompraVenta!AI448</f>
        <v>0</v>
      </c>
      <c r="AH446" s="6">
        <f>+'7'!J445+CompraVenta!AJ448</f>
        <v>0</v>
      </c>
      <c r="AI446" s="6">
        <f>+'7'!K445+CompraVenta!AK448</f>
        <v>40212.169999999969</v>
      </c>
      <c r="AJ446" s="6">
        <f>+'7'!L445+CompraVenta!AL448</f>
        <v>43448.649999999965</v>
      </c>
      <c r="AK446" s="6">
        <f>+'7'!M445+CompraVenta!AM448</f>
        <v>32984.499999999993</v>
      </c>
      <c r="AL446" s="6"/>
      <c r="AM446" s="33">
        <f t="shared" si="57"/>
        <v>115518.74</v>
      </c>
      <c r="AN446" s="33">
        <f t="shared" si="58"/>
        <v>119390.32999999999</v>
      </c>
      <c r="AO446" s="33">
        <f t="shared" si="59"/>
        <v>116645.31999999992</v>
      </c>
      <c r="AP446" s="33">
        <f t="shared" si="60"/>
        <v>115518.74</v>
      </c>
      <c r="AQ446" s="33">
        <f t="shared" si="61"/>
        <v>1</v>
      </c>
      <c r="AR446" s="6">
        <f t="shared" si="65"/>
        <v>444</v>
      </c>
      <c r="AS446" s="34">
        <f t="shared" si="66"/>
        <v>40223.210000000043</v>
      </c>
      <c r="AT446" s="34">
        <f t="shared" si="66"/>
        <v>42753.619999999974</v>
      </c>
      <c r="AU446" s="34">
        <f t="shared" si="66"/>
        <v>32541.909999999989</v>
      </c>
      <c r="AV446" s="34">
        <f t="shared" si="63"/>
        <v>115518.74</v>
      </c>
      <c r="AW446" s="19"/>
      <c r="BB446" s="33"/>
      <c r="BC446" s="33"/>
      <c r="BD446" s="33"/>
      <c r="BF446" s="33"/>
      <c r="BG446" s="33"/>
      <c r="BH446" s="33"/>
      <c r="BJ446" s="35">
        <f t="shared" si="64"/>
        <v>115518.74</v>
      </c>
    </row>
    <row r="447" spans="1:62" x14ac:dyDescent="0.35">
      <c r="A447" s="3" t="str">
        <f>+'7'!A446</f>
        <v>VILLA_SOLAR</v>
      </c>
      <c r="B447" s="6">
        <f>+'2'!B446+CompraVenta!D449</f>
        <v>0</v>
      </c>
      <c r="C447" s="6">
        <f>+'2'!C446+CompraVenta!E449</f>
        <v>0</v>
      </c>
      <c r="D447" s="6">
        <f>+'2'!D446+CompraVenta!F449</f>
        <v>0</v>
      </c>
      <c r="E447" s="6">
        <f>+'2'!E446+CompraVenta!G449</f>
        <v>0</v>
      </c>
      <c r="F447" s="6">
        <f>+'2'!F446+CompraVenta!H449</f>
        <v>0</v>
      </c>
      <c r="G447" s="6">
        <f>+'2'!G446+CompraVenta!I449</f>
        <v>0</v>
      </c>
      <c r="H447" s="6">
        <f>+'2'!H446+CompraVenta!J449</f>
        <v>0</v>
      </c>
      <c r="I447" s="6">
        <f>+'2'!I446+CompraVenta!K449</f>
        <v>0</v>
      </c>
      <c r="J447" s="6">
        <f>+'2'!J446+CompraVenta!L449</f>
        <v>0</v>
      </c>
      <c r="K447" s="6">
        <f>+'2'!K446+CompraVenta!M449</f>
        <v>0</v>
      </c>
      <c r="L447" s="6">
        <f>+'2'!L446+CompraVenta!N449</f>
        <v>0</v>
      </c>
      <c r="M447" s="6">
        <f>+'2'!M446+CompraVenta!O449</f>
        <v>0</v>
      </c>
      <c r="N447" s="6">
        <f>+'4'!B446+CompraVenta!P449</f>
        <v>0</v>
      </c>
      <c r="O447" s="6">
        <f>+'4'!C446+CompraVenta!Q449</f>
        <v>0</v>
      </c>
      <c r="P447" s="6">
        <f>+'4'!D446+CompraVenta!R449</f>
        <v>0</v>
      </c>
      <c r="Q447" s="6">
        <f>+'4'!E446+CompraVenta!S449</f>
        <v>0</v>
      </c>
      <c r="R447" s="6">
        <f>+'4'!F446+CompraVenta!T449</f>
        <v>0</v>
      </c>
      <c r="S447" s="6">
        <f>+'4'!G446+CompraVenta!U449</f>
        <v>0</v>
      </c>
      <c r="T447" s="6">
        <f>+'4'!H446+CompraVenta!V449</f>
        <v>0</v>
      </c>
      <c r="U447" s="6">
        <f>+'4'!I446+CompraVenta!W449</f>
        <v>0</v>
      </c>
      <c r="V447" s="6">
        <f>+'4'!J446+CompraVenta!X449</f>
        <v>0</v>
      </c>
      <c r="W447" s="6">
        <f>+'4'!K446+CompraVenta!Y449</f>
        <v>0</v>
      </c>
      <c r="X447" s="6">
        <f>+'4'!L446+CompraVenta!Z449</f>
        <v>0</v>
      </c>
      <c r="Y447" s="6">
        <f>+'4'!M446+CompraVenta!AA449</f>
        <v>0</v>
      </c>
      <c r="Z447" s="6">
        <f>+'7'!B446+CompraVenta!AB449</f>
        <v>0</v>
      </c>
      <c r="AA447" s="6">
        <f>+'7'!C446+CompraVenta!AC449</f>
        <v>0</v>
      </c>
      <c r="AB447" s="6">
        <f>+'7'!D446+CompraVenta!AD449</f>
        <v>0</v>
      </c>
      <c r="AC447" s="6">
        <f>+'7'!E446+CompraVenta!AE449</f>
        <v>0</v>
      </c>
      <c r="AD447" s="6">
        <f>+'7'!F446+CompraVenta!AF449</f>
        <v>0</v>
      </c>
      <c r="AE447" s="6">
        <f>+'7'!G446+CompraVenta!AG449</f>
        <v>0</v>
      </c>
      <c r="AF447" s="6">
        <f>+'7'!H446+CompraVenta!AH449</f>
        <v>0</v>
      </c>
      <c r="AG447" s="6">
        <f>+'7'!I446+CompraVenta!AI449</f>
        <v>0</v>
      </c>
      <c r="AH447" s="6">
        <f>+'7'!J446+CompraVenta!AJ449</f>
        <v>0</v>
      </c>
      <c r="AI447" s="6">
        <f>+'7'!K446+CompraVenta!AK449</f>
        <v>0</v>
      </c>
      <c r="AJ447" s="6">
        <f>+'7'!L446+CompraVenta!AL449</f>
        <v>0</v>
      </c>
      <c r="AK447" s="6">
        <f>+'7'!M446+CompraVenta!AM449</f>
        <v>0</v>
      </c>
      <c r="AL447" s="6"/>
      <c r="AM447" s="33">
        <f t="shared" si="57"/>
        <v>0</v>
      </c>
      <c r="AN447" s="33">
        <f t="shared" si="58"/>
        <v>0</v>
      </c>
      <c r="AO447" s="33">
        <f t="shared" si="59"/>
        <v>0</v>
      </c>
      <c r="AP447" s="33">
        <f t="shared" si="60"/>
        <v>0</v>
      </c>
      <c r="AQ447" s="33">
        <f t="shared" si="61"/>
        <v>1</v>
      </c>
      <c r="AR447" s="6">
        <f t="shared" si="65"/>
        <v>445</v>
      </c>
      <c r="AS447" s="34">
        <f t="shared" si="66"/>
        <v>0</v>
      </c>
      <c r="AT447" s="34">
        <f t="shared" si="66"/>
        <v>0</v>
      </c>
      <c r="AU447" s="34">
        <f t="shared" si="66"/>
        <v>0</v>
      </c>
      <c r="AV447" s="34">
        <f t="shared" si="63"/>
        <v>0</v>
      </c>
      <c r="AW447" s="19"/>
      <c r="BB447" s="33"/>
      <c r="BC447" s="33"/>
      <c r="BD447" s="33"/>
      <c r="BF447" s="33"/>
      <c r="BG447" s="33"/>
      <c r="BH447" s="33"/>
      <c r="BJ447" s="35">
        <f t="shared" si="64"/>
        <v>0</v>
      </c>
    </row>
    <row r="448" spans="1:62" x14ac:dyDescent="0.35">
      <c r="A448" s="3" t="str">
        <f>+'7'!A447</f>
        <v>VITUCO</v>
      </c>
      <c r="B448" s="6">
        <f>+'2'!B447+CompraVenta!D450</f>
        <v>0</v>
      </c>
      <c r="C448" s="6">
        <f>+'2'!C447+CompraVenta!E450</f>
        <v>0</v>
      </c>
      <c r="D448" s="6">
        <f>+'2'!D447+CompraVenta!F450</f>
        <v>0</v>
      </c>
      <c r="E448" s="6">
        <f>+'2'!E447+CompraVenta!G450</f>
        <v>0</v>
      </c>
      <c r="F448" s="6">
        <f>+'2'!F447+CompraVenta!H450</f>
        <v>0</v>
      </c>
      <c r="G448" s="6">
        <f>+'2'!G447+CompraVenta!I450</f>
        <v>0</v>
      </c>
      <c r="H448" s="6">
        <f>+'2'!H447+CompraVenta!J450</f>
        <v>0</v>
      </c>
      <c r="I448" s="6">
        <f>+'2'!I447+CompraVenta!K450</f>
        <v>0</v>
      </c>
      <c r="J448" s="6">
        <f>+'2'!J447+CompraVenta!L450</f>
        <v>0</v>
      </c>
      <c r="K448" s="6">
        <f>+'2'!K447+CompraVenta!M450</f>
        <v>30540.020000000008</v>
      </c>
      <c r="L448" s="6">
        <f>+'2'!L447+CompraVenta!N450</f>
        <v>44679.659999999974</v>
      </c>
      <c r="M448" s="6">
        <f>+'2'!M447+CompraVenta!O450</f>
        <v>40041.94999999999</v>
      </c>
      <c r="N448" s="6">
        <f>+'4'!B447+CompraVenta!P450</f>
        <v>0</v>
      </c>
      <c r="O448" s="6">
        <f>+'4'!C447+CompraVenta!Q450</f>
        <v>0</v>
      </c>
      <c r="P448" s="6">
        <f>+'4'!D447+CompraVenta!R450</f>
        <v>0</v>
      </c>
      <c r="Q448" s="6">
        <f>+'4'!E447+CompraVenta!S450</f>
        <v>0</v>
      </c>
      <c r="R448" s="6">
        <f>+'4'!F447+CompraVenta!T450</f>
        <v>0</v>
      </c>
      <c r="S448" s="6">
        <f>+'4'!G447+CompraVenta!U450</f>
        <v>0</v>
      </c>
      <c r="T448" s="6">
        <f>+'4'!H447+CompraVenta!V450</f>
        <v>0</v>
      </c>
      <c r="U448" s="6">
        <f>+'4'!I447+CompraVenta!W450</f>
        <v>0</v>
      </c>
      <c r="V448" s="6">
        <f>+'4'!J447+CompraVenta!X450</f>
        <v>0</v>
      </c>
      <c r="W448" s="6">
        <f>+'4'!K447+CompraVenta!Y450</f>
        <v>30529.699999999986</v>
      </c>
      <c r="X448" s="6">
        <f>+'4'!L447+CompraVenta!Z450</f>
        <v>44985.849999999991</v>
      </c>
      <c r="Y448" s="6">
        <f>+'4'!M447+CompraVenta!AA450</f>
        <v>43665.009999999973</v>
      </c>
      <c r="Z448" s="6">
        <f>+'7'!B447+CompraVenta!AB450</f>
        <v>0</v>
      </c>
      <c r="AA448" s="6">
        <f>+'7'!C447+CompraVenta!AC450</f>
        <v>0</v>
      </c>
      <c r="AB448" s="6">
        <f>+'7'!D447+CompraVenta!AD450</f>
        <v>0</v>
      </c>
      <c r="AC448" s="6">
        <f>+'7'!E447+CompraVenta!AE450</f>
        <v>0</v>
      </c>
      <c r="AD448" s="6">
        <f>+'7'!F447+CompraVenta!AF450</f>
        <v>0</v>
      </c>
      <c r="AE448" s="6">
        <f>+'7'!G447+CompraVenta!AG450</f>
        <v>0</v>
      </c>
      <c r="AF448" s="6">
        <f>+'7'!H447+CompraVenta!AH450</f>
        <v>0</v>
      </c>
      <c r="AG448" s="6">
        <f>+'7'!I447+CompraVenta!AI450</f>
        <v>0</v>
      </c>
      <c r="AH448" s="6">
        <f>+'7'!J447+CompraVenta!AJ450</f>
        <v>0</v>
      </c>
      <c r="AI448" s="6">
        <f>+'7'!K447+CompraVenta!AK450</f>
        <v>30533.199999999997</v>
      </c>
      <c r="AJ448" s="6">
        <f>+'7'!L447+CompraVenta!AL450</f>
        <v>45301.280000000093</v>
      </c>
      <c r="AK448" s="6">
        <f>+'7'!M447+CompraVenta!AM450</f>
        <v>40577.349999999948</v>
      </c>
      <c r="AL448" s="6"/>
      <c r="AM448" s="33">
        <f t="shared" si="57"/>
        <v>115261.62999999998</v>
      </c>
      <c r="AN448" s="33">
        <f t="shared" si="58"/>
        <v>119180.55999999994</v>
      </c>
      <c r="AO448" s="33">
        <f t="shared" si="59"/>
        <v>116411.83000000005</v>
      </c>
      <c r="AP448" s="33">
        <f t="shared" si="60"/>
        <v>115261.62999999998</v>
      </c>
      <c r="AQ448" s="33">
        <f t="shared" si="61"/>
        <v>1</v>
      </c>
      <c r="AR448" s="6">
        <f t="shared" si="65"/>
        <v>446</v>
      </c>
      <c r="AS448" s="34">
        <f t="shared" si="66"/>
        <v>30540.020000000008</v>
      </c>
      <c r="AT448" s="34">
        <f t="shared" si="66"/>
        <v>44679.659999999974</v>
      </c>
      <c r="AU448" s="34">
        <f t="shared" si="66"/>
        <v>40041.94999999999</v>
      </c>
      <c r="AV448" s="34">
        <f t="shared" si="63"/>
        <v>115261.62999999998</v>
      </c>
      <c r="AW448" s="19"/>
      <c r="BB448" s="33"/>
      <c r="BC448" s="33"/>
      <c r="BD448" s="33"/>
      <c r="BF448" s="33"/>
      <c r="BG448" s="33"/>
      <c r="BH448" s="33"/>
      <c r="BJ448" s="35">
        <f t="shared" si="64"/>
        <v>115261.62999999998</v>
      </c>
    </row>
    <row r="449" spans="1:62" x14ac:dyDescent="0.35">
      <c r="A449" s="3" t="str">
        <f>+'7'!A448</f>
        <v>WENKE</v>
      </c>
      <c r="B449" s="6">
        <f>+'2'!B448+CompraVenta!D451</f>
        <v>0</v>
      </c>
      <c r="C449" s="6">
        <f>+'2'!C448+CompraVenta!E451</f>
        <v>0</v>
      </c>
      <c r="D449" s="6">
        <f>+'2'!D448+CompraVenta!F451</f>
        <v>0</v>
      </c>
      <c r="E449" s="6">
        <f>+'2'!E448+CompraVenta!G451</f>
        <v>0</v>
      </c>
      <c r="F449" s="6">
        <f>+'2'!F448+CompraVenta!H451</f>
        <v>0</v>
      </c>
      <c r="G449" s="6">
        <f>+'2'!G448+CompraVenta!I451</f>
        <v>0</v>
      </c>
      <c r="H449" s="6">
        <f>+'2'!H448+CompraVenta!J451</f>
        <v>0</v>
      </c>
      <c r="I449" s="6">
        <f>+'2'!I448+CompraVenta!K451</f>
        <v>0</v>
      </c>
      <c r="J449" s="6">
        <f>+'2'!J448+CompraVenta!L451</f>
        <v>0</v>
      </c>
      <c r="K449" s="6">
        <f>+'2'!K448+CompraVenta!M451</f>
        <v>218.97000000000006</v>
      </c>
      <c r="L449" s="6">
        <f>+'2'!L448+CompraVenta!N451</f>
        <v>2212.0600000000109</v>
      </c>
      <c r="M449" s="6">
        <f>+'2'!M448+CompraVenta!O451</f>
        <v>1639.6499999999962</v>
      </c>
      <c r="N449" s="6">
        <f>+'4'!B448+CompraVenta!P451</f>
        <v>0</v>
      </c>
      <c r="O449" s="6">
        <f>+'4'!C448+CompraVenta!Q451</f>
        <v>0</v>
      </c>
      <c r="P449" s="6">
        <f>+'4'!D448+CompraVenta!R451</f>
        <v>0</v>
      </c>
      <c r="Q449" s="6">
        <f>+'4'!E448+CompraVenta!S451</f>
        <v>0</v>
      </c>
      <c r="R449" s="6">
        <f>+'4'!F448+CompraVenta!T451</f>
        <v>0</v>
      </c>
      <c r="S449" s="6">
        <f>+'4'!G448+CompraVenta!U451</f>
        <v>0</v>
      </c>
      <c r="T449" s="6">
        <f>+'4'!H448+CompraVenta!V451</f>
        <v>0</v>
      </c>
      <c r="U449" s="6">
        <f>+'4'!I448+CompraVenta!W451</f>
        <v>0</v>
      </c>
      <c r="V449" s="6">
        <f>+'4'!J448+CompraVenta!X451</f>
        <v>0</v>
      </c>
      <c r="W449" s="6">
        <f>+'4'!K448+CompraVenta!Y451</f>
        <v>87.67</v>
      </c>
      <c r="X449" s="6">
        <f>+'4'!L448+CompraVenta!Z451</f>
        <v>889.44999999999777</v>
      </c>
      <c r="Y449" s="6">
        <f>+'4'!M448+CompraVenta!AA451</f>
        <v>864.35000000000082</v>
      </c>
      <c r="Z449" s="6">
        <f>+'7'!B448+CompraVenta!AB451</f>
        <v>0</v>
      </c>
      <c r="AA449" s="6">
        <f>+'7'!C448+CompraVenta!AC451</f>
        <v>0</v>
      </c>
      <c r="AB449" s="6">
        <f>+'7'!D448+CompraVenta!AD451</f>
        <v>0</v>
      </c>
      <c r="AC449" s="6">
        <f>+'7'!E448+CompraVenta!AE451</f>
        <v>0</v>
      </c>
      <c r="AD449" s="6">
        <f>+'7'!F448+CompraVenta!AF451</f>
        <v>0</v>
      </c>
      <c r="AE449" s="6">
        <f>+'7'!G448+CompraVenta!AG451</f>
        <v>0</v>
      </c>
      <c r="AF449" s="6">
        <f>+'7'!H448+CompraVenta!AH451</f>
        <v>0</v>
      </c>
      <c r="AG449" s="6">
        <f>+'7'!I448+CompraVenta!AI451</f>
        <v>0</v>
      </c>
      <c r="AH449" s="6">
        <f>+'7'!J448+CompraVenta!AJ451</f>
        <v>0</v>
      </c>
      <c r="AI449" s="6">
        <f>+'7'!K448+CompraVenta!AK451</f>
        <v>262.00000000000006</v>
      </c>
      <c r="AJ449" s="6">
        <f>+'7'!L448+CompraVenta!AL451</f>
        <v>2682.4499999999994</v>
      </c>
      <c r="AK449" s="6">
        <f>+'7'!M448+CompraVenta!AM451</f>
        <v>2428.6800000000053</v>
      </c>
      <c r="AL449" s="6"/>
      <c r="AM449" s="33">
        <f t="shared" si="57"/>
        <v>4070.6800000000076</v>
      </c>
      <c r="AN449" s="33">
        <f t="shared" si="58"/>
        <v>1841.4699999999984</v>
      </c>
      <c r="AO449" s="33">
        <f t="shared" si="59"/>
        <v>5373.1300000000047</v>
      </c>
      <c r="AP449" s="33">
        <f t="shared" si="60"/>
        <v>1841.4699999999984</v>
      </c>
      <c r="AQ449" s="33">
        <f t="shared" si="61"/>
        <v>2</v>
      </c>
      <c r="AR449" s="6">
        <f t="shared" si="65"/>
        <v>447</v>
      </c>
      <c r="AS449" s="34">
        <f t="shared" si="66"/>
        <v>87.67</v>
      </c>
      <c r="AT449" s="34">
        <f t="shared" si="66"/>
        <v>889.44999999999777</v>
      </c>
      <c r="AU449" s="34">
        <f t="shared" si="66"/>
        <v>864.35000000000082</v>
      </c>
      <c r="AV449" s="34">
        <f t="shared" si="63"/>
        <v>1841.4699999999984</v>
      </c>
      <c r="AW449" s="19"/>
      <c r="BB449" s="33"/>
      <c r="BC449" s="33"/>
      <c r="BD449" s="33"/>
      <c r="BF449" s="33"/>
      <c r="BG449" s="33"/>
      <c r="BH449" s="33"/>
      <c r="BJ449" s="35">
        <f t="shared" si="64"/>
        <v>1841.4699999999984</v>
      </c>
    </row>
    <row r="450" spans="1:62" x14ac:dyDescent="0.35">
      <c r="A450" s="3" t="str">
        <f>+'7'!A449</f>
        <v>WPD_MALLECO</v>
      </c>
      <c r="B450" s="6">
        <f>+'2'!B449+CompraVenta!D452</f>
        <v>0</v>
      </c>
      <c r="C450" s="6">
        <f>+'2'!C449+CompraVenta!E452</f>
        <v>0</v>
      </c>
      <c r="D450" s="6">
        <f>+'2'!D449+CompraVenta!F452</f>
        <v>0</v>
      </c>
      <c r="E450" s="6">
        <f>+'2'!E449+CompraVenta!G452</f>
        <v>0</v>
      </c>
      <c r="F450" s="6">
        <f>+'2'!F449+CompraVenta!H452</f>
        <v>0</v>
      </c>
      <c r="G450" s="6">
        <f>+'2'!G449+CompraVenta!I452</f>
        <v>0</v>
      </c>
      <c r="H450" s="6">
        <f>+'2'!H449+CompraVenta!J452</f>
        <v>0</v>
      </c>
      <c r="I450" s="6">
        <f>+'2'!I449+CompraVenta!K452</f>
        <v>0</v>
      </c>
      <c r="J450" s="6">
        <f>+'2'!J449+CompraVenta!L452</f>
        <v>0</v>
      </c>
      <c r="K450" s="6">
        <f>+'2'!K449+CompraVenta!M452</f>
        <v>1370755.3899999997</v>
      </c>
      <c r="L450" s="6">
        <f>+'2'!L449+CompraVenta!N452</f>
        <v>1832936.5599999994</v>
      </c>
      <c r="M450" s="6">
        <f>+'2'!M449+CompraVenta!O452</f>
        <v>2287863.0000000028</v>
      </c>
      <c r="N450" s="6">
        <f>+'4'!B449+CompraVenta!P452</f>
        <v>0</v>
      </c>
      <c r="O450" s="6">
        <f>+'4'!C449+CompraVenta!Q452</f>
        <v>0</v>
      </c>
      <c r="P450" s="6">
        <f>+'4'!D449+CompraVenta!R452</f>
        <v>0</v>
      </c>
      <c r="Q450" s="6">
        <f>+'4'!E449+CompraVenta!S452</f>
        <v>0</v>
      </c>
      <c r="R450" s="6">
        <f>+'4'!F449+CompraVenta!T452</f>
        <v>0</v>
      </c>
      <c r="S450" s="6">
        <f>+'4'!G449+CompraVenta!U452</f>
        <v>0</v>
      </c>
      <c r="T450" s="6">
        <f>+'4'!H449+CompraVenta!V452</f>
        <v>0</v>
      </c>
      <c r="U450" s="6">
        <f>+'4'!I449+CompraVenta!W452</f>
        <v>0</v>
      </c>
      <c r="V450" s="6">
        <f>+'4'!J449+CompraVenta!X452</f>
        <v>0</v>
      </c>
      <c r="W450" s="6">
        <f>+'4'!K449+CompraVenta!Y452</f>
        <v>1371129.8899999994</v>
      </c>
      <c r="X450" s="6">
        <f>+'4'!L449+CompraVenta!Z452</f>
        <v>1869777.3700000015</v>
      </c>
      <c r="Y450" s="6">
        <f>+'4'!M449+CompraVenta!AA452</f>
        <v>2547458.2899999986</v>
      </c>
      <c r="Z450" s="6">
        <f>+'7'!B449+CompraVenta!AB452</f>
        <v>0</v>
      </c>
      <c r="AA450" s="6">
        <f>+'7'!C449+CompraVenta!AC452</f>
        <v>0</v>
      </c>
      <c r="AB450" s="6">
        <f>+'7'!D449+CompraVenta!AD452</f>
        <v>0</v>
      </c>
      <c r="AC450" s="6">
        <f>+'7'!E449+CompraVenta!AE452</f>
        <v>0</v>
      </c>
      <c r="AD450" s="6">
        <f>+'7'!F449+CompraVenta!AF452</f>
        <v>0</v>
      </c>
      <c r="AE450" s="6">
        <f>+'7'!G449+CompraVenta!AG452</f>
        <v>0</v>
      </c>
      <c r="AF450" s="6">
        <f>+'7'!H449+CompraVenta!AH452</f>
        <v>0</v>
      </c>
      <c r="AG450" s="6">
        <f>+'7'!I449+CompraVenta!AI452</f>
        <v>0</v>
      </c>
      <c r="AH450" s="6">
        <f>+'7'!J449+CompraVenta!AJ452</f>
        <v>0</v>
      </c>
      <c r="AI450" s="6">
        <f>+'7'!K449+CompraVenta!AK452</f>
        <v>1380699.5700000015</v>
      </c>
      <c r="AJ450" s="6">
        <f>+'7'!L449+CompraVenta!AL452</f>
        <v>1886937.5500000007</v>
      </c>
      <c r="AK450" s="6">
        <f>+'7'!M449+CompraVenta!AM452</f>
        <v>2316926.8900000015</v>
      </c>
      <c r="AL450" s="6"/>
      <c r="AM450" s="33">
        <f t="shared" si="57"/>
        <v>5491554.950000002</v>
      </c>
      <c r="AN450" s="33">
        <f t="shared" si="58"/>
        <v>5788365.5499999989</v>
      </c>
      <c r="AO450" s="33">
        <f t="shared" si="59"/>
        <v>5584564.0100000035</v>
      </c>
      <c r="AP450" s="33">
        <f t="shared" si="60"/>
        <v>5491554.950000002</v>
      </c>
      <c r="AQ450" s="33">
        <f t="shared" si="61"/>
        <v>1</v>
      </c>
      <c r="AR450" s="6">
        <f t="shared" si="65"/>
        <v>448</v>
      </c>
      <c r="AS450" s="34">
        <f t="shared" si="66"/>
        <v>1370755.3899999997</v>
      </c>
      <c r="AT450" s="34">
        <f t="shared" si="66"/>
        <v>1832936.5599999994</v>
      </c>
      <c r="AU450" s="34">
        <f t="shared" si="66"/>
        <v>2287863.0000000028</v>
      </c>
      <c r="AV450" s="34">
        <f t="shared" si="63"/>
        <v>5491554.950000002</v>
      </c>
      <c r="AW450" s="19"/>
      <c r="BB450" s="33"/>
      <c r="BC450" s="33"/>
      <c r="BD450" s="33"/>
      <c r="BF450" s="33"/>
      <c r="BG450" s="33"/>
      <c r="BH450" s="33"/>
      <c r="BJ450" s="35">
        <f t="shared" si="64"/>
        <v>5491554.950000002</v>
      </c>
    </row>
    <row r="451" spans="1:62" x14ac:dyDescent="0.35">
      <c r="A451" s="3" t="str">
        <f>+'7'!A450</f>
        <v>WPD_NEGRETE</v>
      </c>
      <c r="B451" s="6">
        <f>+'2'!B450+CompraVenta!D453</f>
        <v>0</v>
      </c>
      <c r="C451" s="6">
        <f>+'2'!C450+CompraVenta!E453</f>
        <v>0</v>
      </c>
      <c r="D451" s="6">
        <f>+'2'!D450+CompraVenta!F453</f>
        <v>0</v>
      </c>
      <c r="E451" s="6">
        <f>+'2'!E450+CompraVenta!G453</f>
        <v>0</v>
      </c>
      <c r="F451" s="6">
        <f>+'2'!F450+CompraVenta!H453</f>
        <v>0</v>
      </c>
      <c r="G451" s="6">
        <f>+'2'!G450+CompraVenta!I453</f>
        <v>0</v>
      </c>
      <c r="H451" s="6">
        <f>+'2'!H450+CompraVenta!J453</f>
        <v>0</v>
      </c>
      <c r="I451" s="6">
        <f>+'2'!I450+CompraVenta!K453</f>
        <v>0</v>
      </c>
      <c r="J451" s="6">
        <f>+'2'!J450+CompraVenta!L453</f>
        <v>0</v>
      </c>
      <c r="K451" s="6">
        <f>+'2'!K450+CompraVenta!M453</f>
        <v>117483.12000000007</v>
      </c>
      <c r="L451" s="6">
        <f>+'2'!L450+CompraVenta!N453</f>
        <v>211205.59000000011</v>
      </c>
      <c r="M451" s="6">
        <f>+'2'!M450+CompraVenta!O453</f>
        <v>145167.49999999997</v>
      </c>
      <c r="N451" s="6">
        <f>+'4'!B450+CompraVenta!P453</f>
        <v>0</v>
      </c>
      <c r="O451" s="6">
        <f>+'4'!C450+CompraVenta!Q453</f>
        <v>0</v>
      </c>
      <c r="P451" s="6">
        <f>+'4'!D450+CompraVenta!R453</f>
        <v>0</v>
      </c>
      <c r="Q451" s="6">
        <f>+'4'!E450+CompraVenta!S453</f>
        <v>0</v>
      </c>
      <c r="R451" s="6">
        <f>+'4'!F450+CompraVenta!T453</f>
        <v>0</v>
      </c>
      <c r="S451" s="6">
        <f>+'4'!G450+CompraVenta!U453</f>
        <v>0</v>
      </c>
      <c r="T451" s="6">
        <f>+'4'!H450+CompraVenta!V453</f>
        <v>0</v>
      </c>
      <c r="U451" s="6">
        <f>+'4'!I450+CompraVenta!W453</f>
        <v>0</v>
      </c>
      <c r="V451" s="6">
        <f>+'4'!J450+CompraVenta!X453</f>
        <v>0</v>
      </c>
      <c r="W451" s="6">
        <f>+'4'!K450+CompraVenta!Y453</f>
        <v>117429.69000000005</v>
      </c>
      <c r="X451" s="6">
        <f>+'4'!L450+CompraVenta!Z453</f>
        <v>214684.81000000008</v>
      </c>
      <c r="Y451" s="6">
        <f>+'4'!M450+CompraVenta!AA453</f>
        <v>161162.43999999997</v>
      </c>
      <c r="Z451" s="6">
        <f>+'7'!B450+CompraVenta!AB453</f>
        <v>0</v>
      </c>
      <c r="AA451" s="6">
        <f>+'7'!C450+CompraVenta!AC453</f>
        <v>0</v>
      </c>
      <c r="AB451" s="6">
        <f>+'7'!D450+CompraVenta!AD453</f>
        <v>0</v>
      </c>
      <c r="AC451" s="6">
        <f>+'7'!E450+CompraVenta!AE453</f>
        <v>0</v>
      </c>
      <c r="AD451" s="6">
        <f>+'7'!F450+CompraVenta!AF453</f>
        <v>0</v>
      </c>
      <c r="AE451" s="6">
        <f>+'7'!G450+CompraVenta!AG453</f>
        <v>0</v>
      </c>
      <c r="AF451" s="6">
        <f>+'7'!H450+CompraVenta!AH453</f>
        <v>0</v>
      </c>
      <c r="AG451" s="6">
        <f>+'7'!I450+CompraVenta!AI453</f>
        <v>0</v>
      </c>
      <c r="AH451" s="6">
        <f>+'7'!J450+CompraVenta!AJ453</f>
        <v>0</v>
      </c>
      <c r="AI451" s="6">
        <f>+'7'!K450+CompraVenta!AK453</f>
        <v>119269.67</v>
      </c>
      <c r="AJ451" s="6">
        <f>+'7'!L450+CompraVenta!AL453</f>
        <v>217763.8600000001</v>
      </c>
      <c r="AK451" s="6">
        <f>+'7'!M450+CompraVenta!AM453</f>
        <v>142722.07000000007</v>
      </c>
      <c r="AL451" s="6"/>
      <c r="AM451" s="33">
        <f t="shared" si="57"/>
        <v>473856.2100000002</v>
      </c>
      <c r="AN451" s="33">
        <f t="shared" si="58"/>
        <v>493276.94000000006</v>
      </c>
      <c r="AO451" s="33">
        <f t="shared" si="59"/>
        <v>479755.60000000015</v>
      </c>
      <c r="AP451" s="33">
        <f t="shared" si="60"/>
        <v>473856.2100000002</v>
      </c>
      <c r="AQ451" s="33">
        <f t="shared" si="61"/>
        <v>1</v>
      </c>
      <c r="AR451" s="6">
        <f t="shared" si="65"/>
        <v>449</v>
      </c>
      <c r="AS451" s="34">
        <f t="shared" si="66"/>
        <v>117483.12000000007</v>
      </c>
      <c r="AT451" s="34">
        <f t="shared" si="66"/>
        <v>211205.59000000011</v>
      </c>
      <c r="AU451" s="34">
        <f t="shared" si="66"/>
        <v>145167.49999999997</v>
      </c>
      <c r="AV451" s="34">
        <f t="shared" si="63"/>
        <v>473856.2100000002</v>
      </c>
      <c r="AW451" s="19"/>
      <c r="BB451" s="33"/>
      <c r="BC451" s="33"/>
      <c r="BD451" s="33"/>
      <c r="BF451" s="33"/>
      <c r="BG451" s="33"/>
      <c r="BH451" s="33"/>
      <c r="BJ451" s="35">
        <f t="shared" si="64"/>
        <v>473856.2100000002</v>
      </c>
    </row>
    <row r="452" spans="1:62" x14ac:dyDescent="0.35">
      <c r="A452" s="3" t="str">
        <f>+'7'!A451</f>
        <v>XUE_SOLAR</v>
      </c>
      <c r="B452" s="6">
        <f>+'2'!B451+CompraVenta!D454</f>
        <v>0</v>
      </c>
      <c r="C452" s="6">
        <f>+'2'!C451+CompraVenta!E454</f>
        <v>0</v>
      </c>
      <c r="D452" s="6">
        <f>+'2'!D451+CompraVenta!F454</f>
        <v>0</v>
      </c>
      <c r="E452" s="6">
        <f>+'2'!E451+CompraVenta!G454</f>
        <v>0</v>
      </c>
      <c r="F452" s="6">
        <f>+'2'!F451+CompraVenta!H454</f>
        <v>0</v>
      </c>
      <c r="G452" s="6">
        <f>+'2'!G451+CompraVenta!I454</f>
        <v>0</v>
      </c>
      <c r="H452" s="6">
        <f>+'2'!H451+CompraVenta!J454</f>
        <v>0</v>
      </c>
      <c r="I452" s="6">
        <f>+'2'!I451+CompraVenta!K454</f>
        <v>0</v>
      </c>
      <c r="J452" s="6">
        <f>+'2'!J451+CompraVenta!L454</f>
        <v>0</v>
      </c>
      <c r="K452" s="6">
        <f>+'2'!K451+CompraVenta!M454</f>
        <v>0</v>
      </c>
      <c r="L452" s="6">
        <f>+'2'!L451+CompraVenta!N454</f>
        <v>0</v>
      </c>
      <c r="M452" s="6">
        <f>+'2'!M451+CompraVenta!O454</f>
        <v>0</v>
      </c>
      <c r="N452" s="6">
        <f>+'4'!B451+CompraVenta!P454</f>
        <v>0</v>
      </c>
      <c r="O452" s="6">
        <f>+'4'!C451+CompraVenta!Q454</f>
        <v>0</v>
      </c>
      <c r="P452" s="6">
        <f>+'4'!D451+CompraVenta!R454</f>
        <v>0</v>
      </c>
      <c r="Q452" s="6">
        <f>+'4'!E451+CompraVenta!S454</f>
        <v>0</v>
      </c>
      <c r="R452" s="6">
        <f>+'4'!F451+CompraVenta!T454</f>
        <v>0</v>
      </c>
      <c r="S452" s="6">
        <f>+'4'!G451+CompraVenta!U454</f>
        <v>0</v>
      </c>
      <c r="T452" s="6">
        <f>+'4'!H451+CompraVenta!V454</f>
        <v>0</v>
      </c>
      <c r="U452" s="6">
        <f>+'4'!I451+CompraVenta!W454</f>
        <v>0</v>
      </c>
      <c r="V452" s="6">
        <f>+'4'!J451+CompraVenta!X454</f>
        <v>0</v>
      </c>
      <c r="W452" s="6">
        <f>+'4'!K451+CompraVenta!Y454</f>
        <v>0</v>
      </c>
      <c r="X452" s="6">
        <f>+'4'!L451+CompraVenta!Z454</f>
        <v>0</v>
      </c>
      <c r="Y452" s="6">
        <f>+'4'!M451+CompraVenta!AA454</f>
        <v>0</v>
      </c>
      <c r="Z452" s="6">
        <f>+'7'!B451+CompraVenta!AB454</f>
        <v>0</v>
      </c>
      <c r="AA452" s="6">
        <f>+'7'!C451+CompraVenta!AC454</f>
        <v>0</v>
      </c>
      <c r="AB452" s="6">
        <f>+'7'!D451+CompraVenta!AD454</f>
        <v>0</v>
      </c>
      <c r="AC452" s="6">
        <f>+'7'!E451+CompraVenta!AE454</f>
        <v>0</v>
      </c>
      <c r="AD452" s="6">
        <f>+'7'!F451+CompraVenta!AF454</f>
        <v>0</v>
      </c>
      <c r="AE452" s="6">
        <f>+'7'!G451+CompraVenta!AG454</f>
        <v>0</v>
      </c>
      <c r="AF452" s="6">
        <f>+'7'!H451+CompraVenta!AH454</f>
        <v>0</v>
      </c>
      <c r="AG452" s="6">
        <f>+'7'!I451+CompraVenta!AI454</f>
        <v>0</v>
      </c>
      <c r="AH452" s="6">
        <f>+'7'!J451+CompraVenta!AJ454</f>
        <v>0</v>
      </c>
      <c r="AI452" s="6">
        <f>+'7'!K451+CompraVenta!AK454</f>
        <v>0</v>
      </c>
      <c r="AJ452" s="6">
        <f>+'7'!L451+CompraVenta!AL454</f>
        <v>0</v>
      </c>
      <c r="AK452" s="6">
        <f>+'7'!M451+CompraVenta!AM454</f>
        <v>0</v>
      </c>
      <c r="AL452" s="6"/>
      <c r="AM452" s="33">
        <f t="shared" ref="AM452:AM502" si="67">SUM(K452:M452)</f>
        <v>0</v>
      </c>
      <c r="AN452" s="33">
        <f t="shared" ref="AN452:AN502" si="68">SUM(W452:Y452)</f>
        <v>0</v>
      </c>
      <c r="AO452" s="33">
        <f t="shared" ref="AO452:AO502" si="69">SUM(AI452:AK452)</f>
        <v>0</v>
      </c>
      <c r="AP452" s="33">
        <f t="shared" ref="AP452:AP502" si="70">SMALL(AM452:AO452,1)</f>
        <v>0</v>
      </c>
      <c r="AQ452" s="33">
        <f t="shared" ref="AQ452:AQ502" si="71">MATCH(AP452,AM452:AO452,0)</f>
        <v>1</v>
      </c>
      <c r="AR452" s="6">
        <f t="shared" si="65"/>
        <v>450</v>
      </c>
      <c r="AS452" s="34">
        <f t="shared" ref="AS452:AU483" si="72">HLOOKUP(12*($AQ452-1)+(AS$1),$B$1:$AK$502,2+$AR452,FALSE)</f>
        <v>0</v>
      </c>
      <c r="AT452" s="34">
        <f t="shared" si="72"/>
        <v>0</v>
      </c>
      <c r="AU452" s="34">
        <f t="shared" si="72"/>
        <v>0</v>
      </c>
      <c r="AV452" s="34">
        <f t="shared" ref="AV452:AV502" si="73">SUM(AS452:AU452)</f>
        <v>0</v>
      </c>
      <c r="AW452" s="19"/>
      <c r="BB452" s="33"/>
      <c r="BC452" s="33"/>
      <c r="BD452" s="33"/>
      <c r="BF452" s="33"/>
      <c r="BG452" s="33"/>
      <c r="BH452" s="33"/>
      <c r="BJ452" s="35">
        <f t="shared" ref="BJ452:BJ502" si="74">AV452</f>
        <v>0</v>
      </c>
    </row>
    <row r="453" spans="1:62" x14ac:dyDescent="0.35">
      <c r="A453" s="3" t="str">
        <f>+'7'!A452</f>
        <v>EMPRESA ELECTRICA LA COMPAÑÍA</v>
      </c>
      <c r="B453" s="6">
        <f>+'2'!B452+CompraVenta!D455</f>
        <v>0</v>
      </c>
      <c r="C453" s="6">
        <f>+'2'!C452+CompraVenta!E455</f>
        <v>0</v>
      </c>
      <c r="D453" s="6">
        <f>+'2'!D452+CompraVenta!F455</f>
        <v>0</v>
      </c>
      <c r="E453" s="6">
        <f>+'2'!E452+CompraVenta!G455</f>
        <v>0</v>
      </c>
      <c r="F453" s="6">
        <f>+'2'!F452+CompraVenta!H455</f>
        <v>0</v>
      </c>
      <c r="G453" s="6">
        <f>+'2'!G452+CompraVenta!I455</f>
        <v>0</v>
      </c>
      <c r="H453" s="6">
        <f>+'2'!H452+CompraVenta!J455</f>
        <v>0</v>
      </c>
      <c r="I453" s="6">
        <f>+'2'!I452+CompraVenta!K455</f>
        <v>0</v>
      </c>
      <c r="J453" s="6">
        <f>+'2'!J452+CompraVenta!L455</f>
        <v>0</v>
      </c>
      <c r="K453" s="6">
        <f>+'2'!K452+CompraVenta!M455</f>
        <v>47424.870000000068</v>
      </c>
      <c r="L453" s="6">
        <f>+'2'!L452+CompraVenta!N455</f>
        <v>112189.05999999982</v>
      </c>
      <c r="M453" s="6">
        <f>+'2'!M452+CompraVenta!O455</f>
        <v>100654.04999999997</v>
      </c>
      <c r="N453" s="6">
        <f>+'4'!B452+CompraVenta!P455</f>
        <v>0</v>
      </c>
      <c r="O453" s="6">
        <f>+'4'!C452+CompraVenta!Q455</f>
        <v>0</v>
      </c>
      <c r="P453" s="6">
        <f>+'4'!D452+CompraVenta!R455</f>
        <v>0</v>
      </c>
      <c r="Q453" s="6">
        <f>+'4'!E452+CompraVenta!S455</f>
        <v>0</v>
      </c>
      <c r="R453" s="6">
        <f>+'4'!F452+CompraVenta!T455</f>
        <v>0</v>
      </c>
      <c r="S453" s="6">
        <f>+'4'!G452+CompraVenta!U455</f>
        <v>0</v>
      </c>
      <c r="T453" s="6">
        <f>+'4'!H452+CompraVenta!V455</f>
        <v>0</v>
      </c>
      <c r="U453" s="6">
        <f>+'4'!I452+CompraVenta!W455</f>
        <v>0</v>
      </c>
      <c r="V453" s="6">
        <f>+'4'!J452+CompraVenta!X455</f>
        <v>0</v>
      </c>
      <c r="W453" s="6">
        <f>+'4'!K452+CompraVenta!Y455</f>
        <v>47404.530000000028</v>
      </c>
      <c r="X453" s="6">
        <f>+'4'!L452+CompraVenta!Z455</f>
        <v>112982.70999999992</v>
      </c>
      <c r="Y453" s="6">
        <f>+'4'!M452+CompraVenta!AA455</f>
        <v>109433.25000000006</v>
      </c>
      <c r="Z453" s="6">
        <f>+'7'!B452+CompraVenta!AB455</f>
        <v>0</v>
      </c>
      <c r="AA453" s="6">
        <f>+'7'!C452+CompraVenta!AC455</f>
        <v>0</v>
      </c>
      <c r="AB453" s="6">
        <f>+'7'!D452+CompraVenta!AD455</f>
        <v>0</v>
      </c>
      <c r="AC453" s="6">
        <f>+'7'!E452+CompraVenta!AE455</f>
        <v>0</v>
      </c>
      <c r="AD453" s="6">
        <f>+'7'!F452+CompraVenta!AF455</f>
        <v>0</v>
      </c>
      <c r="AE453" s="6">
        <f>+'7'!G452+CompraVenta!AG455</f>
        <v>0</v>
      </c>
      <c r="AF453" s="6">
        <f>+'7'!H452+CompraVenta!AH455</f>
        <v>0</v>
      </c>
      <c r="AG453" s="6">
        <f>+'7'!I452+CompraVenta!AI455</f>
        <v>0</v>
      </c>
      <c r="AH453" s="6">
        <f>+'7'!J452+CompraVenta!AJ455</f>
        <v>0</v>
      </c>
      <c r="AI453" s="6">
        <f>+'7'!K452+CompraVenta!AK455</f>
        <v>47401.089999999982</v>
      </c>
      <c r="AJ453" s="6">
        <f>+'7'!L452+CompraVenta!AL455</f>
        <v>113747.65000000023</v>
      </c>
      <c r="AK453" s="6">
        <f>+'7'!M452+CompraVenta!AM455</f>
        <v>101859.19000000012</v>
      </c>
      <c r="AL453" s="6"/>
      <c r="AM453" s="33">
        <f t="shared" si="67"/>
        <v>260267.97999999986</v>
      </c>
      <c r="AN453" s="33">
        <f t="shared" si="68"/>
        <v>269820.49</v>
      </c>
      <c r="AO453" s="33">
        <f t="shared" si="69"/>
        <v>263007.93000000034</v>
      </c>
      <c r="AP453" s="33">
        <f t="shared" si="70"/>
        <v>260267.97999999986</v>
      </c>
      <c r="AQ453" s="33">
        <f t="shared" si="71"/>
        <v>1</v>
      </c>
      <c r="AR453" s="6">
        <f t="shared" ref="AR453:AR502" si="75">1+AR452</f>
        <v>451</v>
      </c>
      <c r="AS453" s="34">
        <f t="shared" si="72"/>
        <v>47424.870000000068</v>
      </c>
      <c r="AT453" s="34">
        <f t="shared" si="72"/>
        <v>112189.05999999982</v>
      </c>
      <c r="AU453" s="34">
        <f t="shared" si="72"/>
        <v>100654.04999999997</v>
      </c>
      <c r="AV453" s="34">
        <f t="shared" si="73"/>
        <v>260267.97999999986</v>
      </c>
      <c r="AW453" s="19"/>
      <c r="BB453" s="33"/>
      <c r="BC453" s="33"/>
      <c r="BD453" s="33"/>
      <c r="BF453" s="33"/>
      <c r="BG453" s="33"/>
      <c r="BH453" s="33"/>
      <c r="BJ453" s="35">
        <f t="shared" si="74"/>
        <v>260267.97999999986</v>
      </c>
    </row>
    <row r="454" spans="1:62" x14ac:dyDescent="0.35">
      <c r="A454" s="3" t="str">
        <f>+'7'!A453</f>
        <v>ATACAMA SOLAR</v>
      </c>
      <c r="B454" s="6">
        <f>+'2'!B453+CompraVenta!D456</f>
        <v>0</v>
      </c>
      <c r="C454" s="6">
        <f>+'2'!C453+CompraVenta!E456</f>
        <v>0</v>
      </c>
      <c r="D454" s="6">
        <f>+'2'!D453+CompraVenta!F456</f>
        <v>0</v>
      </c>
      <c r="E454" s="6">
        <f>+'2'!E453+CompraVenta!G456</f>
        <v>0</v>
      </c>
      <c r="F454" s="6">
        <f>+'2'!F453+CompraVenta!H456</f>
        <v>0</v>
      </c>
      <c r="G454" s="6">
        <f>+'2'!G453+CompraVenta!I456</f>
        <v>0</v>
      </c>
      <c r="H454" s="6">
        <f>+'2'!H453+CompraVenta!J456</f>
        <v>0</v>
      </c>
      <c r="I454" s="6">
        <f>+'2'!I453+CompraVenta!K456</f>
        <v>0</v>
      </c>
      <c r="J454" s="6">
        <f>+'2'!J453+CompraVenta!L456</f>
        <v>0</v>
      </c>
      <c r="K454" s="6">
        <f>+'2'!K453+CompraVenta!M456</f>
        <v>7231.8000000000102</v>
      </c>
      <c r="L454" s="6">
        <f>+'2'!L453+CompraVenta!N456</f>
        <v>5276.6100000000024</v>
      </c>
      <c r="M454" s="6">
        <f>+'2'!M453+CompraVenta!O456</f>
        <v>7860.4399999999923</v>
      </c>
      <c r="N454" s="6">
        <f>+'4'!B453+CompraVenta!P456</f>
        <v>0</v>
      </c>
      <c r="O454" s="6">
        <f>+'4'!C453+CompraVenta!Q456</f>
        <v>0</v>
      </c>
      <c r="P454" s="6">
        <f>+'4'!D453+CompraVenta!R456</f>
        <v>0</v>
      </c>
      <c r="Q454" s="6">
        <f>+'4'!E453+CompraVenta!S456</f>
        <v>0</v>
      </c>
      <c r="R454" s="6">
        <f>+'4'!F453+CompraVenta!T456</f>
        <v>0</v>
      </c>
      <c r="S454" s="6">
        <f>+'4'!G453+CompraVenta!U456</f>
        <v>0</v>
      </c>
      <c r="T454" s="6">
        <f>+'4'!H453+CompraVenta!V456</f>
        <v>0</v>
      </c>
      <c r="U454" s="6">
        <f>+'4'!I453+CompraVenta!W456</f>
        <v>0</v>
      </c>
      <c r="V454" s="6">
        <f>+'4'!J453+CompraVenta!X456</f>
        <v>0</v>
      </c>
      <c r="W454" s="6">
        <f>+'4'!K453+CompraVenta!Y456</f>
        <v>7232.360000000006</v>
      </c>
      <c r="X454" s="6">
        <f>+'4'!L453+CompraVenta!Z456</f>
        <v>5708.8200000000061</v>
      </c>
      <c r="Y454" s="6">
        <f>+'4'!M453+CompraVenta!AA456</f>
        <v>7922.6299999999937</v>
      </c>
      <c r="Z454" s="6">
        <f>+'7'!B453+CompraVenta!AB456</f>
        <v>0</v>
      </c>
      <c r="AA454" s="6">
        <f>+'7'!C453+CompraVenta!AC456</f>
        <v>0</v>
      </c>
      <c r="AB454" s="6">
        <f>+'7'!D453+CompraVenta!AD456</f>
        <v>0</v>
      </c>
      <c r="AC454" s="6">
        <f>+'7'!E453+CompraVenta!AE456</f>
        <v>0</v>
      </c>
      <c r="AD454" s="6">
        <f>+'7'!F453+CompraVenta!AF456</f>
        <v>0</v>
      </c>
      <c r="AE454" s="6">
        <f>+'7'!G453+CompraVenta!AG456</f>
        <v>0</v>
      </c>
      <c r="AF454" s="6">
        <f>+'7'!H453+CompraVenta!AH456</f>
        <v>0</v>
      </c>
      <c r="AG454" s="6">
        <f>+'7'!I453+CompraVenta!AI456</f>
        <v>0</v>
      </c>
      <c r="AH454" s="6">
        <f>+'7'!J453+CompraVenta!AJ456</f>
        <v>0</v>
      </c>
      <c r="AI454" s="6">
        <f>+'7'!K453+CompraVenta!AK456</f>
        <v>7232.3400000000065</v>
      </c>
      <c r="AJ454" s="6">
        <f>+'7'!L453+CompraVenta!AL456</f>
        <v>5702.0300000000061</v>
      </c>
      <c r="AK454" s="6">
        <f>+'7'!M453+CompraVenta!AM456</f>
        <v>7920.07</v>
      </c>
      <c r="AL454" s="6"/>
      <c r="AM454" s="33">
        <f t="shared" si="67"/>
        <v>20368.850000000006</v>
      </c>
      <c r="AN454" s="33">
        <f t="shared" si="68"/>
        <v>20863.810000000005</v>
      </c>
      <c r="AO454" s="33">
        <f t="shared" si="69"/>
        <v>20854.440000000013</v>
      </c>
      <c r="AP454" s="33">
        <f t="shared" si="70"/>
        <v>20368.850000000006</v>
      </c>
      <c r="AQ454" s="33">
        <f t="shared" si="71"/>
        <v>1</v>
      </c>
      <c r="AR454" s="6">
        <f t="shared" si="75"/>
        <v>452</v>
      </c>
      <c r="AS454" s="34">
        <f t="shared" si="72"/>
        <v>7231.8000000000102</v>
      </c>
      <c r="AT454" s="34">
        <f t="shared" si="72"/>
        <v>5276.6100000000024</v>
      </c>
      <c r="AU454" s="34">
        <f t="shared" si="72"/>
        <v>7860.4399999999923</v>
      </c>
      <c r="AV454" s="34">
        <f t="shared" si="73"/>
        <v>20368.850000000006</v>
      </c>
      <c r="AW454" s="19"/>
      <c r="BB454" s="33"/>
      <c r="BC454" s="33"/>
      <c r="BD454" s="33"/>
      <c r="BF454" s="33"/>
      <c r="BG454" s="33"/>
      <c r="BH454" s="33"/>
      <c r="BJ454" s="35">
        <f t="shared" si="74"/>
        <v>20368.850000000006</v>
      </c>
    </row>
    <row r="455" spans="1:62" x14ac:dyDescent="0.35">
      <c r="A455" s="3" t="str">
        <f>+'7'!A454</f>
        <v>AES ANDES</v>
      </c>
      <c r="B455" s="6">
        <f>+'2'!B454+CompraVenta!D457</f>
        <v>0</v>
      </c>
      <c r="C455" s="6">
        <f>+'2'!C454+CompraVenta!E457</f>
        <v>0</v>
      </c>
      <c r="D455" s="6">
        <f>+'2'!D454+CompraVenta!F457</f>
        <v>0</v>
      </c>
      <c r="E455" s="6">
        <f>+'2'!E454+CompraVenta!G457</f>
        <v>0</v>
      </c>
      <c r="F455" s="6">
        <f>+'2'!F454+CompraVenta!H457</f>
        <v>0</v>
      </c>
      <c r="G455" s="6">
        <f>+'2'!G454+CompraVenta!I457</f>
        <v>0</v>
      </c>
      <c r="H455" s="6">
        <f>+'2'!H454+CompraVenta!J457</f>
        <v>0</v>
      </c>
      <c r="I455" s="6">
        <f>+'2'!I454+CompraVenta!K457</f>
        <v>0</v>
      </c>
      <c r="J455" s="6">
        <f>+'2'!J454+CompraVenta!L457</f>
        <v>0</v>
      </c>
      <c r="K455" s="6">
        <f>+'2'!K454+CompraVenta!M457</f>
        <v>0</v>
      </c>
      <c r="L455" s="6">
        <f>+'2'!L454+CompraVenta!N457</f>
        <v>0</v>
      </c>
      <c r="M455" s="6">
        <f>+'2'!M454+CompraVenta!O457</f>
        <v>0</v>
      </c>
      <c r="N455" s="6">
        <f>+'4'!B454+CompraVenta!P457</f>
        <v>0</v>
      </c>
      <c r="O455" s="6">
        <f>+'4'!C454+CompraVenta!Q457</f>
        <v>0</v>
      </c>
      <c r="P455" s="6">
        <f>+'4'!D454+CompraVenta!R457</f>
        <v>0</v>
      </c>
      <c r="Q455" s="6">
        <f>+'4'!E454+CompraVenta!S457</f>
        <v>0</v>
      </c>
      <c r="R455" s="6">
        <f>+'4'!F454+CompraVenta!T457</f>
        <v>0</v>
      </c>
      <c r="S455" s="6">
        <f>+'4'!G454+CompraVenta!U457</f>
        <v>0</v>
      </c>
      <c r="T455" s="6">
        <f>+'4'!H454+CompraVenta!V457</f>
        <v>0</v>
      </c>
      <c r="U455" s="6">
        <f>+'4'!I454+CompraVenta!W457</f>
        <v>0</v>
      </c>
      <c r="V455" s="6">
        <f>+'4'!J454+CompraVenta!X457</f>
        <v>0</v>
      </c>
      <c r="W455" s="6">
        <f>+'4'!K454+CompraVenta!Y457</f>
        <v>0</v>
      </c>
      <c r="X455" s="6">
        <f>+'4'!L454+CompraVenta!Z457</f>
        <v>0</v>
      </c>
      <c r="Y455" s="6">
        <f>+'4'!M454+CompraVenta!AA457</f>
        <v>0</v>
      </c>
      <c r="Z455" s="6">
        <f>+'7'!B454+CompraVenta!AB457</f>
        <v>0</v>
      </c>
      <c r="AA455" s="6">
        <f>+'7'!C454+CompraVenta!AC457</f>
        <v>0</v>
      </c>
      <c r="AB455" s="6">
        <f>+'7'!D454+CompraVenta!AD457</f>
        <v>0</v>
      </c>
      <c r="AC455" s="6">
        <f>+'7'!E454+CompraVenta!AE457</f>
        <v>0</v>
      </c>
      <c r="AD455" s="6">
        <f>+'7'!F454+CompraVenta!AF457</f>
        <v>0</v>
      </c>
      <c r="AE455" s="6">
        <f>+'7'!G454+CompraVenta!AG457</f>
        <v>0</v>
      </c>
      <c r="AF455" s="6">
        <f>+'7'!H454+CompraVenta!AH457</f>
        <v>0</v>
      </c>
      <c r="AG455" s="6">
        <f>+'7'!I454+CompraVenta!AI457</f>
        <v>0</v>
      </c>
      <c r="AH455" s="6">
        <f>+'7'!J454+CompraVenta!AJ457</f>
        <v>0</v>
      </c>
      <c r="AI455" s="6">
        <f>+'7'!K454+CompraVenta!AK457</f>
        <v>0</v>
      </c>
      <c r="AJ455" s="6">
        <f>+'7'!L454+CompraVenta!AL457</f>
        <v>0</v>
      </c>
      <c r="AK455" s="6">
        <f>+'7'!M454+CompraVenta!AM457</f>
        <v>0</v>
      </c>
      <c r="AL455" s="6"/>
      <c r="AM455" s="33">
        <f t="shared" si="67"/>
        <v>0</v>
      </c>
      <c r="AN455" s="33">
        <f t="shared" si="68"/>
        <v>0</v>
      </c>
      <c r="AO455" s="33">
        <f t="shared" si="69"/>
        <v>0</v>
      </c>
      <c r="AP455" s="33">
        <f t="shared" si="70"/>
        <v>0</v>
      </c>
      <c r="AQ455" s="33">
        <f t="shared" si="71"/>
        <v>1</v>
      </c>
      <c r="AR455" s="6">
        <f t="shared" si="75"/>
        <v>453</v>
      </c>
      <c r="AS455" s="34">
        <f t="shared" si="72"/>
        <v>0</v>
      </c>
      <c r="AT455" s="34">
        <f t="shared" si="72"/>
        <v>0</v>
      </c>
      <c r="AU455" s="34">
        <f t="shared" si="72"/>
        <v>0</v>
      </c>
      <c r="AV455" s="34">
        <f t="shared" si="73"/>
        <v>0</v>
      </c>
      <c r="AW455" s="19"/>
      <c r="BB455" s="33"/>
      <c r="BC455" s="33"/>
      <c r="BD455" s="33"/>
      <c r="BF455" s="33"/>
      <c r="BG455" s="33"/>
      <c r="BH455" s="33"/>
      <c r="BJ455" s="35">
        <f t="shared" si="74"/>
        <v>0</v>
      </c>
    </row>
    <row r="456" spans="1:62" x14ac:dyDescent="0.35">
      <c r="A456" s="3" t="str">
        <f>+'7'!A455</f>
        <v>PSF EL SALITRAL</v>
      </c>
      <c r="B456" s="6">
        <f>+'2'!B455+CompraVenta!D458</f>
        <v>0</v>
      </c>
      <c r="C456" s="6">
        <f>+'2'!C455+CompraVenta!E458</f>
        <v>0</v>
      </c>
      <c r="D456" s="6">
        <f>+'2'!D455+CompraVenta!F458</f>
        <v>0</v>
      </c>
      <c r="E456" s="6">
        <f>+'2'!E455+CompraVenta!G458</f>
        <v>0</v>
      </c>
      <c r="F456" s="6">
        <f>+'2'!F455+CompraVenta!H458</f>
        <v>0</v>
      </c>
      <c r="G456" s="6">
        <f>+'2'!G455+CompraVenta!I458</f>
        <v>0</v>
      </c>
      <c r="H456" s="6">
        <f>+'2'!H455+CompraVenta!J458</f>
        <v>0</v>
      </c>
      <c r="I456" s="6">
        <f>+'2'!I455+CompraVenta!K458</f>
        <v>0</v>
      </c>
      <c r="J456" s="6">
        <f>+'2'!J455+CompraVenta!L458</f>
        <v>0</v>
      </c>
      <c r="K456" s="6">
        <f>+'2'!K455+CompraVenta!M458</f>
        <v>43159.809999999918</v>
      </c>
      <c r="L456" s="6">
        <f>+'2'!L455+CompraVenta!N458</f>
        <v>43527.360000000044</v>
      </c>
      <c r="M456" s="6">
        <f>+'2'!M455+CompraVenta!O458</f>
        <v>37535.709999999948</v>
      </c>
      <c r="N456" s="6">
        <f>+'4'!B455+CompraVenta!P458</f>
        <v>0</v>
      </c>
      <c r="O456" s="6">
        <f>+'4'!C455+CompraVenta!Q458</f>
        <v>0</v>
      </c>
      <c r="P456" s="6">
        <f>+'4'!D455+CompraVenta!R458</f>
        <v>0</v>
      </c>
      <c r="Q456" s="6">
        <f>+'4'!E455+CompraVenta!S458</f>
        <v>0</v>
      </c>
      <c r="R456" s="6">
        <f>+'4'!F455+CompraVenta!T458</f>
        <v>0</v>
      </c>
      <c r="S456" s="6">
        <f>+'4'!G455+CompraVenta!U458</f>
        <v>0</v>
      </c>
      <c r="T456" s="6">
        <f>+'4'!H455+CompraVenta!V458</f>
        <v>0</v>
      </c>
      <c r="U456" s="6">
        <f>+'4'!I455+CompraVenta!W458</f>
        <v>0</v>
      </c>
      <c r="V456" s="6">
        <f>+'4'!J455+CompraVenta!X458</f>
        <v>0</v>
      </c>
      <c r="W456" s="6">
        <f>+'4'!K455+CompraVenta!Y458</f>
        <v>43144.379999999939</v>
      </c>
      <c r="X456" s="6">
        <f>+'4'!L455+CompraVenta!Z458</f>
        <v>43876.540000000066</v>
      </c>
      <c r="Y456" s="6">
        <f>+'4'!M455+CompraVenta!AA458</f>
        <v>41933.849999999991</v>
      </c>
      <c r="Z456" s="6">
        <f>+'7'!B455+CompraVenta!AB458</f>
        <v>0</v>
      </c>
      <c r="AA456" s="6">
        <f>+'7'!C455+CompraVenta!AC458</f>
        <v>0</v>
      </c>
      <c r="AB456" s="6">
        <f>+'7'!D455+CompraVenta!AD458</f>
        <v>0</v>
      </c>
      <c r="AC456" s="6">
        <f>+'7'!E455+CompraVenta!AE458</f>
        <v>0</v>
      </c>
      <c r="AD456" s="6">
        <f>+'7'!F455+CompraVenta!AF458</f>
        <v>0</v>
      </c>
      <c r="AE456" s="6">
        <f>+'7'!G455+CompraVenta!AG458</f>
        <v>0</v>
      </c>
      <c r="AF456" s="6">
        <f>+'7'!H455+CompraVenta!AH458</f>
        <v>0</v>
      </c>
      <c r="AG456" s="6">
        <f>+'7'!I455+CompraVenta!AI458</f>
        <v>0</v>
      </c>
      <c r="AH456" s="6">
        <f>+'7'!J455+CompraVenta!AJ458</f>
        <v>0</v>
      </c>
      <c r="AI456" s="6">
        <f>+'7'!K455+CompraVenta!AK458</f>
        <v>43139.179999999964</v>
      </c>
      <c r="AJ456" s="6">
        <f>+'7'!L455+CompraVenta!AL458</f>
        <v>44230.129999999961</v>
      </c>
      <c r="AK456" s="6">
        <f>+'7'!M455+CompraVenta!AM458</f>
        <v>38184.450000000033</v>
      </c>
      <c r="AL456" s="6"/>
      <c r="AM456" s="33">
        <f t="shared" si="67"/>
        <v>124222.8799999999</v>
      </c>
      <c r="AN456" s="33">
        <f t="shared" si="68"/>
        <v>128954.77</v>
      </c>
      <c r="AO456" s="33">
        <f t="shared" si="69"/>
        <v>125553.75999999995</v>
      </c>
      <c r="AP456" s="33">
        <f t="shared" si="70"/>
        <v>124222.8799999999</v>
      </c>
      <c r="AQ456" s="33">
        <f t="shared" si="71"/>
        <v>1</v>
      </c>
      <c r="AR456" s="6">
        <f t="shared" si="75"/>
        <v>454</v>
      </c>
      <c r="AS456" s="34">
        <f t="shared" si="72"/>
        <v>43159.809999999918</v>
      </c>
      <c r="AT456" s="34">
        <f t="shared" si="72"/>
        <v>43527.360000000044</v>
      </c>
      <c r="AU456" s="34">
        <f t="shared" si="72"/>
        <v>37535.709999999948</v>
      </c>
      <c r="AV456" s="34">
        <f t="shared" si="73"/>
        <v>124222.8799999999</v>
      </c>
      <c r="AW456" s="19"/>
      <c r="BB456" s="33"/>
      <c r="BC456" s="33"/>
      <c r="BD456" s="33"/>
      <c r="BF456" s="33"/>
      <c r="BG456" s="33"/>
      <c r="BH456" s="33"/>
      <c r="BJ456" s="35">
        <f t="shared" si="74"/>
        <v>124222.8799999999</v>
      </c>
    </row>
    <row r="457" spans="1:62" x14ac:dyDescent="0.35">
      <c r="A457" s="3" t="str">
        <f>+'7'!A456</f>
        <v>FOTOVOLTAICA ALFA</v>
      </c>
      <c r="B457" s="6">
        <f>+'2'!B456+CompraVenta!D459</f>
        <v>0</v>
      </c>
      <c r="C457" s="6">
        <f>+'2'!C456+CompraVenta!E459</f>
        <v>0</v>
      </c>
      <c r="D457" s="6">
        <f>+'2'!D456+CompraVenta!F459</f>
        <v>0</v>
      </c>
      <c r="E457" s="6">
        <f>+'2'!E456+CompraVenta!G459</f>
        <v>0</v>
      </c>
      <c r="F457" s="6">
        <f>+'2'!F456+CompraVenta!H459</f>
        <v>0</v>
      </c>
      <c r="G457" s="6">
        <f>+'2'!G456+CompraVenta!I459</f>
        <v>0</v>
      </c>
      <c r="H457" s="6">
        <f>+'2'!H456+CompraVenta!J459</f>
        <v>0</v>
      </c>
      <c r="I457" s="6">
        <f>+'2'!I456+CompraVenta!K459</f>
        <v>0</v>
      </c>
      <c r="J457" s="6">
        <f>+'2'!J456+CompraVenta!L459</f>
        <v>0</v>
      </c>
      <c r="K457" s="6">
        <f>+'2'!K456+CompraVenta!M459</f>
        <v>39055.579999999973</v>
      </c>
      <c r="L457" s="6">
        <f>+'2'!L456+CompraVenta!N459</f>
        <v>44586.680000000008</v>
      </c>
      <c r="M457" s="6">
        <f>+'2'!M456+CompraVenta!O459</f>
        <v>42569.159999999996</v>
      </c>
      <c r="N457" s="6">
        <f>+'4'!B456+CompraVenta!P459</f>
        <v>0</v>
      </c>
      <c r="O457" s="6">
        <f>+'4'!C456+CompraVenta!Q459</f>
        <v>0</v>
      </c>
      <c r="P457" s="6">
        <f>+'4'!D456+CompraVenta!R459</f>
        <v>0</v>
      </c>
      <c r="Q457" s="6">
        <f>+'4'!E456+CompraVenta!S459</f>
        <v>0</v>
      </c>
      <c r="R457" s="6">
        <f>+'4'!F456+CompraVenta!T459</f>
        <v>0</v>
      </c>
      <c r="S457" s="6">
        <f>+'4'!G456+CompraVenta!U459</f>
        <v>0</v>
      </c>
      <c r="T457" s="6">
        <f>+'4'!H456+CompraVenta!V459</f>
        <v>0</v>
      </c>
      <c r="U457" s="6">
        <f>+'4'!I456+CompraVenta!W459</f>
        <v>0</v>
      </c>
      <c r="V457" s="6">
        <f>+'4'!J456+CompraVenta!X459</f>
        <v>0</v>
      </c>
      <c r="W457" s="6">
        <f>+'4'!K456+CompraVenta!Y459</f>
        <v>39029.400000000016</v>
      </c>
      <c r="X457" s="6">
        <f>+'4'!L456+CompraVenta!Z459</f>
        <v>44922.01999999996</v>
      </c>
      <c r="Y457" s="6">
        <f>+'4'!M456+CompraVenta!AA459</f>
        <v>46609.879999999881</v>
      </c>
      <c r="Z457" s="6">
        <f>+'7'!B456+CompraVenta!AB459</f>
        <v>0</v>
      </c>
      <c r="AA457" s="6">
        <f>+'7'!C456+CompraVenta!AC459</f>
        <v>0</v>
      </c>
      <c r="AB457" s="6">
        <f>+'7'!D456+CompraVenta!AD459</f>
        <v>0</v>
      </c>
      <c r="AC457" s="6">
        <f>+'7'!E456+CompraVenta!AE459</f>
        <v>0</v>
      </c>
      <c r="AD457" s="6">
        <f>+'7'!F456+CompraVenta!AF459</f>
        <v>0</v>
      </c>
      <c r="AE457" s="6">
        <f>+'7'!G456+CompraVenta!AG459</f>
        <v>0</v>
      </c>
      <c r="AF457" s="6">
        <f>+'7'!H456+CompraVenta!AH459</f>
        <v>0</v>
      </c>
      <c r="AG457" s="6">
        <f>+'7'!I456+CompraVenta!AI459</f>
        <v>0</v>
      </c>
      <c r="AH457" s="6">
        <f>+'7'!J456+CompraVenta!AJ459</f>
        <v>0</v>
      </c>
      <c r="AI457" s="6">
        <f>+'7'!K456+CompraVenta!AK459</f>
        <v>39034.329999999994</v>
      </c>
      <c r="AJ457" s="6">
        <f>+'7'!L456+CompraVenta!AL459</f>
        <v>45250.669999999976</v>
      </c>
      <c r="AK457" s="6">
        <f>+'7'!M456+CompraVenta!AM459</f>
        <v>43095.00999999998</v>
      </c>
      <c r="AL457" s="6"/>
      <c r="AM457" s="33">
        <f t="shared" si="67"/>
        <v>126211.41999999998</v>
      </c>
      <c r="AN457" s="33">
        <f t="shared" si="68"/>
        <v>130561.29999999987</v>
      </c>
      <c r="AO457" s="33">
        <f t="shared" si="69"/>
        <v>127380.00999999995</v>
      </c>
      <c r="AP457" s="33">
        <f t="shared" si="70"/>
        <v>126211.41999999998</v>
      </c>
      <c r="AQ457" s="33">
        <f t="shared" si="71"/>
        <v>1</v>
      </c>
      <c r="AR457" s="6">
        <f t="shared" si="75"/>
        <v>455</v>
      </c>
      <c r="AS457" s="34">
        <f t="shared" si="72"/>
        <v>39055.579999999973</v>
      </c>
      <c r="AT457" s="34">
        <f t="shared" si="72"/>
        <v>44586.680000000008</v>
      </c>
      <c r="AU457" s="34">
        <f t="shared" si="72"/>
        <v>42569.159999999996</v>
      </c>
      <c r="AV457" s="34">
        <f t="shared" si="73"/>
        <v>126211.41999999998</v>
      </c>
      <c r="AW457" s="19"/>
      <c r="BB457" s="33"/>
      <c r="BC457" s="33"/>
      <c r="BD457" s="33"/>
      <c r="BF457" s="33"/>
      <c r="BG457" s="33"/>
      <c r="BH457" s="33"/>
      <c r="BJ457" s="35">
        <f t="shared" si="74"/>
        <v>126211.41999999998</v>
      </c>
    </row>
    <row r="458" spans="1:62" x14ac:dyDescent="0.35">
      <c r="A458" s="3" t="str">
        <f>+'7'!A457</f>
        <v>SOL_DEL_DESIERTO</v>
      </c>
      <c r="B458" s="6">
        <f>+'2'!B457+CompraVenta!D460</f>
        <v>0</v>
      </c>
      <c r="C458" s="6">
        <f>+'2'!C457+CompraVenta!E460</f>
        <v>0</v>
      </c>
      <c r="D458" s="6">
        <f>+'2'!D457+CompraVenta!F460</f>
        <v>0</v>
      </c>
      <c r="E458" s="6">
        <f>+'2'!E457+CompraVenta!G460</f>
        <v>0</v>
      </c>
      <c r="F458" s="6">
        <f>+'2'!F457+CompraVenta!H460</f>
        <v>0</v>
      </c>
      <c r="G458" s="6">
        <f>+'2'!G457+CompraVenta!I460</f>
        <v>0</v>
      </c>
      <c r="H458" s="6">
        <f>+'2'!H457+CompraVenta!J460</f>
        <v>0</v>
      </c>
      <c r="I458" s="6">
        <f>+'2'!I457+CompraVenta!K460</f>
        <v>0</v>
      </c>
      <c r="J458" s="6">
        <f>+'2'!J457+CompraVenta!L460</f>
        <v>0</v>
      </c>
      <c r="K458" s="6">
        <f>+'2'!K457+CompraVenta!M460</f>
        <v>0</v>
      </c>
      <c r="L458" s="6">
        <f>+'2'!L457+CompraVenta!N460</f>
        <v>0</v>
      </c>
      <c r="M458" s="6">
        <f>+'2'!M457+CompraVenta!O460</f>
        <v>0</v>
      </c>
      <c r="N458" s="6">
        <f>+'4'!B457+CompraVenta!P460</f>
        <v>0</v>
      </c>
      <c r="O458" s="6">
        <f>+'4'!C457+CompraVenta!Q460</f>
        <v>0</v>
      </c>
      <c r="P458" s="6">
        <f>+'4'!D457+CompraVenta!R460</f>
        <v>0</v>
      </c>
      <c r="Q458" s="6">
        <f>+'4'!E457+CompraVenta!S460</f>
        <v>0</v>
      </c>
      <c r="R458" s="6">
        <f>+'4'!F457+CompraVenta!T460</f>
        <v>0</v>
      </c>
      <c r="S458" s="6">
        <f>+'4'!G457+CompraVenta!U460</f>
        <v>0</v>
      </c>
      <c r="T458" s="6">
        <f>+'4'!H457+CompraVenta!V460</f>
        <v>0</v>
      </c>
      <c r="U458" s="6">
        <f>+'4'!I457+CompraVenta!W460</f>
        <v>0</v>
      </c>
      <c r="V458" s="6">
        <f>+'4'!J457+CompraVenta!X460</f>
        <v>0</v>
      </c>
      <c r="W458" s="6">
        <f>+'4'!K457+CompraVenta!Y460</f>
        <v>0</v>
      </c>
      <c r="X458" s="6">
        <f>+'4'!L457+CompraVenta!Z460</f>
        <v>0</v>
      </c>
      <c r="Y458" s="6">
        <f>+'4'!M457+CompraVenta!AA460</f>
        <v>0</v>
      </c>
      <c r="Z458" s="6">
        <f>+'7'!B457+CompraVenta!AB460</f>
        <v>0</v>
      </c>
      <c r="AA458" s="6">
        <f>+'7'!C457+CompraVenta!AC460</f>
        <v>0</v>
      </c>
      <c r="AB458" s="6">
        <f>+'7'!D457+CompraVenta!AD460</f>
        <v>0</v>
      </c>
      <c r="AC458" s="6">
        <f>+'7'!E457+CompraVenta!AE460</f>
        <v>0</v>
      </c>
      <c r="AD458" s="6">
        <f>+'7'!F457+CompraVenta!AF460</f>
        <v>0</v>
      </c>
      <c r="AE458" s="6">
        <f>+'7'!G457+CompraVenta!AG460</f>
        <v>0</v>
      </c>
      <c r="AF458" s="6">
        <f>+'7'!H457+CompraVenta!AH460</f>
        <v>0</v>
      </c>
      <c r="AG458" s="6">
        <f>+'7'!I457+CompraVenta!AI460</f>
        <v>0</v>
      </c>
      <c r="AH458" s="6">
        <f>+'7'!J457+CompraVenta!AJ460</f>
        <v>0</v>
      </c>
      <c r="AI458" s="6">
        <f>+'7'!K457+CompraVenta!AK460</f>
        <v>0</v>
      </c>
      <c r="AJ458" s="6">
        <f>+'7'!L457+CompraVenta!AL460</f>
        <v>0</v>
      </c>
      <c r="AK458" s="6">
        <f>+'7'!M457+CompraVenta!AM460</f>
        <v>0</v>
      </c>
      <c r="AL458" s="6"/>
      <c r="AM458" s="33">
        <f t="shared" si="67"/>
        <v>0</v>
      </c>
      <c r="AN458" s="33">
        <f t="shared" si="68"/>
        <v>0</v>
      </c>
      <c r="AO458" s="33">
        <f t="shared" si="69"/>
        <v>0</v>
      </c>
      <c r="AP458" s="33">
        <f t="shared" si="70"/>
        <v>0</v>
      </c>
      <c r="AQ458" s="33">
        <f t="shared" si="71"/>
        <v>1</v>
      </c>
      <c r="AR458" s="6">
        <f t="shared" si="75"/>
        <v>456</v>
      </c>
      <c r="AS458" s="34">
        <f t="shared" si="72"/>
        <v>0</v>
      </c>
      <c r="AT458" s="34">
        <f t="shared" si="72"/>
        <v>0</v>
      </c>
      <c r="AU458" s="34">
        <f t="shared" si="72"/>
        <v>0</v>
      </c>
      <c r="AV458" s="34">
        <f t="shared" si="73"/>
        <v>0</v>
      </c>
      <c r="AW458" s="19"/>
      <c r="BB458" s="33"/>
      <c r="BC458" s="33"/>
      <c r="BD458" s="33"/>
      <c r="BF458" s="33"/>
      <c r="BG458" s="33"/>
      <c r="BH458" s="33"/>
      <c r="BJ458" s="35">
        <f t="shared" si="74"/>
        <v>0</v>
      </c>
    </row>
    <row r="459" spans="1:62" x14ac:dyDescent="0.35">
      <c r="A459" s="3" t="str">
        <f>+'7'!A458</f>
        <v>PEGASUS</v>
      </c>
      <c r="B459" s="6">
        <f>+'2'!B458+CompraVenta!D461</f>
        <v>0</v>
      </c>
      <c r="C459" s="6">
        <f>+'2'!C458+CompraVenta!E461</f>
        <v>0</v>
      </c>
      <c r="D459" s="6">
        <f>+'2'!D458+CompraVenta!F461</f>
        <v>0</v>
      </c>
      <c r="E459" s="6">
        <f>+'2'!E458+CompraVenta!G461</f>
        <v>0</v>
      </c>
      <c r="F459" s="6">
        <f>+'2'!F458+CompraVenta!H461</f>
        <v>0</v>
      </c>
      <c r="G459" s="6">
        <f>+'2'!G458+CompraVenta!I461</f>
        <v>0</v>
      </c>
      <c r="H459" s="6">
        <f>+'2'!H458+CompraVenta!J461</f>
        <v>0</v>
      </c>
      <c r="I459" s="6">
        <f>+'2'!I458+CompraVenta!K461</f>
        <v>0</v>
      </c>
      <c r="J459" s="6">
        <f>+'2'!J458+CompraVenta!L461</f>
        <v>0</v>
      </c>
      <c r="K459" s="6">
        <f>+'2'!K458+CompraVenta!M461</f>
        <v>41874.769999999946</v>
      </c>
      <c r="L459" s="6">
        <f>+'2'!L458+CompraVenta!N461</f>
        <v>47801.289999999979</v>
      </c>
      <c r="M459" s="6">
        <f>+'2'!M458+CompraVenta!O461</f>
        <v>45614.160000000069</v>
      </c>
      <c r="N459" s="6">
        <f>+'4'!B458+CompraVenta!P461</f>
        <v>0</v>
      </c>
      <c r="O459" s="6">
        <f>+'4'!C458+CompraVenta!Q461</f>
        <v>0</v>
      </c>
      <c r="P459" s="6">
        <f>+'4'!D458+CompraVenta!R461</f>
        <v>0</v>
      </c>
      <c r="Q459" s="6">
        <f>+'4'!E458+CompraVenta!S461</f>
        <v>0</v>
      </c>
      <c r="R459" s="6">
        <f>+'4'!F458+CompraVenta!T461</f>
        <v>0</v>
      </c>
      <c r="S459" s="6">
        <f>+'4'!G458+CompraVenta!U461</f>
        <v>0</v>
      </c>
      <c r="T459" s="6">
        <f>+'4'!H458+CompraVenta!V461</f>
        <v>0</v>
      </c>
      <c r="U459" s="6">
        <f>+'4'!I458+CompraVenta!W461</f>
        <v>0</v>
      </c>
      <c r="V459" s="6">
        <f>+'4'!J458+CompraVenta!X461</f>
        <v>0</v>
      </c>
      <c r="W459" s="6">
        <f>+'4'!K458+CompraVenta!Y461</f>
        <v>41846.699999999917</v>
      </c>
      <c r="X459" s="6">
        <f>+'4'!L458+CompraVenta!Z461</f>
        <v>48160.92000000002</v>
      </c>
      <c r="Y459" s="6">
        <f>+'4'!M458+CompraVenta!AA461</f>
        <v>49944.209999999941</v>
      </c>
      <c r="Z459" s="6">
        <f>+'7'!B458+CompraVenta!AB461</f>
        <v>0</v>
      </c>
      <c r="AA459" s="6">
        <f>+'7'!C458+CompraVenta!AC461</f>
        <v>0</v>
      </c>
      <c r="AB459" s="6">
        <f>+'7'!D458+CompraVenta!AD461</f>
        <v>0</v>
      </c>
      <c r="AC459" s="6">
        <f>+'7'!E458+CompraVenta!AE461</f>
        <v>0</v>
      </c>
      <c r="AD459" s="6">
        <f>+'7'!F458+CompraVenta!AF461</f>
        <v>0</v>
      </c>
      <c r="AE459" s="6">
        <f>+'7'!G458+CompraVenta!AG461</f>
        <v>0</v>
      </c>
      <c r="AF459" s="6">
        <f>+'7'!H458+CompraVenta!AH461</f>
        <v>0</v>
      </c>
      <c r="AG459" s="6">
        <f>+'7'!I458+CompraVenta!AI461</f>
        <v>0</v>
      </c>
      <c r="AH459" s="6">
        <f>+'7'!J458+CompraVenta!AJ461</f>
        <v>0</v>
      </c>
      <c r="AI459" s="6">
        <f>+'7'!K458+CompraVenta!AK461</f>
        <v>41851.970000000016</v>
      </c>
      <c r="AJ459" s="6">
        <f>+'7'!L458+CompraVenta!AL461</f>
        <v>48513.60999999995</v>
      </c>
      <c r="AK459" s="6">
        <f>+'7'!M458+CompraVenta!AM461</f>
        <v>46177.649999999929</v>
      </c>
      <c r="AL459" s="6"/>
      <c r="AM459" s="33">
        <f t="shared" si="67"/>
        <v>135290.22</v>
      </c>
      <c r="AN459" s="33">
        <f t="shared" si="68"/>
        <v>139951.82999999987</v>
      </c>
      <c r="AO459" s="33">
        <f t="shared" si="69"/>
        <v>136543.22999999989</v>
      </c>
      <c r="AP459" s="33">
        <f t="shared" si="70"/>
        <v>135290.22</v>
      </c>
      <c r="AQ459" s="33">
        <f t="shared" si="71"/>
        <v>1</v>
      </c>
      <c r="AR459" s="6">
        <f t="shared" si="75"/>
        <v>457</v>
      </c>
      <c r="AS459" s="34">
        <f t="shared" si="72"/>
        <v>41874.769999999946</v>
      </c>
      <c r="AT459" s="34">
        <f t="shared" si="72"/>
        <v>47801.289999999979</v>
      </c>
      <c r="AU459" s="34">
        <f t="shared" si="72"/>
        <v>45614.160000000069</v>
      </c>
      <c r="AV459" s="34">
        <f t="shared" si="73"/>
        <v>135290.22</v>
      </c>
      <c r="AW459" s="19"/>
      <c r="BB459" s="33"/>
      <c r="BC459" s="33"/>
      <c r="BD459" s="33"/>
      <c r="BF459" s="33"/>
      <c r="BG459" s="33"/>
      <c r="BH459" s="33"/>
      <c r="BJ459" s="35">
        <f t="shared" si="74"/>
        <v>135290.22</v>
      </c>
    </row>
    <row r="460" spans="1:62" x14ac:dyDescent="0.35">
      <c r="A460" s="3" t="str">
        <f>+'7'!A459</f>
        <v>FOTOVOLTAICA AVELLANO</v>
      </c>
      <c r="B460" s="6">
        <f>+'2'!B459+CompraVenta!D462</f>
        <v>0</v>
      </c>
      <c r="C460" s="6">
        <f>+'2'!C459+CompraVenta!E462</f>
        <v>0</v>
      </c>
      <c r="D460" s="6">
        <f>+'2'!D459+CompraVenta!F462</f>
        <v>0</v>
      </c>
      <c r="E460" s="6">
        <f>+'2'!E459+CompraVenta!G462</f>
        <v>0</v>
      </c>
      <c r="F460" s="6">
        <f>+'2'!F459+CompraVenta!H462</f>
        <v>0</v>
      </c>
      <c r="G460" s="6">
        <f>+'2'!G459+CompraVenta!I462</f>
        <v>0</v>
      </c>
      <c r="H460" s="6">
        <f>+'2'!H459+CompraVenta!J462</f>
        <v>0</v>
      </c>
      <c r="I460" s="6">
        <f>+'2'!I459+CompraVenta!K462</f>
        <v>0</v>
      </c>
      <c r="J460" s="6">
        <f>+'2'!J459+CompraVenta!L462</f>
        <v>0</v>
      </c>
      <c r="K460" s="6">
        <f>+'2'!K459+CompraVenta!M462</f>
        <v>34775.019999999997</v>
      </c>
      <c r="L460" s="6">
        <f>+'2'!L459+CompraVenta!N462</f>
        <v>37891.270000000004</v>
      </c>
      <c r="M460" s="6">
        <f>+'2'!M459+CompraVenta!O462</f>
        <v>38360.779999999992</v>
      </c>
      <c r="N460" s="6">
        <f>+'4'!B459+CompraVenta!P462</f>
        <v>0</v>
      </c>
      <c r="O460" s="6">
        <f>+'4'!C459+CompraVenta!Q462</f>
        <v>0</v>
      </c>
      <c r="P460" s="6">
        <f>+'4'!D459+CompraVenta!R462</f>
        <v>0</v>
      </c>
      <c r="Q460" s="6">
        <f>+'4'!E459+CompraVenta!S462</f>
        <v>0</v>
      </c>
      <c r="R460" s="6">
        <f>+'4'!F459+CompraVenta!T462</f>
        <v>0</v>
      </c>
      <c r="S460" s="6">
        <f>+'4'!G459+CompraVenta!U462</f>
        <v>0</v>
      </c>
      <c r="T460" s="6">
        <f>+'4'!H459+CompraVenta!V462</f>
        <v>0</v>
      </c>
      <c r="U460" s="6">
        <f>+'4'!I459+CompraVenta!W462</f>
        <v>0</v>
      </c>
      <c r="V460" s="6">
        <f>+'4'!J459+CompraVenta!X462</f>
        <v>0</v>
      </c>
      <c r="W460" s="6">
        <f>+'4'!K459+CompraVenta!Y462</f>
        <v>34766.710000000006</v>
      </c>
      <c r="X460" s="6">
        <f>+'4'!L459+CompraVenta!Z462</f>
        <v>38187.26999999999</v>
      </c>
      <c r="Y460" s="6">
        <f>+'4'!M459+CompraVenta!AA462</f>
        <v>42130.779999999977</v>
      </c>
      <c r="Z460" s="6">
        <f>+'7'!B459+CompraVenta!AB462</f>
        <v>0</v>
      </c>
      <c r="AA460" s="6">
        <f>+'7'!C459+CompraVenta!AC462</f>
        <v>0</v>
      </c>
      <c r="AB460" s="6">
        <f>+'7'!D459+CompraVenta!AD462</f>
        <v>0</v>
      </c>
      <c r="AC460" s="6">
        <f>+'7'!E459+CompraVenta!AE462</f>
        <v>0</v>
      </c>
      <c r="AD460" s="6">
        <f>+'7'!F459+CompraVenta!AF462</f>
        <v>0</v>
      </c>
      <c r="AE460" s="6">
        <f>+'7'!G459+CompraVenta!AG462</f>
        <v>0</v>
      </c>
      <c r="AF460" s="6">
        <f>+'7'!H459+CompraVenta!AH462</f>
        <v>0</v>
      </c>
      <c r="AG460" s="6">
        <f>+'7'!I459+CompraVenta!AI462</f>
        <v>0</v>
      </c>
      <c r="AH460" s="6">
        <f>+'7'!J459+CompraVenta!AJ462</f>
        <v>0</v>
      </c>
      <c r="AI460" s="6">
        <f>+'7'!K459+CompraVenta!AK462</f>
        <v>34766.470000000059</v>
      </c>
      <c r="AJ460" s="6">
        <f>+'7'!L459+CompraVenta!AL462</f>
        <v>38465.51999999996</v>
      </c>
      <c r="AK460" s="6">
        <f>+'7'!M459+CompraVenta!AM462</f>
        <v>38896.009999999966</v>
      </c>
      <c r="AL460" s="6"/>
      <c r="AM460" s="33">
        <f t="shared" si="67"/>
        <v>111027.07</v>
      </c>
      <c r="AN460" s="33">
        <f t="shared" si="68"/>
        <v>115084.75999999998</v>
      </c>
      <c r="AO460" s="33">
        <f t="shared" si="69"/>
        <v>112127.99999999999</v>
      </c>
      <c r="AP460" s="33">
        <f t="shared" si="70"/>
        <v>111027.07</v>
      </c>
      <c r="AQ460" s="33">
        <f t="shared" si="71"/>
        <v>1</v>
      </c>
      <c r="AR460" s="6">
        <f t="shared" si="75"/>
        <v>458</v>
      </c>
      <c r="AS460" s="34">
        <f t="shared" si="72"/>
        <v>34775.019999999997</v>
      </c>
      <c r="AT460" s="34">
        <f t="shared" si="72"/>
        <v>37891.270000000004</v>
      </c>
      <c r="AU460" s="34">
        <f t="shared" si="72"/>
        <v>38360.779999999992</v>
      </c>
      <c r="AV460" s="34">
        <f t="shared" si="73"/>
        <v>111027.07</v>
      </c>
      <c r="AW460" s="19"/>
      <c r="BB460" s="33"/>
      <c r="BC460" s="33"/>
      <c r="BD460" s="33"/>
      <c r="BF460" s="33"/>
      <c r="BG460" s="33"/>
      <c r="BH460" s="33"/>
      <c r="BJ460" s="35">
        <f t="shared" si="74"/>
        <v>111027.07</v>
      </c>
    </row>
    <row r="461" spans="1:62" x14ac:dyDescent="0.35">
      <c r="A461" s="3" t="str">
        <f>+'7'!A460</f>
        <v>PARQUE SOLAR LA MURALLA II SPA</v>
      </c>
      <c r="B461" s="6">
        <f>+'2'!B460+CompraVenta!D463</f>
        <v>0</v>
      </c>
      <c r="C461" s="6">
        <f>+'2'!C460+CompraVenta!E463</f>
        <v>0</v>
      </c>
      <c r="D461" s="6">
        <f>+'2'!D460+CompraVenta!F463</f>
        <v>0</v>
      </c>
      <c r="E461" s="6">
        <f>+'2'!E460+CompraVenta!G463</f>
        <v>0</v>
      </c>
      <c r="F461" s="6">
        <f>+'2'!F460+CompraVenta!H463</f>
        <v>0</v>
      </c>
      <c r="G461" s="6">
        <f>+'2'!G460+CompraVenta!I463</f>
        <v>0</v>
      </c>
      <c r="H461" s="6">
        <f>+'2'!H460+CompraVenta!J463</f>
        <v>0</v>
      </c>
      <c r="I461" s="6">
        <f>+'2'!I460+CompraVenta!K463</f>
        <v>0</v>
      </c>
      <c r="J461" s="6">
        <f>+'2'!J460+CompraVenta!L463</f>
        <v>0</v>
      </c>
      <c r="K461" s="6">
        <f>+'2'!K460+CompraVenta!M463</f>
        <v>0</v>
      </c>
      <c r="L461" s="6">
        <f>+'2'!L460+CompraVenta!N463</f>
        <v>0</v>
      </c>
      <c r="M461" s="6">
        <f>+'2'!M460+CompraVenta!O463</f>
        <v>0</v>
      </c>
      <c r="N461" s="6">
        <f>+'4'!B460+CompraVenta!P463</f>
        <v>0</v>
      </c>
      <c r="O461" s="6">
        <f>+'4'!C460+CompraVenta!Q463</f>
        <v>0</v>
      </c>
      <c r="P461" s="6">
        <f>+'4'!D460+CompraVenta!R463</f>
        <v>0</v>
      </c>
      <c r="Q461" s="6">
        <f>+'4'!E460+CompraVenta!S463</f>
        <v>0</v>
      </c>
      <c r="R461" s="6">
        <f>+'4'!F460+CompraVenta!T463</f>
        <v>0</v>
      </c>
      <c r="S461" s="6">
        <f>+'4'!G460+CompraVenta!U463</f>
        <v>0</v>
      </c>
      <c r="T461" s="6">
        <f>+'4'!H460+CompraVenta!V463</f>
        <v>0</v>
      </c>
      <c r="U461" s="6">
        <f>+'4'!I460+CompraVenta!W463</f>
        <v>0</v>
      </c>
      <c r="V461" s="6">
        <f>+'4'!J460+CompraVenta!X463</f>
        <v>0</v>
      </c>
      <c r="W461" s="6">
        <f>+'4'!K460+CompraVenta!Y463</f>
        <v>0</v>
      </c>
      <c r="X461" s="6">
        <f>+'4'!L460+CompraVenta!Z463</f>
        <v>0</v>
      </c>
      <c r="Y461" s="6">
        <f>+'4'!M460+CompraVenta!AA463</f>
        <v>0</v>
      </c>
      <c r="Z461" s="6">
        <f>+'7'!B460+CompraVenta!AB463</f>
        <v>0</v>
      </c>
      <c r="AA461" s="6">
        <f>+'7'!C460+CompraVenta!AC463</f>
        <v>0</v>
      </c>
      <c r="AB461" s="6">
        <f>+'7'!D460+CompraVenta!AD463</f>
        <v>0</v>
      </c>
      <c r="AC461" s="6">
        <f>+'7'!E460+CompraVenta!AE463</f>
        <v>0</v>
      </c>
      <c r="AD461" s="6">
        <f>+'7'!F460+CompraVenta!AF463</f>
        <v>0</v>
      </c>
      <c r="AE461" s="6">
        <f>+'7'!G460+CompraVenta!AG463</f>
        <v>0</v>
      </c>
      <c r="AF461" s="6">
        <f>+'7'!H460+CompraVenta!AH463</f>
        <v>0</v>
      </c>
      <c r="AG461" s="6">
        <f>+'7'!I460+CompraVenta!AI463</f>
        <v>0</v>
      </c>
      <c r="AH461" s="6">
        <f>+'7'!J460+CompraVenta!AJ463</f>
        <v>0</v>
      </c>
      <c r="AI461" s="6">
        <f>+'7'!K460+CompraVenta!AK463</f>
        <v>0</v>
      </c>
      <c r="AJ461" s="6">
        <f>+'7'!L460+CompraVenta!AL463</f>
        <v>0</v>
      </c>
      <c r="AK461" s="6">
        <f>+'7'!M460+CompraVenta!AM463</f>
        <v>0</v>
      </c>
      <c r="AL461" s="6"/>
      <c r="AM461" s="33">
        <f t="shared" si="67"/>
        <v>0</v>
      </c>
      <c r="AN461" s="33">
        <f t="shared" si="68"/>
        <v>0</v>
      </c>
      <c r="AO461" s="33">
        <f t="shared" si="69"/>
        <v>0</v>
      </c>
      <c r="AP461" s="33">
        <f t="shared" si="70"/>
        <v>0</v>
      </c>
      <c r="AQ461" s="33">
        <f t="shared" si="71"/>
        <v>1</v>
      </c>
      <c r="AR461" s="6">
        <f t="shared" si="75"/>
        <v>459</v>
      </c>
      <c r="AS461" s="34">
        <f t="shared" si="72"/>
        <v>0</v>
      </c>
      <c r="AT461" s="34">
        <f t="shared" si="72"/>
        <v>0</v>
      </c>
      <c r="AU461" s="34">
        <f t="shared" si="72"/>
        <v>0</v>
      </c>
      <c r="AV461" s="34">
        <f t="shared" si="73"/>
        <v>0</v>
      </c>
      <c r="AW461" s="19"/>
      <c r="BB461" s="33"/>
      <c r="BC461" s="33"/>
      <c r="BD461" s="33"/>
      <c r="BF461" s="33"/>
      <c r="BG461" s="33"/>
      <c r="BH461" s="33"/>
      <c r="BJ461" s="35">
        <f t="shared" si="74"/>
        <v>0</v>
      </c>
    </row>
    <row r="462" spans="1:62" x14ac:dyDescent="0.35">
      <c r="A462" s="3" t="str">
        <f>+'7'!A461</f>
        <v>IBEREÓLICA CABO LEONES II S.A.</v>
      </c>
      <c r="B462" s="6">
        <f>+'2'!B461+CompraVenta!D464</f>
        <v>0</v>
      </c>
      <c r="C462" s="6">
        <f>+'2'!C461+CompraVenta!E464</f>
        <v>0</v>
      </c>
      <c r="D462" s="6">
        <f>+'2'!D461+CompraVenta!F464</f>
        <v>0</v>
      </c>
      <c r="E462" s="6">
        <f>+'2'!E461+CompraVenta!G464</f>
        <v>0</v>
      </c>
      <c r="F462" s="6">
        <f>+'2'!F461+CompraVenta!H464</f>
        <v>0</v>
      </c>
      <c r="G462" s="6">
        <f>+'2'!G461+CompraVenta!I464</f>
        <v>0</v>
      </c>
      <c r="H462" s="6">
        <f>+'2'!H461+CompraVenta!J464</f>
        <v>0</v>
      </c>
      <c r="I462" s="6">
        <f>+'2'!I461+CompraVenta!K464</f>
        <v>0</v>
      </c>
      <c r="J462" s="6">
        <f>+'2'!J461+CompraVenta!L464</f>
        <v>0</v>
      </c>
      <c r="K462" s="6">
        <f>+'2'!K461+CompraVenta!M464</f>
        <v>0</v>
      </c>
      <c r="L462" s="6">
        <f>+'2'!L461+CompraVenta!N464</f>
        <v>0</v>
      </c>
      <c r="M462" s="6">
        <f>+'2'!M461+CompraVenta!O464</f>
        <v>0</v>
      </c>
      <c r="N462" s="6">
        <f>+'4'!B461+CompraVenta!P464</f>
        <v>0</v>
      </c>
      <c r="O462" s="6">
        <f>+'4'!C461+CompraVenta!Q464</f>
        <v>0</v>
      </c>
      <c r="P462" s="6">
        <f>+'4'!D461+CompraVenta!R464</f>
        <v>0</v>
      </c>
      <c r="Q462" s="6">
        <f>+'4'!E461+CompraVenta!S464</f>
        <v>0</v>
      </c>
      <c r="R462" s="6">
        <f>+'4'!F461+CompraVenta!T464</f>
        <v>0</v>
      </c>
      <c r="S462" s="6">
        <f>+'4'!G461+CompraVenta!U464</f>
        <v>0</v>
      </c>
      <c r="T462" s="6">
        <f>+'4'!H461+CompraVenta!V464</f>
        <v>0</v>
      </c>
      <c r="U462" s="6">
        <f>+'4'!I461+CompraVenta!W464</f>
        <v>0</v>
      </c>
      <c r="V462" s="6">
        <f>+'4'!J461+CompraVenta!X464</f>
        <v>0</v>
      </c>
      <c r="W462" s="6">
        <f>+'4'!K461+CompraVenta!Y464</f>
        <v>0</v>
      </c>
      <c r="X462" s="6">
        <f>+'4'!L461+CompraVenta!Z464</f>
        <v>0</v>
      </c>
      <c r="Y462" s="6">
        <f>+'4'!M461+CompraVenta!AA464</f>
        <v>0</v>
      </c>
      <c r="Z462" s="6">
        <f>+'7'!B461+CompraVenta!AB464</f>
        <v>0</v>
      </c>
      <c r="AA462" s="6">
        <f>+'7'!C461+CompraVenta!AC464</f>
        <v>0</v>
      </c>
      <c r="AB462" s="6">
        <f>+'7'!D461+CompraVenta!AD464</f>
        <v>0</v>
      </c>
      <c r="AC462" s="6">
        <f>+'7'!E461+CompraVenta!AE464</f>
        <v>0</v>
      </c>
      <c r="AD462" s="6">
        <f>+'7'!F461+CompraVenta!AF464</f>
        <v>0</v>
      </c>
      <c r="AE462" s="6">
        <f>+'7'!G461+CompraVenta!AG464</f>
        <v>0</v>
      </c>
      <c r="AF462" s="6">
        <f>+'7'!H461+CompraVenta!AH464</f>
        <v>0</v>
      </c>
      <c r="AG462" s="6">
        <f>+'7'!I461+CompraVenta!AI464</f>
        <v>0</v>
      </c>
      <c r="AH462" s="6">
        <f>+'7'!J461+CompraVenta!AJ464</f>
        <v>0</v>
      </c>
      <c r="AI462" s="6">
        <f>+'7'!K461+CompraVenta!AK464</f>
        <v>0</v>
      </c>
      <c r="AJ462" s="6">
        <f>+'7'!L461+CompraVenta!AL464</f>
        <v>0</v>
      </c>
      <c r="AK462" s="6">
        <f>+'7'!M461+CompraVenta!AM464</f>
        <v>0</v>
      </c>
      <c r="AL462" s="6"/>
      <c r="AM462" s="33">
        <f t="shared" si="67"/>
        <v>0</v>
      </c>
      <c r="AN462" s="33">
        <f t="shared" si="68"/>
        <v>0</v>
      </c>
      <c r="AO462" s="33">
        <f t="shared" si="69"/>
        <v>0</v>
      </c>
      <c r="AP462" s="33">
        <f t="shared" si="70"/>
        <v>0</v>
      </c>
      <c r="AQ462" s="33">
        <f t="shared" si="71"/>
        <v>1</v>
      </c>
      <c r="AR462" s="6">
        <f t="shared" si="75"/>
        <v>460</v>
      </c>
      <c r="AS462" s="34">
        <f t="shared" si="72"/>
        <v>0</v>
      </c>
      <c r="AT462" s="34">
        <f t="shared" si="72"/>
        <v>0</v>
      </c>
      <c r="AU462" s="34">
        <f t="shared" si="72"/>
        <v>0</v>
      </c>
      <c r="AV462" s="34">
        <f t="shared" si="73"/>
        <v>0</v>
      </c>
      <c r="AW462" s="19"/>
      <c r="BB462" s="33"/>
      <c r="BC462" s="33"/>
      <c r="BD462" s="33"/>
      <c r="BF462" s="33"/>
      <c r="BG462" s="33"/>
      <c r="BH462" s="33"/>
      <c r="BJ462" s="35">
        <f t="shared" si="74"/>
        <v>0</v>
      </c>
    </row>
    <row r="463" spans="1:62" x14ac:dyDescent="0.35">
      <c r="A463" s="3" t="str">
        <f>+'7'!A462</f>
        <v>WPD_DUQUECO</v>
      </c>
      <c r="B463" s="6">
        <f>+'2'!B462+CompraVenta!D465</f>
        <v>0</v>
      </c>
      <c r="C463" s="6">
        <f>+'2'!C462+CompraVenta!E465</f>
        <v>0</v>
      </c>
      <c r="D463" s="6">
        <f>+'2'!D462+CompraVenta!F465</f>
        <v>0</v>
      </c>
      <c r="E463" s="6">
        <f>+'2'!E462+CompraVenta!G465</f>
        <v>0</v>
      </c>
      <c r="F463" s="6">
        <f>+'2'!F462+CompraVenta!H465</f>
        <v>0</v>
      </c>
      <c r="G463" s="6">
        <f>+'2'!G462+CompraVenta!I465</f>
        <v>0</v>
      </c>
      <c r="H463" s="6">
        <f>+'2'!H462+CompraVenta!J465</f>
        <v>0</v>
      </c>
      <c r="I463" s="6">
        <f>+'2'!I462+CompraVenta!K465</f>
        <v>0</v>
      </c>
      <c r="J463" s="6">
        <f>+'2'!J462+CompraVenta!L465</f>
        <v>0</v>
      </c>
      <c r="K463" s="6">
        <f>+'2'!K462+CompraVenta!M465</f>
        <v>-37223.560000000005</v>
      </c>
      <c r="L463" s="6">
        <f>+'2'!L462+CompraVenta!N465</f>
        <v>-33886.350000000013</v>
      </c>
      <c r="M463" s="6">
        <f>+'2'!M462+CompraVenta!O465</f>
        <v>-33248.739999999991</v>
      </c>
      <c r="N463" s="6">
        <f>+'4'!B462+CompraVenta!P465</f>
        <v>0</v>
      </c>
      <c r="O463" s="6">
        <f>+'4'!C462+CompraVenta!Q465</f>
        <v>0</v>
      </c>
      <c r="P463" s="6">
        <f>+'4'!D462+CompraVenta!R465</f>
        <v>0</v>
      </c>
      <c r="Q463" s="6">
        <f>+'4'!E462+CompraVenta!S465</f>
        <v>0</v>
      </c>
      <c r="R463" s="6">
        <f>+'4'!F462+CompraVenta!T465</f>
        <v>0</v>
      </c>
      <c r="S463" s="6">
        <f>+'4'!G462+CompraVenta!U465</f>
        <v>0</v>
      </c>
      <c r="T463" s="6">
        <f>+'4'!H462+CompraVenta!V465</f>
        <v>0</v>
      </c>
      <c r="U463" s="6">
        <f>+'4'!I462+CompraVenta!W465</f>
        <v>0</v>
      </c>
      <c r="V463" s="6">
        <f>+'4'!J462+CompraVenta!X465</f>
        <v>0</v>
      </c>
      <c r="W463" s="6">
        <f>+'4'!K462+CompraVenta!Y465</f>
        <v>-37225.430000000015</v>
      </c>
      <c r="X463" s="6">
        <f>+'4'!L462+CompraVenta!Z465</f>
        <v>-34104.599999999984</v>
      </c>
      <c r="Y463" s="6">
        <f>+'4'!M462+CompraVenta!AA465</f>
        <v>-36493.469999999987</v>
      </c>
      <c r="Z463" s="6">
        <f>+'7'!B462+CompraVenta!AB465</f>
        <v>0</v>
      </c>
      <c r="AA463" s="6">
        <f>+'7'!C462+CompraVenta!AC465</f>
        <v>0</v>
      </c>
      <c r="AB463" s="6">
        <f>+'7'!D462+CompraVenta!AD465</f>
        <v>0</v>
      </c>
      <c r="AC463" s="6">
        <f>+'7'!E462+CompraVenta!AE465</f>
        <v>0</v>
      </c>
      <c r="AD463" s="6">
        <f>+'7'!F462+CompraVenta!AF465</f>
        <v>0</v>
      </c>
      <c r="AE463" s="6">
        <f>+'7'!G462+CompraVenta!AG465</f>
        <v>0</v>
      </c>
      <c r="AF463" s="6">
        <f>+'7'!H462+CompraVenta!AH465</f>
        <v>0</v>
      </c>
      <c r="AG463" s="6">
        <f>+'7'!I462+CompraVenta!AI465</f>
        <v>0</v>
      </c>
      <c r="AH463" s="6">
        <f>+'7'!J462+CompraVenta!AJ465</f>
        <v>0</v>
      </c>
      <c r="AI463" s="6">
        <f>+'7'!K462+CompraVenta!AK465</f>
        <v>-36937.090000000004</v>
      </c>
      <c r="AJ463" s="6">
        <f>+'7'!L462+CompraVenta!AL465</f>
        <v>-34142.599999999991</v>
      </c>
      <c r="AK463" s="6">
        <f>+'7'!M462+CompraVenta!AM465</f>
        <v>-34426.57</v>
      </c>
      <c r="AL463" s="6"/>
      <c r="AM463" s="33">
        <f t="shared" si="67"/>
        <v>-104358.65000000001</v>
      </c>
      <c r="AN463" s="33">
        <f t="shared" si="68"/>
        <v>-107823.49999999999</v>
      </c>
      <c r="AO463" s="33">
        <f t="shared" si="69"/>
        <v>-105506.26000000001</v>
      </c>
      <c r="AP463" s="33">
        <f t="shared" si="70"/>
        <v>-107823.49999999999</v>
      </c>
      <c r="AQ463" s="33">
        <f t="shared" si="71"/>
        <v>2</v>
      </c>
      <c r="AR463" s="6">
        <f t="shared" si="75"/>
        <v>461</v>
      </c>
      <c r="AS463" s="34">
        <f t="shared" si="72"/>
        <v>-37225.430000000015</v>
      </c>
      <c r="AT463" s="34">
        <f t="shared" si="72"/>
        <v>-34104.599999999984</v>
      </c>
      <c r="AU463" s="34">
        <f t="shared" si="72"/>
        <v>-36493.469999999987</v>
      </c>
      <c r="AV463" s="34">
        <f t="shared" si="73"/>
        <v>-107823.49999999999</v>
      </c>
      <c r="AW463" s="19"/>
      <c r="BB463" s="33"/>
      <c r="BC463" s="33"/>
      <c r="BD463" s="33"/>
      <c r="BF463" s="33"/>
      <c r="BG463" s="33"/>
      <c r="BH463" s="33"/>
      <c r="BJ463" s="35">
        <f t="shared" si="74"/>
        <v>-107823.49999999999</v>
      </c>
    </row>
    <row r="464" spans="1:62" x14ac:dyDescent="0.35">
      <c r="A464" s="3" t="str">
        <f>+'7'!A463</f>
        <v>E462</v>
      </c>
      <c r="B464" s="6">
        <f>+'2'!B463+CompraVenta!D466</f>
        <v>0</v>
      </c>
      <c r="C464" s="6">
        <f>+'2'!C463+CompraVenta!E466</f>
        <v>0</v>
      </c>
      <c r="D464" s="6">
        <f>+'2'!D463+CompraVenta!F466</f>
        <v>0</v>
      </c>
      <c r="E464" s="6">
        <f>+'2'!E463+CompraVenta!G466</f>
        <v>0</v>
      </c>
      <c r="F464" s="6">
        <f>+'2'!F463+CompraVenta!H466</f>
        <v>0</v>
      </c>
      <c r="G464" s="6">
        <f>+'2'!G463+CompraVenta!I466</f>
        <v>0</v>
      </c>
      <c r="H464" s="6">
        <f>+'2'!H463+CompraVenta!J466</f>
        <v>0</v>
      </c>
      <c r="I464" s="6">
        <f>+'2'!I463+CompraVenta!K466</f>
        <v>0</v>
      </c>
      <c r="J464" s="6">
        <f>+'2'!J463+CompraVenta!L466</f>
        <v>0</v>
      </c>
      <c r="K464" s="6">
        <f>+'2'!K463+CompraVenta!M466</f>
        <v>0</v>
      </c>
      <c r="L464" s="6">
        <f>+'2'!L463+CompraVenta!N466</f>
        <v>0</v>
      </c>
      <c r="M464" s="6">
        <f>+'2'!M463+CompraVenta!O466</f>
        <v>0</v>
      </c>
      <c r="N464" s="6">
        <f>+'4'!B463+CompraVenta!P466</f>
        <v>0</v>
      </c>
      <c r="O464" s="6">
        <f>+'4'!C463+CompraVenta!Q466</f>
        <v>0</v>
      </c>
      <c r="P464" s="6">
        <f>+'4'!D463+CompraVenta!R466</f>
        <v>0</v>
      </c>
      <c r="Q464" s="6">
        <f>+'4'!E463+CompraVenta!S466</f>
        <v>0</v>
      </c>
      <c r="R464" s="6">
        <f>+'4'!F463+CompraVenta!T466</f>
        <v>0</v>
      </c>
      <c r="S464" s="6">
        <f>+'4'!G463+CompraVenta!U466</f>
        <v>0</v>
      </c>
      <c r="T464" s="6">
        <f>+'4'!H463+CompraVenta!V466</f>
        <v>0</v>
      </c>
      <c r="U464" s="6">
        <f>+'4'!I463+CompraVenta!W466</f>
        <v>0</v>
      </c>
      <c r="V464" s="6">
        <f>+'4'!J463+CompraVenta!X466</f>
        <v>0</v>
      </c>
      <c r="W464" s="6">
        <f>+'4'!K463+CompraVenta!Y466</f>
        <v>0</v>
      </c>
      <c r="X464" s="6">
        <f>+'4'!L463+CompraVenta!Z466</f>
        <v>0</v>
      </c>
      <c r="Y464" s="6">
        <f>+'4'!M463+CompraVenta!AA466</f>
        <v>0</v>
      </c>
      <c r="Z464" s="6">
        <f>+'7'!B463+CompraVenta!AB466</f>
        <v>0</v>
      </c>
      <c r="AA464" s="6">
        <f>+'7'!C463+CompraVenta!AC466</f>
        <v>0</v>
      </c>
      <c r="AB464" s="6">
        <f>+'7'!D463+CompraVenta!AD466</f>
        <v>0</v>
      </c>
      <c r="AC464" s="6">
        <f>+'7'!E463+CompraVenta!AE466</f>
        <v>0</v>
      </c>
      <c r="AD464" s="6">
        <f>+'7'!F463+CompraVenta!AF466</f>
        <v>0</v>
      </c>
      <c r="AE464" s="6">
        <f>+'7'!G463+CompraVenta!AG466</f>
        <v>0</v>
      </c>
      <c r="AF464" s="6">
        <f>+'7'!H463+CompraVenta!AH466</f>
        <v>0</v>
      </c>
      <c r="AG464" s="6">
        <f>+'7'!I463+CompraVenta!AI466</f>
        <v>0</v>
      </c>
      <c r="AH464" s="6">
        <f>+'7'!J463+CompraVenta!AJ466</f>
        <v>0</v>
      </c>
      <c r="AI464" s="6">
        <f>+'7'!K463+CompraVenta!AK466</f>
        <v>0</v>
      </c>
      <c r="AJ464" s="6">
        <f>+'7'!L463+CompraVenta!AL466</f>
        <v>0</v>
      </c>
      <c r="AK464" s="6">
        <f>+'7'!M463+CompraVenta!AM466</f>
        <v>0</v>
      </c>
      <c r="AL464" s="6"/>
      <c r="AM464" s="33">
        <f t="shared" si="67"/>
        <v>0</v>
      </c>
      <c r="AN464" s="33">
        <f t="shared" si="68"/>
        <v>0</v>
      </c>
      <c r="AO464" s="33">
        <f t="shared" si="69"/>
        <v>0</v>
      </c>
      <c r="AP464" s="33">
        <f t="shared" si="70"/>
        <v>0</v>
      </c>
      <c r="AQ464" s="33">
        <f t="shared" si="71"/>
        <v>1</v>
      </c>
      <c r="AR464" s="6">
        <f t="shared" si="75"/>
        <v>462</v>
      </c>
      <c r="AS464" s="34">
        <f t="shared" si="72"/>
        <v>0</v>
      </c>
      <c r="AT464" s="34">
        <f t="shared" si="72"/>
        <v>0</v>
      </c>
      <c r="AU464" s="34">
        <f t="shared" si="72"/>
        <v>0</v>
      </c>
      <c r="AV464" s="34">
        <f t="shared" si="73"/>
        <v>0</v>
      </c>
      <c r="AW464" s="19"/>
      <c r="BB464" s="33"/>
      <c r="BC464" s="33"/>
      <c r="BD464" s="33"/>
      <c r="BF464" s="33"/>
      <c r="BG464" s="33"/>
      <c r="BH464" s="33"/>
      <c r="BJ464" s="35">
        <f t="shared" si="74"/>
        <v>0</v>
      </c>
    </row>
    <row r="465" spans="1:62" x14ac:dyDescent="0.35">
      <c r="A465" s="3" t="str">
        <f>+'7'!A464</f>
        <v>E463</v>
      </c>
      <c r="B465" s="6">
        <f>+'2'!B464+CompraVenta!D467</f>
        <v>0</v>
      </c>
      <c r="C465" s="6">
        <f>+'2'!C464+CompraVenta!E467</f>
        <v>0</v>
      </c>
      <c r="D465" s="6">
        <f>+'2'!D464+CompraVenta!F467</f>
        <v>0</v>
      </c>
      <c r="E465" s="6">
        <f>+'2'!E464+CompraVenta!G467</f>
        <v>0</v>
      </c>
      <c r="F465" s="6">
        <f>+'2'!F464+CompraVenta!H467</f>
        <v>0</v>
      </c>
      <c r="G465" s="6">
        <f>+'2'!G464+CompraVenta!I467</f>
        <v>0</v>
      </c>
      <c r="H465" s="6">
        <f>+'2'!H464+CompraVenta!J467</f>
        <v>0</v>
      </c>
      <c r="I465" s="6">
        <f>+'2'!I464+CompraVenta!K467</f>
        <v>0</v>
      </c>
      <c r="J465" s="6">
        <f>+'2'!J464+CompraVenta!L467</f>
        <v>0</v>
      </c>
      <c r="K465" s="6">
        <f>+'2'!K464+CompraVenta!M467</f>
        <v>0</v>
      </c>
      <c r="L465" s="6">
        <f>+'2'!L464+CompraVenta!N467</f>
        <v>0</v>
      </c>
      <c r="M465" s="6">
        <f>+'2'!M464+CompraVenta!O467</f>
        <v>0</v>
      </c>
      <c r="N465" s="6">
        <f>+'4'!B464+CompraVenta!P467</f>
        <v>0</v>
      </c>
      <c r="O465" s="6">
        <f>+'4'!C464+CompraVenta!Q467</f>
        <v>0</v>
      </c>
      <c r="P465" s="6">
        <f>+'4'!D464+CompraVenta!R467</f>
        <v>0</v>
      </c>
      <c r="Q465" s="6">
        <f>+'4'!E464+CompraVenta!S467</f>
        <v>0</v>
      </c>
      <c r="R465" s="6">
        <f>+'4'!F464+CompraVenta!T467</f>
        <v>0</v>
      </c>
      <c r="S465" s="6">
        <f>+'4'!G464+CompraVenta!U467</f>
        <v>0</v>
      </c>
      <c r="T465" s="6">
        <f>+'4'!H464+CompraVenta!V467</f>
        <v>0</v>
      </c>
      <c r="U465" s="6">
        <f>+'4'!I464+CompraVenta!W467</f>
        <v>0</v>
      </c>
      <c r="V465" s="6">
        <f>+'4'!J464+CompraVenta!X467</f>
        <v>0</v>
      </c>
      <c r="W465" s="6">
        <f>+'4'!K464+CompraVenta!Y467</f>
        <v>0</v>
      </c>
      <c r="X465" s="6">
        <f>+'4'!L464+CompraVenta!Z467</f>
        <v>0</v>
      </c>
      <c r="Y465" s="6">
        <f>+'4'!M464+CompraVenta!AA467</f>
        <v>0</v>
      </c>
      <c r="Z465" s="6">
        <f>+'7'!B464+CompraVenta!AB467</f>
        <v>0</v>
      </c>
      <c r="AA465" s="6">
        <f>+'7'!C464+CompraVenta!AC467</f>
        <v>0</v>
      </c>
      <c r="AB465" s="6">
        <f>+'7'!D464+CompraVenta!AD467</f>
        <v>0</v>
      </c>
      <c r="AC465" s="6">
        <f>+'7'!E464+CompraVenta!AE467</f>
        <v>0</v>
      </c>
      <c r="AD465" s="6">
        <f>+'7'!F464+CompraVenta!AF467</f>
        <v>0</v>
      </c>
      <c r="AE465" s="6">
        <f>+'7'!G464+CompraVenta!AG467</f>
        <v>0</v>
      </c>
      <c r="AF465" s="6">
        <f>+'7'!H464+CompraVenta!AH467</f>
        <v>0</v>
      </c>
      <c r="AG465" s="6">
        <f>+'7'!I464+CompraVenta!AI467</f>
        <v>0</v>
      </c>
      <c r="AH465" s="6">
        <f>+'7'!J464+CompraVenta!AJ467</f>
        <v>0</v>
      </c>
      <c r="AI465" s="6">
        <f>+'7'!K464+CompraVenta!AK467</f>
        <v>0</v>
      </c>
      <c r="AJ465" s="6">
        <f>+'7'!L464+CompraVenta!AL467</f>
        <v>0</v>
      </c>
      <c r="AK465" s="6">
        <f>+'7'!M464+CompraVenta!AM467</f>
        <v>0</v>
      </c>
      <c r="AL465" s="6"/>
      <c r="AM465" s="33">
        <f t="shared" si="67"/>
        <v>0</v>
      </c>
      <c r="AN465" s="33">
        <f t="shared" si="68"/>
        <v>0</v>
      </c>
      <c r="AO465" s="33">
        <f t="shared" si="69"/>
        <v>0</v>
      </c>
      <c r="AP465" s="33">
        <f t="shared" si="70"/>
        <v>0</v>
      </c>
      <c r="AQ465" s="33">
        <f t="shared" si="71"/>
        <v>1</v>
      </c>
      <c r="AR465" s="6">
        <f t="shared" si="75"/>
        <v>463</v>
      </c>
      <c r="AS465" s="34">
        <f t="shared" si="72"/>
        <v>0</v>
      </c>
      <c r="AT465" s="34">
        <f t="shared" si="72"/>
        <v>0</v>
      </c>
      <c r="AU465" s="34">
        <f t="shared" si="72"/>
        <v>0</v>
      </c>
      <c r="AV465" s="34">
        <f t="shared" si="73"/>
        <v>0</v>
      </c>
      <c r="AW465" s="19"/>
      <c r="BB465" s="33"/>
      <c r="BC465" s="33"/>
      <c r="BD465" s="33"/>
      <c r="BF465" s="33"/>
      <c r="BG465" s="33"/>
      <c r="BH465" s="33"/>
      <c r="BJ465" s="35">
        <f t="shared" si="74"/>
        <v>0</v>
      </c>
    </row>
    <row r="466" spans="1:62" x14ac:dyDescent="0.35">
      <c r="A466" s="3" t="str">
        <f>+'7'!A465</f>
        <v>E464</v>
      </c>
      <c r="B466" s="6">
        <f>+'2'!B465+CompraVenta!D468</f>
        <v>0</v>
      </c>
      <c r="C466" s="6">
        <f>+'2'!C465+CompraVenta!E468</f>
        <v>0</v>
      </c>
      <c r="D466" s="6">
        <f>+'2'!D465+CompraVenta!F468</f>
        <v>0</v>
      </c>
      <c r="E466" s="6">
        <f>+'2'!E465+CompraVenta!G468</f>
        <v>0</v>
      </c>
      <c r="F466" s="6">
        <f>+'2'!F465+CompraVenta!H468</f>
        <v>0</v>
      </c>
      <c r="G466" s="6">
        <f>+'2'!G465+CompraVenta!I468</f>
        <v>0</v>
      </c>
      <c r="H466" s="6">
        <f>+'2'!H465+CompraVenta!J468</f>
        <v>0</v>
      </c>
      <c r="I466" s="6">
        <f>+'2'!I465+CompraVenta!K468</f>
        <v>0</v>
      </c>
      <c r="J466" s="6">
        <f>+'2'!J465+CompraVenta!L468</f>
        <v>0</v>
      </c>
      <c r="K466" s="6">
        <f>+'2'!K465+CompraVenta!M468</f>
        <v>0</v>
      </c>
      <c r="L466" s="6">
        <f>+'2'!L465+CompraVenta!N468</f>
        <v>0</v>
      </c>
      <c r="M466" s="6">
        <f>+'2'!M465+CompraVenta!O468</f>
        <v>0</v>
      </c>
      <c r="N466" s="6">
        <f>+'4'!B465+CompraVenta!P468</f>
        <v>0</v>
      </c>
      <c r="O466" s="6">
        <f>+'4'!C465+CompraVenta!Q468</f>
        <v>0</v>
      </c>
      <c r="P466" s="6">
        <f>+'4'!D465+CompraVenta!R468</f>
        <v>0</v>
      </c>
      <c r="Q466" s="6">
        <f>+'4'!E465+CompraVenta!S468</f>
        <v>0</v>
      </c>
      <c r="R466" s="6">
        <f>+'4'!F465+CompraVenta!T468</f>
        <v>0</v>
      </c>
      <c r="S466" s="6">
        <f>+'4'!G465+CompraVenta!U468</f>
        <v>0</v>
      </c>
      <c r="T466" s="6">
        <f>+'4'!H465+CompraVenta!V468</f>
        <v>0</v>
      </c>
      <c r="U466" s="6">
        <f>+'4'!I465+CompraVenta!W468</f>
        <v>0</v>
      </c>
      <c r="V466" s="6">
        <f>+'4'!J465+CompraVenta!X468</f>
        <v>0</v>
      </c>
      <c r="W466" s="6">
        <f>+'4'!K465+CompraVenta!Y468</f>
        <v>0</v>
      </c>
      <c r="X466" s="6">
        <f>+'4'!L465+CompraVenta!Z468</f>
        <v>0</v>
      </c>
      <c r="Y466" s="6">
        <f>+'4'!M465+CompraVenta!AA468</f>
        <v>0</v>
      </c>
      <c r="Z466" s="6">
        <f>+'7'!B465+CompraVenta!AB468</f>
        <v>0</v>
      </c>
      <c r="AA466" s="6">
        <f>+'7'!C465+CompraVenta!AC468</f>
        <v>0</v>
      </c>
      <c r="AB466" s="6">
        <f>+'7'!D465+CompraVenta!AD468</f>
        <v>0</v>
      </c>
      <c r="AC466" s="6">
        <f>+'7'!E465+CompraVenta!AE468</f>
        <v>0</v>
      </c>
      <c r="AD466" s="6">
        <f>+'7'!F465+CompraVenta!AF468</f>
        <v>0</v>
      </c>
      <c r="AE466" s="6">
        <f>+'7'!G465+CompraVenta!AG468</f>
        <v>0</v>
      </c>
      <c r="AF466" s="6">
        <f>+'7'!H465+CompraVenta!AH468</f>
        <v>0</v>
      </c>
      <c r="AG466" s="6">
        <f>+'7'!I465+CompraVenta!AI468</f>
        <v>0</v>
      </c>
      <c r="AH466" s="6">
        <f>+'7'!J465+CompraVenta!AJ468</f>
        <v>0</v>
      </c>
      <c r="AI466" s="6">
        <f>+'7'!K465+CompraVenta!AK468</f>
        <v>0</v>
      </c>
      <c r="AJ466" s="6">
        <f>+'7'!L465+CompraVenta!AL468</f>
        <v>0</v>
      </c>
      <c r="AK466" s="6">
        <f>+'7'!M465+CompraVenta!AM468</f>
        <v>0</v>
      </c>
      <c r="AL466" s="6"/>
      <c r="AM466" s="33">
        <f t="shared" si="67"/>
        <v>0</v>
      </c>
      <c r="AN466" s="33">
        <f t="shared" si="68"/>
        <v>0</v>
      </c>
      <c r="AO466" s="33">
        <f t="shared" si="69"/>
        <v>0</v>
      </c>
      <c r="AP466" s="33">
        <f t="shared" si="70"/>
        <v>0</v>
      </c>
      <c r="AQ466" s="33">
        <f t="shared" si="71"/>
        <v>1</v>
      </c>
      <c r="AR466" s="6">
        <f t="shared" si="75"/>
        <v>464</v>
      </c>
      <c r="AS466" s="34">
        <f t="shared" si="72"/>
        <v>0</v>
      </c>
      <c r="AT466" s="34">
        <f t="shared" si="72"/>
        <v>0</v>
      </c>
      <c r="AU466" s="34">
        <f t="shared" si="72"/>
        <v>0</v>
      </c>
      <c r="AV466" s="34">
        <f t="shared" si="73"/>
        <v>0</v>
      </c>
      <c r="AW466" s="19"/>
      <c r="BB466" s="33"/>
      <c r="BC466" s="33"/>
      <c r="BD466" s="33"/>
      <c r="BF466" s="33"/>
      <c r="BG466" s="33"/>
      <c r="BH466" s="33"/>
      <c r="BJ466" s="35">
        <f t="shared" si="74"/>
        <v>0</v>
      </c>
    </row>
    <row r="467" spans="1:62" x14ac:dyDescent="0.35">
      <c r="A467" s="3" t="str">
        <f>+'7'!A466</f>
        <v>E465</v>
      </c>
      <c r="B467" s="6">
        <f>+'2'!B466+CompraVenta!D469</f>
        <v>0</v>
      </c>
      <c r="C467" s="6">
        <f>+'2'!C466+CompraVenta!E469</f>
        <v>0</v>
      </c>
      <c r="D467" s="6">
        <f>+'2'!D466+CompraVenta!F469</f>
        <v>0</v>
      </c>
      <c r="E467" s="6">
        <f>+'2'!E466+CompraVenta!G469</f>
        <v>0</v>
      </c>
      <c r="F467" s="6">
        <f>+'2'!F466+CompraVenta!H469</f>
        <v>0</v>
      </c>
      <c r="G467" s="6">
        <f>+'2'!G466+CompraVenta!I469</f>
        <v>0</v>
      </c>
      <c r="H467" s="6">
        <f>+'2'!H466+CompraVenta!J469</f>
        <v>0</v>
      </c>
      <c r="I467" s="6">
        <f>+'2'!I466+CompraVenta!K469</f>
        <v>0</v>
      </c>
      <c r="J467" s="6">
        <f>+'2'!J466+CompraVenta!L469</f>
        <v>0</v>
      </c>
      <c r="K467" s="6">
        <f>+'2'!K466+CompraVenta!M469</f>
        <v>0</v>
      </c>
      <c r="L467" s="6">
        <f>+'2'!L466+CompraVenta!N469</f>
        <v>0</v>
      </c>
      <c r="M467" s="6">
        <f>+'2'!M466+CompraVenta!O469</f>
        <v>0</v>
      </c>
      <c r="N467" s="6">
        <f>+'4'!B466+CompraVenta!P469</f>
        <v>0</v>
      </c>
      <c r="O467" s="6">
        <f>+'4'!C466+CompraVenta!Q469</f>
        <v>0</v>
      </c>
      <c r="P467" s="6">
        <f>+'4'!D466+CompraVenta!R469</f>
        <v>0</v>
      </c>
      <c r="Q467" s="6">
        <f>+'4'!E466+CompraVenta!S469</f>
        <v>0</v>
      </c>
      <c r="R467" s="6">
        <f>+'4'!F466+CompraVenta!T469</f>
        <v>0</v>
      </c>
      <c r="S467" s="6">
        <f>+'4'!G466+CompraVenta!U469</f>
        <v>0</v>
      </c>
      <c r="T467" s="6">
        <f>+'4'!H466+CompraVenta!V469</f>
        <v>0</v>
      </c>
      <c r="U467" s="6">
        <f>+'4'!I466+CompraVenta!W469</f>
        <v>0</v>
      </c>
      <c r="V467" s="6">
        <f>+'4'!J466+CompraVenta!X469</f>
        <v>0</v>
      </c>
      <c r="W467" s="6">
        <f>+'4'!K466+CompraVenta!Y469</f>
        <v>0</v>
      </c>
      <c r="X467" s="6">
        <f>+'4'!L466+CompraVenta!Z469</f>
        <v>0</v>
      </c>
      <c r="Y467" s="6">
        <f>+'4'!M466+CompraVenta!AA469</f>
        <v>0</v>
      </c>
      <c r="Z467" s="6">
        <f>+'7'!B466+CompraVenta!AB469</f>
        <v>0</v>
      </c>
      <c r="AA467" s="6">
        <f>+'7'!C466+CompraVenta!AC469</f>
        <v>0</v>
      </c>
      <c r="AB467" s="6">
        <f>+'7'!D466+CompraVenta!AD469</f>
        <v>0</v>
      </c>
      <c r="AC467" s="6">
        <f>+'7'!E466+CompraVenta!AE469</f>
        <v>0</v>
      </c>
      <c r="AD467" s="6">
        <f>+'7'!F466+CompraVenta!AF469</f>
        <v>0</v>
      </c>
      <c r="AE467" s="6">
        <f>+'7'!G466+CompraVenta!AG469</f>
        <v>0</v>
      </c>
      <c r="AF467" s="6">
        <f>+'7'!H466+CompraVenta!AH469</f>
        <v>0</v>
      </c>
      <c r="AG467" s="6">
        <f>+'7'!I466+CompraVenta!AI469</f>
        <v>0</v>
      </c>
      <c r="AH467" s="6">
        <f>+'7'!J466+CompraVenta!AJ469</f>
        <v>0</v>
      </c>
      <c r="AI467" s="6">
        <f>+'7'!K466+CompraVenta!AK469</f>
        <v>0</v>
      </c>
      <c r="AJ467" s="6">
        <f>+'7'!L466+CompraVenta!AL469</f>
        <v>0</v>
      </c>
      <c r="AK467" s="6">
        <f>+'7'!M466+CompraVenta!AM469</f>
        <v>0</v>
      </c>
      <c r="AL467" s="6"/>
      <c r="AM467" s="33">
        <f t="shared" si="67"/>
        <v>0</v>
      </c>
      <c r="AN467" s="33">
        <f t="shared" si="68"/>
        <v>0</v>
      </c>
      <c r="AO467" s="33">
        <f t="shared" si="69"/>
        <v>0</v>
      </c>
      <c r="AP467" s="33">
        <f t="shared" si="70"/>
        <v>0</v>
      </c>
      <c r="AQ467" s="33">
        <f t="shared" si="71"/>
        <v>1</v>
      </c>
      <c r="AR467" s="6">
        <f t="shared" si="75"/>
        <v>465</v>
      </c>
      <c r="AS467" s="34">
        <f t="shared" si="72"/>
        <v>0</v>
      </c>
      <c r="AT467" s="34">
        <f t="shared" si="72"/>
        <v>0</v>
      </c>
      <c r="AU467" s="34">
        <f t="shared" si="72"/>
        <v>0</v>
      </c>
      <c r="AV467" s="34">
        <f t="shared" si="73"/>
        <v>0</v>
      </c>
      <c r="AW467" s="19"/>
      <c r="BB467" s="33"/>
      <c r="BC467" s="33"/>
      <c r="BD467" s="33"/>
      <c r="BF467" s="33"/>
      <c r="BG467" s="33"/>
      <c r="BH467" s="33"/>
      <c r="BJ467" s="35">
        <f t="shared" si="74"/>
        <v>0</v>
      </c>
    </row>
    <row r="468" spans="1:62" x14ac:dyDescent="0.35">
      <c r="A468" s="3" t="str">
        <f>+'7'!A467</f>
        <v>E466</v>
      </c>
      <c r="B468" s="6">
        <f>+'2'!B467+CompraVenta!D470</f>
        <v>0</v>
      </c>
      <c r="C468" s="6">
        <f>+'2'!C467+CompraVenta!E470</f>
        <v>0</v>
      </c>
      <c r="D468" s="6">
        <f>+'2'!D467+CompraVenta!F470</f>
        <v>0</v>
      </c>
      <c r="E468" s="6">
        <f>+'2'!E467+CompraVenta!G470</f>
        <v>0</v>
      </c>
      <c r="F468" s="6">
        <f>+'2'!F467+CompraVenta!H470</f>
        <v>0</v>
      </c>
      <c r="G468" s="6">
        <f>+'2'!G467+CompraVenta!I470</f>
        <v>0</v>
      </c>
      <c r="H468" s="6">
        <f>+'2'!H467+CompraVenta!J470</f>
        <v>0</v>
      </c>
      <c r="I468" s="6">
        <f>+'2'!I467+CompraVenta!K470</f>
        <v>0</v>
      </c>
      <c r="J468" s="6">
        <f>+'2'!J467+CompraVenta!L470</f>
        <v>0</v>
      </c>
      <c r="K468" s="6">
        <f>+'2'!K467+CompraVenta!M470</f>
        <v>0</v>
      </c>
      <c r="L468" s="6">
        <f>+'2'!L467+CompraVenta!N470</f>
        <v>0</v>
      </c>
      <c r="M468" s="6">
        <f>+'2'!M467+CompraVenta!O470</f>
        <v>0</v>
      </c>
      <c r="N468" s="6">
        <f>+'4'!B467+CompraVenta!P470</f>
        <v>0</v>
      </c>
      <c r="O468" s="6">
        <f>+'4'!C467+CompraVenta!Q470</f>
        <v>0</v>
      </c>
      <c r="P468" s="6">
        <f>+'4'!D467+CompraVenta!R470</f>
        <v>0</v>
      </c>
      <c r="Q468" s="6">
        <f>+'4'!E467+CompraVenta!S470</f>
        <v>0</v>
      </c>
      <c r="R468" s="6">
        <f>+'4'!F467+CompraVenta!T470</f>
        <v>0</v>
      </c>
      <c r="S468" s="6">
        <f>+'4'!G467+CompraVenta!U470</f>
        <v>0</v>
      </c>
      <c r="T468" s="6">
        <f>+'4'!H467+CompraVenta!V470</f>
        <v>0</v>
      </c>
      <c r="U468" s="6">
        <f>+'4'!I467+CompraVenta!W470</f>
        <v>0</v>
      </c>
      <c r="V468" s="6">
        <f>+'4'!J467+CompraVenta!X470</f>
        <v>0</v>
      </c>
      <c r="W468" s="6">
        <f>+'4'!K467+CompraVenta!Y470</f>
        <v>0</v>
      </c>
      <c r="X468" s="6">
        <f>+'4'!L467+CompraVenta!Z470</f>
        <v>0</v>
      </c>
      <c r="Y468" s="6">
        <f>+'4'!M467+CompraVenta!AA470</f>
        <v>0</v>
      </c>
      <c r="Z468" s="6">
        <f>+'7'!B467+CompraVenta!AB470</f>
        <v>0</v>
      </c>
      <c r="AA468" s="6">
        <f>+'7'!C467+CompraVenta!AC470</f>
        <v>0</v>
      </c>
      <c r="AB468" s="6">
        <f>+'7'!D467+CompraVenta!AD470</f>
        <v>0</v>
      </c>
      <c r="AC468" s="6">
        <f>+'7'!E467+CompraVenta!AE470</f>
        <v>0</v>
      </c>
      <c r="AD468" s="6">
        <f>+'7'!F467+CompraVenta!AF470</f>
        <v>0</v>
      </c>
      <c r="AE468" s="6">
        <f>+'7'!G467+CompraVenta!AG470</f>
        <v>0</v>
      </c>
      <c r="AF468" s="6">
        <f>+'7'!H467+CompraVenta!AH470</f>
        <v>0</v>
      </c>
      <c r="AG468" s="6">
        <f>+'7'!I467+CompraVenta!AI470</f>
        <v>0</v>
      </c>
      <c r="AH468" s="6">
        <f>+'7'!J467+CompraVenta!AJ470</f>
        <v>0</v>
      </c>
      <c r="AI468" s="6">
        <f>+'7'!K467+CompraVenta!AK470</f>
        <v>0</v>
      </c>
      <c r="AJ468" s="6">
        <f>+'7'!L467+CompraVenta!AL470</f>
        <v>0</v>
      </c>
      <c r="AK468" s="6">
        <f>+'7'!M467+CompraVenta!AM470</f>
        <v>0</v>
      </c>
      <c r="AL468" s="6"/>
      <c r="AM468" s="33">
        <f t="shared" si="67"/>
        <v>0</v>
      </c>
      <c r="AN468" s="33">
        <f t="shared" si="68"/>
        <v>0</v>
      </c>
      <c r="AO468" s="33">
        <f t="shared" si="69"/>
        <v>0</v>
      </c>
      <c r="AP468" s="33">
        <f t="shared" si="70"/>
        <v>0</v>
      </c>
      <c r="AQ468" s="33">
        <f t="shared" si="71"/>
        <v>1</v>
      </c>
      <c r="AR468" s="6">
        <f t="shared" si="75"/>
        <v>466</v>
      </c>
      <c r="AS468" s="34">
        <f t="shared" si="72"/>
        <v>0</v>
      </c>
      <c r="AT468" s="34">
        <f t="shared" si="72"/>
        <v>0</v>
      </c>
      <c r="AU468" s="34">
        <f t="shared" si="72"/>
        <v>0</v>
      </c>
      <c r="AV468" s="34">
        <f t="shared" si="73"/>
        <v>0</v>
      </c>
      <c r="AW468" s="19"/>
      <c r="BB468" s="33"/>
      <c r="BC468" s="33"/>
      <c r="BD468" s="33"/>
      <c r="BF468" s="33"/>
      <c r="BG468" s="33"/>
      <c r="BH468" s="33"/>
      <c r="BJ468" s="35">
        <f t="shared" si="74"/>
        <v>0</v>
      </c>
    </row>
    <row r="469" spans="1:62" x14ac:dyDescent="0.35">
      <c r="A469" s="3" t="str">
        <f>+'7'!A468</f>
        <v>E467</v>
      </c>
      <c r="B469" s="6">
        <f>+'2'!B468+CompraVenta!D471</f>
        <v>0</v>
      </c>
      <c r="C469" s="6">
        <f>+'2'!C468+CompraVenta!E471</f>
        <v>0</v>
      </c>
      <c r="D469" s="6">
        <f>+'2'!D468+CompraVenta!F471</f>
        <v>0</v>
      </c>
      <c r="E469" s="6">
        <f>+'2'!E468+CompraVenta!G471</f>
        <v>0</v>
      </c>
      <c r="F469" s="6">
        <f>+'2'!F468+CompraVenta!H471</f>
        <v>0</v>
      </c>
      <c r="G469" s="6">
        <f>+'2'!G468+CompraVenta!I471</f>
        <v>0</v>
      </c>
      <c r="H469" s="6">
        <f>+'2'!H468+CompraVenta!J471</f>
        <v>0</v>
      </c>
      <c r="I469" s="6">
        <f>+'2'!I468+CompraVenta!K471</f>
        <v>0</v>
      </c>
      <c r="J469" s="6">
        <f>+'2'!J468+CompraVenta!L471</f>
        <v>0</v>
      </c>
      <c r="K469" s="6">
        <f>+'2'!K468+CompraVenta!M471</f>
        <v>0</v>
      </c>
      <c r="L469" s="6">
        <f>+'2'!L468+CompraVenta!N471</f>
        <v>0</v>
      </c>
      <c r="M469" s="6">
        <f>+'2'!M468+CompraVenta!O471</f>
        <v>0</v>
      </c>
      <c r="N469" s="6">
        <f>+'4'!B468+CompraVenta!P471</f>
        <v>0</v>
      </c>
      <c r="O469" s="6">
        <f>+'4'!C468+CompraVenta!Q471</f>
        <v>0</v>
      </c>
      <c r="P469" s="6">
        <f>+'4'!D468+CompraVenta!R471</f>
        <v>0</v>
      </c>
      <c r="Q469" s="6">
        <f>+'4'!E468+CompraVenta!S471</f>
        <v>0</v>
      </c>
      <c r="R469" s="6">
        <f>+'4'!F468+CompraVenta!T471</f>
        <v>0</v>
      </c>
      <c r="S469" s="6">
        <f>+'4'!G468+CompraVenta!U471</f>
        <v>0</v>
      </c>
      <c r="T469" s="6">
        <f>+'4'!H468+CompraVenta!V471</f>
        <v>0</v>
      </c>
      <c r="U469" s="6">
        <f>+'4'!I468+CompraVenta!W471</f>
        <v>0</v>
      </c>
      <c r="V469" s="6">
        <f>+'4'!J468+CompraVenta!X471</f>
        <v>0</v>
      </c>
      <c r="W469" s="6">
        <f>+'4'!K468+CompraVenta!Y471</f>
        <v>0</v>
      </c>
      <c r="X469" s="6">
        <f>+'4'!L468+CompraVenta!Z471</f>
        <v>0</v>
      </c>
      <c r="Y469" s="6">
        <f>+'4'!M468+CompraVenta!AA471</f>
        <v>0</v>
      </c>
      <c r="Z469" s="6">
        <f>+'7'!B468+CompraVenta!AB471</f>
        <v>0</v>
      </c>
      <c r="AA469" s="6">
        <f>+'7'!C468+CompraVenta!AC471</f>
        <v>0</v>
      </c>
      <c r="AB469" s="6">
        <f>+'7'!D468+CompraVenta!AD471</f>
        <v>0</v>
      </c>
      <c r="AC469" s="6">
        <f>+'7'!E468+CompraVenta!AE471</f>
        <v>0</v>
      </c>
      <c r="AD469" s="6">
        <f>+'7'!F468+CompraVenta!AF471</f>
        <v>0</v>
      </c>
      <c r="AE469" s="6">
        <f>+'7'!G468+CompraVenta!AG471</f>
        <v>0</v>
      </c>
      <c r="AF469" s="6">
        <f>+'7'!H468+CompraVenta!AH471</f>
        <v>0</v>
      </c>
      <c r="AG469" s="6">
        <f>+'7'!I468+CompraVenta!AI471</f>
        <v>0</v>
      </c>
      <c r="AH469" s="6">
        <f>+'7'!J468+CompraVenta!AJ471</f>
        <v>0</v>
      </c>
      <c r="AI469" s="6">
        <f>+'7'!K468+CompraVenta!AK471</f>
        <v>0</v>
      </c>
      <c r="AJ469" s="6">
        <f>+'7'!L468+CompraVenta!AL471</f>
        <v>0</v>
      </c>
      <c r="AK469" s="6">
        <f>+'7'!M468+CompraVenta!AM471</f>
        <v>0</v>
      </c>
      <c r="AL469" s="6"/>
      <c r="AM469" s="33">
        <f t="shared" si="67"/>
        <v>0</v>
      </c>
      <c r="AN469" s="33">
        <f t="shared" si="68"/>
        <v>0</v>
      </c>
      <c r="AO469" s="33">
        <f t="shared" si="69"/>
        <v>0</v>
      </c>
      <c r="AP469" s="33">
        <f t="shared" si="70"/>
        <v>0</v>
      </c>
      <c r="AQ469" s="33">
        <f t="shared" si="71"/>
        <v>1</v>
      </c>
      <c r="AR469" s="6">
        <f t="shared" si="75"/>
        <v>467</v>
      </c>
      <c r="AS469" s="34">
        <f t="shared" si="72"/>
        <v>0</v>
      </c>
      <c r="AT469" s="34">
        <f t="shared" si="72"/>
        <v>0</v>
      </c>
      <c r="AU469" s="34">
        <f t="shared" si="72"/>
        <v>0</v>
      </c>
      <c r="AV469" s="34">
        <f t="shared" si="73"/>
        <v>0</v>
      </c>
      <c r="AW469" s="19"/>
      <c r="BB469" s="33"/>
      <c r="BC469" s="33"/>
      <c r="BD469" s="33"/>
      <c r="BF469" s="33"/>
      <c r="BG469" s="33"/>
      <c r="BH469" s="33"/>
      <c r="BJ469" s="35">
        <f t="shared" si="74"/>
        <v>0</v>
      </c>
    </row>
    <row r="470" spans="1:62" x14ac:dyDescent="0.35">
      <c r="A470" s="3" t="str">
        <f>+'7'!A469</f>
        <v>E468</v>
      </c>
      <c r="B470" s="6">
        <f>+'2'!B469+CompraVenta!D472</f>
        <v>0</v>
      </c>
      <c r="C470" s="6">
        <f>+'2'!C469+CompraVenta!E472</f>
        <v>0</v>
      </c>
      <c r="D470" s="6">
        <f>+'2'!D469+CompraVenta!F472</f>
        <v>0</v>
      </c>
      <c r="E470" s="6">
        <f>+'2'!E469+CompraVenta!G472</f>
        <v>0</v>
      </c>
      <c r="F470" s="6">
        <f>+'2'!F469+CompraVenta!H472</f>
        <v>0</v>
      </c>
      <c r="G470" s="6">
        <f>+'2'!G469+CompraVenta!I472</f>
        <v>0</v>
      </c>
      <c r="H470" s="6">
        <f>+'2'!H469+CompraVenta!J472</f>
        <v>0</v>
      </c>
      <c r="I470" s="6">
        <f>+'2'!I469+CompraVenta!K472</f>
        <v>0</v>
      </c>
      <c r="J470" s="6">
        <f>+'2'!J469+CompraVenta!L472</f>
        <v>0</v>
      </c>
      <c r="K470" s="6">
        <f>+'2'!K469+CompraVenta!M472</f>
        <v>0</v>
      </c>
      <c r="L470" s="6">
        <f>+'2'!L469+CompraVenta!N472</f>
        <v>0</v>
      </c>
      <c r="M470" s="6">
        <f>+'2'!M469+CompraVenta!O472</f>
        <v>0</v>
      </c>
      <c r="N470" s="6">
        <f>+'4'!B469+CompraVenta!P472</f>
        <v>0</v>
      </c>
      <c r="O470" s="6">
        <f>+'4'!C469+CompraVenta!Q472</f>
        <v>0</v>
      </c>
      <c r="P470" s="6">
        <f>+'4'!D469+CompraVenta!R472</f>
        <v>0</v>
      </c>
      <c r="Q470" s="6">
        <f>+'4'!E469+CompraVenta!S472</f>
        <v>0</v>
      </c>
      <c r="R470" s="6">
        <f>+'4'!F469+CompraVenta!T472</f>
        <v>0</v>
      </c>
      <c r="S470" s="6">
        <f>+'4'!G469+CompraVenta!U472</f>
        <v>0</v>
      </c>
      <c r="T470" s="6">
        <f>+'4'!H469+CompraVenta!V472</f>
        <v>0</v>
      </c>
      <c r="U470" s="6">
        <f>+'4'!I469+CompraVenta!W472</f>
        <v>0</v>
      </c>
      <c r="V470" s="6">
        <f>+'4'!J469+CompraVenta!X472</f>
        <v>0</v>
      </c>
      <c r="W470" s="6">
        <f>+'4'!K469+CompraVenta!Y472</f>
        <v>0</v>
      </c>
      <c r="X470" s="6">
        <f>+'4'!L469+CompraVenta!Z472</f>
        <v>0</v>
      </c>
      <c r="Y470" s="6">
        <f>+'4'!M469+CompraVenta!AA472</f>
        <v>0</v>
      </c>
      <c r="Z470" s="6">
        <f>+'7'!B469+CompraVenta!AB472</f>
        <v>0</v>
      </c>
      <c r="AA470" s="6">
        <f>+'7'!C469+CompraVenta!AC472</f>
        <v>0</v>
      </c>
      <c r="AB470" s="6">
        <f>+'7'!D469+CompraVenta!AD472</f>
        <v>0</v>
      </c>
      <c r="AC470" s="6">
        <f>+'7'!E469+CompraVenta!AE472</f>
        <v>0</v>
      </c>
      <c r="AD470" s="6">
        <f>+'7'!F469+CompraVenta!AF472</f>
        <v>0</v>
      </c>
      <c r="AE470" s="6">
        <f>+'7'!G469+CompraVenta!AG472</f>
        <v>0</v>
      </c>
      <c r="AF470" s="6">
        <f>+'7'!H469+CompraVenta!AH472</f>
        <v>0</v>
      </c>
      <c r="AG470" s="6">
        <f>+'7'!I469+CompraVenta!AI472</f>
        <v>0</v>
      </c>
      <c r="AH470" s="6">
        <f>+'7'!J469+CompraVenta!AJ472</f>
        <v>0</v>
      </c>
      <c r="AI470" s="6">
        <f>+'7'!K469+CompraVenta!AK472</f>
        <v>0</v>
      </c>
      <c r="AJ470" s="6">
        <f>+'7'!L469+CompraVenta!AL472</f>
        <v>0</v>
      </c>
      <c r="AK470" s="6">
        <f>+'7'!M469+CompraVenta!AM472</f>
        <v>0</v>
      </c>
      <c r="AL470" s="6"/>
      <c r="AM470" s="33">
        <f t="shared" si="67"/>
        <v>0</v>
      </c>
      <c r="AN470" s="33">
        <f t="shared" si="68"/>
        <v>0</v>
      </c>
      <c r="AO470" s="33">
        <f t="shared" si="69"/>
        <v>0</v>
      </c>
      <c r="AP470" s="33">
        <f t="shared" si="70"/>
        <v>0</v>
      </c>
      <c r="AQ470" s="33">
        <f t="shared" si="71"/>
        <v>1</v>
      </c>
      <c r="AR470" s="6">
        <f t="shared" si="75"/>
        <v>468</v>
      </c>
      <c r="AS470" s="34">
        <f t="shared" si="72"/>
        <v>0</v>
      </c>
      <c r="AT470" s="34">
        <f t="shared" si="72"/>
        <v>0</v>
      </c>
      <c r="AU470" s="34">
        <f t="shared" si="72"/>
        <v>0</v>
      </c>
      <c r="AV470" s="34">
        <f t="shared" si="73"/>
        <v>0</v>
      </c>
      <c r="AW470" s="19"/>
      <c r="BB470" s="33"/>
      <c r="BC470" s="33"/>
      <c r="BD470" s="33"/>
      <c r="BF470" s="33"/>
      <c r="BG470" s="33"/>
      <c r="BH470" s="33"/>
      <c r="BJ470" s="35">
        <f t="shared" si="74"/>
        <v>0</v>
      </c>
    </row>
    <row r="471" spans="1:62" x14ac:dyDescent="0.35">
      <c r="A471" s="3" t="str">
        <f>+'7'!A470</f>
        <v>E469</v>
      </c>
      <c r="B471" s="6">
        <f>+'2'!B470+CompraVenta!D473</f>
        <v>0</v>
      </c>
      <c r="C471" s="6">
        <f>+'2'!C470+CompraVenta!E473</f>
        <v>0</v>
      </c>
      <c r="D471" s="6">
        <f>+'2'!D470+CompraVenta!F473</f>
        <v>0</v>
      </c>
      <c r="E471" s="6">
        <f>+'2'!E470+CompraVenta!G473</f>
        <v>0</v>
      </c>
      <c r="F471" s="6">
        <f>+'2'!F470+CompraVenta!H473</f>
        <v>0</v>
      </c>
      <c r="G471" s="6">
        <f>+'2'!G470+CompraVenta!I473</f>
        <v>0</v>
      </c>
      <c r="H471" s="6">
        <f>+'2'!H470+CompraVenta!J473</f>
        <v>0</v>
      </c>
      <c r="I471" s="6">
        <f>+'2'!I470+CompraVenta!K473</f>
        <v>0</v>
      </c>
      <c r="J471" s="6">
        <f>+'2'!J470+CompraVenta!L473</f>
        <v>0</v>
      </c>
      <c r="K471" s="6">
        <f>+'2'!K470+CompraVenta!M473</f>
        <v>0</v>
      </c>
      <c r="L471" s="6">
        <f>+'2'!L470+CompraVenta!N473</f>
        <v>0</v>
      </c>
      <c r="M471" s="6">
        <f>+'2'!M470+CompraVenta!O473</f>
        <v>0</v>
      </c>
      <c r="N471" s="6">
        <f>+'4'!B470+CompraVenta!P473</f>
        <v>0</v>
      </c>
      <c r="O471" s="6">
        <f>+'4'!C470+CompraVenta!Q473</f>
        <v>0</v>
      </c>
      <c r="P471" s="6">
        <f>+'4'!D470+CompraVenta!R473</f>
        <v>0</v>
      </c>
      <c r="Q471" s="6">
        <f>+'4'!E470+CompraVenta!S473</f>
        <v>0</v>
      </c>
      <c r="R471" s="6">
        <f>+'4'!F470+CompraVenta!T473</f>
        <v>0</v>
      </c>
      <c r="S471" s="6">
        <f>+'4'!G470+CompraVenta!U473</f>
        <v>0</v>
      </c>
      <c r="T471" s="6">
        <f>+'4'!H470+CompraVenta!V473</f>
        <v>0</v>
      </c>
      <c r="U471" s="6">
        <f>+'4'!I470+CompraVenta!W473</f>
        <v>0</v>
      </c>
      <c r="V471" s="6">
        <f>+'4'!J470+CompraVenta!X473</f>
        <v>0</v>
      </c>
      <c r="W471" s="6">
        <f>+'4'!K470+CompraVenta!Y473</f>
        <v>0</v>
      </c>
      <c r="X471" s="6">
        <f>+'4'!L470+CompraVenta!Z473</f>
        <v>0</v>
      </c>
      <c r="Y471" s="6">
        <f>+'4'!M470+CompraVenta!AA473</f>
        <v>0</v>
      </c>
      <c r="Z471" s="6">
        <f>+'7'!B470+CompraVenta!AB473</f>
        <v>0</v>
      </c>
      <c r="AA471" s="6">
        <f>+'7'!C470+CompraVenta!AC473</f>
        <v>0</v>
      </c>
      <c r="AB471" s="6">
        <f>+'7'!D470+CompraVenta!AD473</f>
        <v>0</v>
      </c>
      <c r="AC471" s="6">
        <f>+'7'!E470+CompraVenta!AE473</f>
        <v>0</v>
      </c>
      <c r="AD471" s="6">
        <f>+'7'!F470+CompraVenta!AF473</f>
        <v>0</v>
      </c>
      <c r="AE471" s="6">
        <f>+'7'!G470+CompraVenta!AG473</f>
        <v>0</v>
      </c>
      <c r="AF471" s="6">
        <f>+'7'!H470+CompraVenta!AH473</f>
        <v>0</v>
      </c>
      <c r="AG471" s="6">
        <f>+'7'!I470+CompraVenta!AI473</f>
        <v>0</v>
      </c>
      <c r="AH471" s="6">
        <f>+'7'!J470+CompraVenta!AJ473</f>
        <v>0</v>
      </c>
      <c r="AI471" s="6">
        <f>+'7'!K470+CompraVenta!AK473</f>
        <v>0</v>
      </c>
      <c r="AJ471" s="6">
        <f>+'7'!L470+CompraVenta!AL473</f>
        <v>0</v>
      </c>
      <c r="AK471" s="6">
        <f>+'7'!M470+CompraVenta!AM473</f>
        <v>0</v>
      </c>
      <c r="AL471" s="6"/>
      <c r="AM471" s="33">
        <f t="shared" si="67"/>
        <v>0</v>
      </c>
      <c r="AN471" s="33">
        <f t="shared" si="68"/>
        <v>0</v>
      </c>
      <c r="AO471" s="33">
        <f t="shared" si="69"/>
        <v>0</v>
      </c>
      <c r="AP471" s="33">
        <f t="shared" si="70"/>
        <v>0</v>
      </c>
      <c r="AQ471" s="33">
        <f t="shared" si="71"/>
        <v>1</v>
      </c>
      <c r="AR471" s="6">
        <f t="shared" si="75"/>
        <v>469</v>
      </c>
      <c r="AS471" s="34">
        <f t="shared" si="72"/>
        <v>0</v>
      </c>
      <c r="AT471" s="34">
        <f t="shared" si="72"/>
        <v>0</v>
      </c>
      <c r="AU471" s="34">
        <f t="shared" si="72"/>
        <v>0</v>
      </c>
      <c r="AV471" s="34">
        <f t="shared" si="73"/>
        <v>0</v>
      </c>
      <c r="AW471" s="19"/>
      <c r="BB471" s="33"/>
      <c r="BC471" s="33"/>
      <c r="BD471" s="33"/>
      <c r="BF471" s="33"/>
      <c r="BG471" s="33"/>
      <c r="BH471" s="33"/>
      <c r="BJ471" s="35">
        <f t="shared" si="74"/>
        <v>0</v>
      </c>
    </row>
    <row r="472" spans="1:62" x14ac:dyDescent="0.35">
      <c r="A472" s="3" t="str">
        <f>+'7'!A471</f>
        <v>E470</v>
      </c>
      <c r="B472" s="6">
        <f>+'2'!B471+CompraVenta!D474</f>
        <v>0</v>
      </c>
      <c r="C472" s="6">
        <f>+'2'!C471+CompraVenta!E474</f>
        <v>0</v>
      </c>
      <c r="D472" s="6">
        <f>+'2'!D471+CompraVenta!F474</f>
        <v>0</v>
      </c>
      <c r="E472" s="6">
        <f>+'2'!E471+CompraVenta!G474</f>
        <v>0</v>
      </c>
      <c r="F472" s="6">
        <f>+'2'!F471+CompraVenta!H474</f>
        <v>0</v>
      </c>
      <c r="G472" s="6">
        <f>+'2'!G471+CompraVenta!I474</f>
        <v>0</v>
      </c>
      <c r="H472" s="6">
        <f>+'2'!H471+CompraVenta!J474</f>
        <v>0</v>
      </c>
      <c r="I472" s="6">
        <f>+'2'!I471+CompraVenta!K474</f>
        <v>0</v>
      </c>
      <c r="J472" s="6">
        <f>+'2'!J471+CompraVenta!L474</f>
        <v>0</v>
      </c>
      <c r="K472" s="6">
        <f>+'2'!K471+CompraVenta!M474</f>
        <v>0</v>
      </c>
      <c r="L472" s="6">
        <f>+'2'!L471+CompraVenta!N474</f>
        <v>0</v>
      </c>
      <c r="M472" s="6">
        <f>+'2'!M471+CompraVenta!O474</f>
        <v>0</v>
      </c>
      <c r="N472" s="6">
        <f>+'4'!B471+CompraVenta!P474</f>
        <v>0</v>
      </c>
      <c r="O472" s="6">
        <f>+'4'!C471+CompraVenta!Q474</f>
        <v>0</v>
      </c>
      <c r="P472" s="6">
        <f>+'4'!D471+CompraVenta!R474</f>
        <v>0</v>
      </c>
      <c r="Q472" s="6">
        <f>+'4'!E471+CompraVenta!S474</f>
        <v>0</v>
      </c>
      <c r="R472" s="6">
        <f>+'4'!F471+CompraVenta!T474</f>
        <v>0</v>
      </c>
      <c r="S472" s="6">
        <f>+'4'!G471+CompraVenta!U474</f>
        <v>0</v>
      </c>
      <c r="T472" s="6">
        <f>+'4'!H471+CompraVenta!V474</f>
        <v>0</v>
      </c>
      <c r="U472" s="6">
        <f>+'4'!I471+CompraVenta!W474</f>
        <v>0</v>
      </c>
      <c r="V472" s="6">
        <f>+'4'!J471+CompraVenta!X474</f>
        <v>0</v>
      </c>
      <c r="W472" s="6">
        <f>+'4'!K471+CompraVenta!Y474</f>
        <v>0</v>
      </c>
      <c r="X472" s="6">
        <f>+'4'!L471+CompraVenta!Z474</f>
        <v>0</v>
      </c>
      <c r="Y472" s="6">
        <f>+'4'!M471+CompraVenta!AA474</f>
        <v>0</v>
      </c>
      <c r="Z472" s="6">
        <f>+'7'!B471+CompraVenta!AB474</f>
        <v>0</v>
      </c>
      <c r="AA472" s="6">
        <f>+'7'!C471+CompraVenta!AC474</f>
        <v>0</v>
      </c>
      <c r="AB472" s="6">
        <f>+'7'!D471+CompraVenta!AD474</f>
        <v>0</v>
      </c>
      <c r="AC472" s="6">
        <f>+'7'!E471+CompraVenta!AE474</f>
        <v>0</v>
      </c>
      <c r="AD472" s="6">
        <f>+'7'!F471+CompraVenta!AF474</f>
        <v>0</v>
      </c>
      <c r="AE472" s="6">
        <f>+'7'!G471+CompraVenta!AG474</f>
        <v>0</v>
      </c>
      <c r="AF472" s="6">
        <f>+'7'!H471+CompraVenta!AH474</f>
        <v>0</v>
      </c>
      <c r="AG472" s="6">
        <f>+'7'!I471+CompraVenta!AI474</f>
        <v>0</v>
      </c>
      <c r="AH472" s="6">
        <f>+'7'!J471+CompraVenta!AJ474</f>
        <v>0</v>
      </c>
      <c r="AI472" s="6">
        <f>+'7'!K471+CompraVenta!AK474</f>
        <v>0</v>
      </c>
      <c r="AJ472" s="6">
        <f>+'7'!L471+CompraVenta!AL474</f>
        <v>0</v>
      </c>
      <c r="AK472" s="6">
        <f>+'7'!M471+CompraVenta!AM474</f>
        <v>0</v>
      </c>
      <c r="AL472" s="6"/>
      <c r="AM472" s="33">
        <f t="shared" si="67"/>
        <v>0</v>
      </c>
      <c r="AN472" s="33">
        <f t="shared" si="68"/>
        <v>0</v>
      </c>
      <c r="AO472" s="33">
        <f t="shared" si="69"/>
        <v>0</v>
      </c>
      <c r="AP472" s="33">
        <f t="shared" si="70"/>
        <v>0</v>
      </c>
      <c r="AQ472" s="33">
        <f t="shared" si="71"/>
        <v>1</v>
      </c>
      <c r="AR472" s="6">
        <f t="shared" si="75"/>
        <v>470</v>
      </c>
      <c r="AS472" s="34">
        <f t="shared" si="72"/>
        <v>0</v>
      </c>
      <c r="AT472" s="34">
        <f t="shared" si="72"/>
        <v>0</v>
      </c>
      <c r="AU472" s="34">
        <f t="shared" si="72"/>
        <v>0</v>
      </c>
      <c r="AV472" s="34">
        <f t="shared" si="73"/>
        <v>0</v>
      </c>
      <c r="AW472" s="19"/>
      <c r="BB472" s="33"/>
      <c r="BC472" s="33"/>
      <c r="BD472" s="33"/>
      <c r="BF472" s="33"/>
      <c r="BG472" s="33"/>
      <c r="BH472" s="33"/>
      <c r="BJ472" s="35">
        <f t="shared" si="74"/>
        <v>0</v>
      </c>
    </row>
    <row r="473" spans="1:62" x14ac:dyDescent="0.35">
      <c r="A473" s="3" t="str">
        <f>+'7'!A472</f>
        <v>E471</v>
      </c>
      <c r="B473" s="6">
        <f>+'2'!B472+CompraVenta!D475</f>
        <v>0</v>
      </c>
      <c r="C473" s="6">
        <f>+'2'!C472+CompraVenta!E475</f>
        <v>0</v>
      </c>
      <c r="D473" s="6">
        <f>+'2'!D472+CompraVenta!F475</f>
        <v>0</v>
      </c>
      <c r="E473" s="6">
        <f>+'2'!E472+CompraVenta!G475</f>
        <v>0</v>
      </c>
      <c r="F473" s="6">
        <f>+'2'!F472+CompraVenta!H475</f>
        <v>0</v>
      </c>
      <c r="G473" s="6">
        <f>+'2'!G472+CompraVenta!I475</f>
        <v>0</v>
      </c>
      <c r="H473" s="6">
        <f>+'2'!H472+CompraVenta!J475</f>
        <v>0</v>
      </c>
      <c r="I473" s="6">
        <f>+'2'!I472+CompraVenta!K475</f>
        <v>0</v>
      </c>
      <c r="J473" s="6">
        <f>+'2'!J472+CompraVenta!L475</f>
        <v>0</v>
      </c>
      <c r="K473" s="6">
        <f>+'2'!K472+CompraVenta!M475</f>
        <v>0</v>
      </c>
      <c r="L473" s="6">
        <f>+'2'!L472+CompraVenta!N475</f>
        <v>0</v>
      </c>
      <c r="M473" s="6">
        <f>+'2'!M472+CompraVenta!O475</f>
        <v>0</v>
      </c>
      <c r="N473" s="6">
        <f>+'4'!B472+CompraVenta!P475</f>
        <v>0</v>
      </c>
      <c r="O473" s="6">
        <f>+'4'!C472+CompraVenta!Q475</f>
        <v>0</v>
      </c>
      <c r="P473" s="6">
        <f>+'4'!D472+CompraVenta!R475</f>
        <v>0</v>
      </c>
      <c r="Q473" s="6">
        <f>+'4'!E472+CompraVenta!S475</f>
        <v>0</v>
      </c>
      <c r="R473" s="6">
        <f>+'4'!F472+CompraVenta!T475</f>
        <v>0</v>
      </c>
      <c r="S473" s="6">
        <f>+'4'!G472+CompraVenta!U475</f>
        <v>0</v>
      </c>
      <c r="T473" s="6">
        <f>+'4'!H472+CompraVenta!V475</f>
        <v>0</v>
      </c>
      <c r="U473" s="6">
        <f>+'4'!I472+CompraVenta!W475</f>
        <v>0</v>
      </c>
      <c r="V473" s="6">
        <f>+'4'!J472+CompraVenta!X475</f>
        <v>0</v>
      </c>
      <c r="W473" s="6">
        <f>+'4'!K472+CompraVenta!Y475</f>
        <v>0</v>
      </c>
      <c r="X473" s="6">
        <f>+'4'!L472+CompraVenta!Z475</f>
        <v>0</v>
      </c>
      <c r="Y473" s="6">
        <f>+'4'!M472+CompraVenta!AA475</f>
        <v>0</v>
      </c>
      <c r="Z473" s="6">
        <f>+'7'!B472+CompraVenta!AB475</f>
        <v>0</v>
      </c>
      <c r="AA473" s="6">
        <f>+'7'!C472+CompraVenta!AC475</f>
        <v>0</v>
      </c>
      <c r="AB473" s="6">
        <f>+'7'!D472+CompraVenta!AD475</f>
        <v>0</v>
      </c>
      <c r="AC473" s="6">
        <f>+'7'!E472+CompraVenta!AE475</f>
        <v>0</v>
      </c>
      <c r="AD473" s="6">
        <f>+'7'!F472+CompraVenta!AF475</f>
        <v>0</v>
      </c>
      <c r="AE473" s="6">
        <f>+'7'!G472+CompraVenta!AG475</f>
        <v>0</v>
      </c>
      <c r="AF473" s="6">
        <f>+'7'!H472+CompraVenta!AH475</f>
        <v>0</v>
      </c>
      <c r="AG473" s="6">
        <f>+'7'!I472+CompraVenta!AI475</f>
        <v>0</v>
      </c>
      <c r="AH473" s="6">
        <f>+'7'!J472+CompraVenta!AJ475</f>
        <v>0</v>
      </c>
      <c r="AI473" s="6">
        <f>+'7'!K472+CompraVenta!AK475</f>
        <v>0</v>
      </c>
      <c r="AJ473" s="6">
        <f>+'7'!L472+CompraVenta!AL475</f>
        <v>0</v>
      </c>
      <c r="AK473" s="6">
        <f>+'7'!M472+CompraVenta!AM475</f>
        <v>0</v>
      </c>
      <c r="AL473" s="6"/>
      <c r="AM473" s="33">
        <f t="shared" si="67"/>
        <v>0</v>
      </c>
      <c r="AN473" s="33">
        <f t="shared" si="68"/>
        <v>0</v>
      </c>
      <c r="AO473" s="33">
        <f t="shared" si="69"/>
        <v>0</v>
      </c>
      <c r="AP473" s="33">
        <f t="shared" si="70"/>
        <v>0</v>
      </c>
      <c r="AQ473" s="33">
        <f t="shared" si="71"/>
        <v>1</v>
      </c>
      <c r="AR473" s="6">
        <f t="shared" si="75"/>
        <v>471</v>
      </c>
      <c r="AS473" s="34">
        <f t="shared" si="72"/>
        <v>0</v>
      </c>
      <c r="AT473" s="34">
        <f t="shared" si="72"/>
        <v>0</v>
      </c>
      <c r="AU473" s="34">
        <f t="shared" si="72"/>
        <v>0</v>
      </c>
      <c r="AV473" s="34">
        <f t="shared" si="73"/>
        <v>0</v>
      </c>
      <c r="AW473" s="19"/>
      <c r="BB473" s="33"/>
      <c r="BC473" s="33"/>
      <c r="BD473" s="33"/>
      <c r="BF473" s="33"/>
      <c r="BG473" s="33"/>
      <c r="BH473" s="33"/>
      <c r="BJ473" s="35">
        <f t="shared" si="74"/>
        <v>0</v>
      </c>
    </row>
    <row r="474" spans="1:62" x14ac:dyDescent="0.35">
      <c r="A474" s="3" t="str">
        <f>+'7'!A473</f>
        <v>E472</v>
      </c>
      <c r="B474" s="6">
        <f>+'2'!B473+CompraVenta!D476</f>
        <v>0</v>
      </c>
      <c r="C474" s="6">
        <f>+'2'!C473+CompraVenta!E476</f>
        <v>0</v>
      </c>
      <c r="D474" s="6">
        <f>+'2'!D473+CompraVenta!F476</f>
        <v>0</v>
      </c>
      <c r="E474" s="6">
        <f>+'2'!E473+CompraVenta!G476</f>
        <v>0</v>
      </c>
      <c r="F474" s="6">
        <f>+'2'!F473+CompraVenta!H476</f>
        <v>0</v>
      </c>
      <c r="G474" s="6">
        <f>+'2'!G473+CompraVenta!I476</f>
        <v>0</v>
      </c>
      <c r="H474" s="6">
        <f>+'2'!H473+CompraVenta!J476</f>
        <v>0</v>
      </c>
      <c r="I474" s="6">
        <f>+'2'!I473+CompraVenta!K476</f>
        <v>0</v>
      </c>
      <c r="J474" s="6">
        <f>+'2'!J473+CompraVenta!L476</f>
        <v>0</v>
      </c>
      <c r="K474" s="6">
        <f>+'2'!K473+CompraVenta!M476</f>
        <v>0</v>
      </c>
      <c r="L474" s="6">
        <f>+'2'!L473+CompraVenta!N476</f>
        <v>0</v>
      </c>
      <c r="M474" s="6">
        <f>+'2'!M473+CompraVenta!O476</f>
        <v>0</v>
      </c>
      <c r="N474" s="6">
        <f>+'4'!B473+CompraVenta!P476</f>
        <v>0</v>
      </c>
      <c r="O474" s="6">
        <f>+'4'!C473+CompraVenta!Q476</f>
        <v>0</v>
      </c>
      <c r="P474" s="6">
        <f>+'4'!D473+CompraVenta!R476</f>
        <v>0</v>
      </c>
      <c r="Q474" s="6">
        <f>+'4'!E473+CompraVenta!S476</f>
        <v>0</v>
      </c>
      <c r="R474" s="6">
        <f>+'4'!F473+CompraVenta!T476</f>
        <v>0</v>
      </c>
      <c r="S474" s="6">
        <f>+'4'!G473+CompraVenta!U476</f>
        <v>0</v>
      </c>
      <c r="T474" s="6">
        <f>+'4'!H473+CompraVenta!V476</f>
        <v>0</v>
      </c>
      <c r="U474" s="6">
        <f>+'4'!I473+CompraVenta!W476</f>
        <v>0</v>
      </c>
      <c r="V474" s="6">
        <f>+'4'!J473+CompraVenta!X476</f>
        <v>0</v>
      </c>
      <c r="W474" s="6">
        <f>+'4'!K473+CompraVenta!Y476</f>
        <v>0</v>
      </c>
      <c r="X474" s="6">
        <f>+'4'!L473+CompraVenta!Z476</f>
        <v>0</v>
      </c>
      <c r="Y474" s="6">
        <f>+'4'!M473+CompraVenta!AA476</f>
        <v>0</v>
      </c>
      <c r="Z474" s="6">
        <f>+'7'!B473+CompraVenta!AB476</f>
        <v>0</v>
      </c>
      <c r="AA474" s="6">
        <f>+'7'!C473+CompraVenta!AC476</f>
        <v>0</v>
      </c>
      <c r="AB474" s="6">
        <f>+'7'!D473+CompraVenta!AD476</f>
        <v>0</v>
      </c>
      <c r="AC474" s="6">
        <f>+'7'!E473+CompraVenta!AE476</f>
        <v>0</v>
      </c>
      <c r="AD474" s="6">
        <f>+'7'!F473+CompraVenta!AF476</f>
        <v>0</v>
      </c>
      <c r="AE474" s="6">
        <f>+'7'!G473+CompraVenta!AG476</f>
        <v>0</v>
      </c>
      <c r="AF474" s="6">
        <f>+'7'!H473+CompraVenta!AH476</f>
        <v>0</v>
      </c>
      <c r="AG474" s="6">
        <f>+'7'!I473+CompraVenta!AI476</f>
        <v>0</v>
      </c>
      <c r="AH474" s="6">
        <f>+'7'!J473+CompraVenta!AJ476</f>
        <v>0</v>
      </c>
      <c r="AI474" s="6">
        <f>+'7'!K473+CompraVenta!AK476</f>
        <v>0</v>
      </c>
      <c r="AJ474" s="6">
        <f>+'7'!L473+CompraVenta!AL476</f>
        <v>0</v>
      </c>
      <c r="AK474" s="6">
        <f>+'7'!M473+CompraVenta!AM476</f>
        <v>0</v>
      </c>
      <c r="AL474" s="6"/>
      <c r="AM474" s="33">
        <f t="shared" si="67"/>
        <v>0</v>
      </c>
      <c r="AN474" s="33">
        <f t="shared" si="68"/>
        <v>0</v>
      </c>
      <c r="AO474" s="33">
        <f t="shared" si="69"/>
        <v>0</v>
      </c>
      <c r="AP474" s="33">
        <f t="shared" si="70"/>
        <v>0</v>
      </c>
      <c r="AQ474" s="33">
        <f t="shared" si="71"/>
        <v>1</v>
      </c>
      <c r="AR474" s="6">
        <f t="shared" si="75"/>
        <v>472</v>
      </c>
      <c r="AS474" s="34">
        <f t="shared" si="72"/>
        <v>0</v>
      </c>
      <c r="AT474" s="34">
        <f t="shared" si="72"/>
        <v>0</v>
      </c>
      <c r="AU474" s="34">
        <f t="shared" si="72"/>
        <v>0</v>
      </c>
      <c r="AV474" s="34">
        <f t="shared" si="73"/>
        <v>0</v>
      </c>
      <c r="AW474" s="19"/>
      <c r="BB474" s="33"/>
      <c r="BC474" s="33"/>
      <c r="BD474" s="33"/>
      <c r="BF474" s="33"/>
      <c r="BG474" s="33"/>
      <c r="BH474" s="33"/>
      <c r="BJ474" s="35">
        <f t="shared" si="74"/>
        <v>0</v>
      </c>
    </row>
    <row r="475" spans="1:62" x14ac:dyDescent="0.35">
      <c r="A475" s="3" t="str">
        <f>+'7'!A474</f>
        <v>E473</v>
      </c>
      <c r="B475" s="6">
        <f>+'2'!B474+CompraVenta!D477</f>
        <v>0</v>
      </c>
      <c r="C475" s="6">
        <f>+'2'!C474+CompraVenta!E477</f>
        <v>0</v>
      </c>
      <c r="D475" s="6">
        <f>+'2'!D474+CompraVenta!F477</f>
        <v>0</v>
      </c>
      <c r="E475" s="6">
        <f>+'2'!E474+CompraVenta!G477</f>
        <v>0</v>
      </c>
      <c r="F475" s="6">
        <f>+'2'!F474+CompraVenta!H477</f>
        <v>0</v>
      </c>
      <c r="G475" s="6">
        <f>+'2'!G474+CompraVenta!I477</f>
        <v>0</v>
      </c>
      <c r="H475" s="6">
        <f>+'2'!H474+CompraVenta!J477</f>
        <v>0</v>
      </c>
      <c r="I475" s="6">
        <f>+'2'!I474+CompraVenta!K477</f>
        <v>0</v>
      </c>
      <c r="J475" s="6">
        <f>+'2'!J474+CompraVenta!L477</f>
        <v>0</v>
      </c>
      <c r="K475" s="6">
        <f>+'2'!K474+CompraVenta!M477</f>
        <v>0</v>
      </c>
      <c r="L475" s="6">
        <f>+'2'!L474+CompraVenta!N477</f>
        <v>0</v>
      </c>
      <c r="M475" s="6">
        <f>+'2'!M474+CompraVenta!O477</f>
        <v>0</v>
      </c>
      <c r="N475" s="6">
        <f>+'4'!B474+CompraVenta!P477</f>
        <v>0</v>
      </c>
      <c r="O475" s="6">
        <f>+'4'!C474+CompraVenta!Q477</f>
        <v>0</v>
      </c>
      <c r="P475" s="6">
        <f>+'4'!D474+CompraVenta!R477</f>
        <v>0</v>
      </c>
      <c r="Q475" s="6">
        <f>+'4'!E474+CompraVenta!S477</f>
        <v>0</v>
      </c>
      <c r="R475" s="6">
        <f>+'4'!F474+CompraVenta!T477</f>
        <v>0</v>
      </c>
      <c r="S475" s="6">
        <f>+'4'!G474+CompraVenta!U477</f>
        <v>0</v>
      </c>
      <c r="T475" s="6">
        <f>+'4'!H474+CompraVenta!V477</f>
        <v>0</v>
      </c>
      <c r="U475" s="6">
        <f>+'4'!I474+CompraVenta!W477</f>
        <v>0</v>
      </c>
      <c r="V475" s="6">
        <f>+'4'!J474+CompraVenta!X477</f>
        <v>0</v>
      </c>
      <c r="W475" s="6">
        <f>+'4'!K474+CompraVenta!Y477</f>
        <v>0</v>
      </c>
      <c r="X475" s="6">
        <f>+'4'!L474+CompraVenta!Z477</f>
        <v>0</v>
      </c>
      <c r="Y475" s="6">
        <f>+'4'!M474+CompraVenta!AA477</f>
        <v>0</v>
      </c>
      <c r="Z475" s="6">
        <f>+'7'!B474+CompraVenta!AB477</f>
        <v>0</v>
      </c>
      <c r="AA475" s="6">
        <f>+'7'!C474+CompraVenta!AC477</f>
        <v>0</v>
      </c>
      <c r="AB475" s="6">
        <f>+'7'!D474+CompraVenta!AD477</f>
        <v>0</v>
      </c>
      <c r="AC475" s="6">
        <f>+'7'!E474+CompraVenta!AE477</f>
        <v>0</v>
      </c>
      <c r="AD475" s="6">
        <f>+'7'!F474+CompraVenta!AF477</f>
        <v>0</v>
      </c>
      <c r="AE475" s="6">
        <f>+'7'!G474+CompraVenta!AG477</f>
        <v>0</v>
      </c>
      <c r="AF475" s="6">
        <f>+'7'!H474+CompraVenta!AH477</f>
        <v>0</v>
      </c>
      <c r="AG475" s="6">
        <f>+'7'!I474+CompraVenta!AI477</f>
        <v>0</v>
      </c>
      <c r="AH475" s="6">
        <f>+'7'!J474+CompraVenta!AJ477</f>
        <v>0</v>
      </c>
      <c r="AI475" s="6">
        <f>+'7'!K474+CompraVenta!AK477</f>
        <v>0</v>
      </c>
      <c r="AJ475" s="6">
        <f>+'7'!L474+CompraVenta!AL477</f>
        <v>0</v>
      </c>
      <c r="AK475" s="6">
        <f>+'7'!M474+CompraVenta!AM477</f>
        <v>0</v>
      </c>
      <c r="AL475" s="6"/>
      <c r="AM475" s="33">
        <f t="shared" si="67"/>
        <v>0</v>
      </c>
      <c r="AN475" s="33">
        <f t="shared" si="68"/>
        <v>0</v>
      </c>
      <c r="AO475" s="33">
        <f t="shared" si="69"/>
        <v>0</v>
      </c>
      <c r="AP475" s="33">
        <f t="shared" si="70"/>
        <v>0</v>
      </c>
      <c r="AQ475" s="33">
        <f t="shared" si="71"/>
        <v>1</v>
      </c>
      <c r="AR475" s="6">
        <f t="shared" si="75"/>
        <v>473</v>
      </c>
      <c r="AS475" s="34">
        <f t="shared" si="72"/>
        <v>0</v>
      </c>
      <c r="AT475" s="34">
        <f t="shared" si="72"/>
        <v>0</v>
      </c>
      <c r="AU475" s="34">
        <f t="shared" si="72"/>
        <v>0</v>
      </c>
      <c r="AV475" s="34">
        <f t="shared" si="73"/>
        <v>0</v>
      </c>
      <c r="AW475" s="19"/>
      <c r="BB475" s="33"/>
      <c r="BC475" s="33"/>
      <c r="BD475" s="33"/>
      <c r="BF475" s="33"/>
      <c r="BG475" s="33"/>
      <c r="BH475" s="33"/>
      <c r="BJ475" s="35">
        <f t="shared" si="74"/>
        <v>0</v>
      </c>
    </row>
    <row r="476" spans="1:62" x14ac:dyDescent="0.35">
      <c r="A476" s="3" t="str">
        <f>+'7'!A475</f>
        <v>E474</v>
      </c>
      <c r="B476" s="6">
        <f>+'2'!B475+CompraVenta!D478</f>
        <v>0</v>
      </c>
      <c r="C476" s="6">
        <f>+'2'!C475+CompraVenta!E478</f>
        <v>0</v>
      </c>
      <c r="D476" s="6">
        <f>+'2'!D475+CompraVenta!F478</f>
        <v>0</v>
      </c>
      <c r="E476" s="6">
        <f>+'2'!E475+CompraVenta!G478</f>
        <v>0</v>
      </c>
      <c r="F476" s="6">
        <f>+'2'!F475+CompraVenta!H478</f>
        <v>0</v>
      </c>
      <c r="G476" s="6">
        <f>+'2'!G475+CompraVenta!I478</f>
        <v>0</v>
      </c>
      <c r="H476" s="6">
        <f>+'2'!H475+CompraVenta!J478</f>
        <v>0</v>
      </c>
      <c r="I476" s="6">
        <f>+'2'!I475+CompraVenta!K478</f>
        <v>0</v>
      </c>
      <c r="J476" s="6">
        <f>+'2'!J475+CompraVenta!L478</f>
        <v>0</v>
      </c>
      <c r="K476" s="6">
        <f>+'2'!K475+CompraVenta!M478</f>
        <v>0</v>
      </c>
      <c r="L476" s="6">
        <f>+'2'!L475+CompraVenta!N478</f>
        <v>0</v>
      </c>
      <c r="M476" s="6">
        <f>+'2'!M475+CompraVenta!O478</f>
        <v>0</v>
      </c>
      <c r="N476" s="6">
        <f>+'4'!B475+CompraVenta!P478</f>
        <v>0</v>
      </c>
      <c r="O476" s="6">
        <f>+'4'!C475+CompraVenta!Q478</f>
        <v>0</v>
      </c>
      <c r="P476" s="6">
        <f>+'4'!D475+CompraVenta!R478</f>
        <v>0</v>
      </c>
      <c r="Q476" s="6">
        <f>+'4'!E475+CompraVenta!S478</f>
        <v>0</v>
      </c>
      <c r="R476" s="6">
        <f>+'4'!F475+CompraVenta!T478</f>
        <v>0</v>
      </c>
      <c r="S476" s="6">
        <f>+'4'!G475+CompraVenta!U478</f>
        <v>0</v>
      </c>
      <c r="T476" s="6">
        <f>+'4'!H475+CompraVenta!V478</f>
        <v>0</v>
      </c>
      <c r="U476" s="6">
        <f>+'4'!I475+CompraVenta!W478</f>
        <v>0</v>
      </c>
      <c r="V476" s="6">
        <f>+'4'!J475+CompraVenta!X478</f>
        <v>0</v>
      </c>
      <c r="W476" s="6">
        <f>+'4'!K475+CompraVenta!Y478</f>
        <v>0</v>
      </c>
      <c r="X476" s="6">
        <f>+'4'!L475+CompraVenta!Z478</f>
        <v>0</v>
      </c>
      <c r="Y476" s="6">
        <f>+'4'!M475+CompraVenta!AA478</f>
        <v>0</v>
      </c>
      <c r="Z476" s="6">
        <f>+'7'!B475+CompraVenta!AB478</f>
        <v>0</v>
      </c>
      <c r="AA476" s="6">
        <f>+'7'!C475+CompraVenta!AC478</f>
        <v>0</v>
      </c>
      <c r="AB476" s="6">
        <f>+'7'!D475+CompraVenta!AD478</f>
        <v>0</v>
      </c>
      <c r="AC476" s="6">
        <f>+'7'!E475+CompraVenta!AE478</f>
        <v>0</v>
      </c>
      <c r="AD476" s="6">
        <f>+'7'!F475+CompraVenta!AF478</f>
        <v>0</v>
      </c>
      <c r="AE476" s="6">
        <f>+'7'!G475+CompraVenta!AG478</f>
        <v>0</v>
      </c>
      <c r="AF476" s="6">
        <f>+'7'!H475+CompraVenta!AH478</f>
        <v>0</v>
      </c>
      <c r="AG476" s="6">
        <f>+'7'!I475+CompraVenta!AI478</f>
        <v>0</v>
      </c>
      <c r="AH476" s="6">
        <f>+'7'!J475+CompraVenta!AJ478</f>
        <v>0</v>
      </c>
      <c r="AI476" s="6">
        <f>+'7'!K475+CompraVenta!AK478</f>
        <v>0</v>
      </c>
      <c r="AJ476" s="6">
        <f>+'7'!L475+CompraVenta!AL478</f>
        <v>0</v>
      </c>
      <c r="AK476" s="6">
        <f>+'7'!M475+CompraVenta!AM478</f>
        <v>0</v>
      </c>
      <c r="AL476" s="6"/>
      <c r="AM476" s="33">
        <f t="shared" si="67"/>
        <v>0</v>
      </c>
      <c r="AN476" s="33">
        <f t="shared" si="68"/>
        <v>0</v>
      </c>
      <c r="AO476" s="33">
        <f t="shared" si="69"/>
        <v>0</v>
      </c>
      <c r="AP476" s="33">
        <f t="shared" si="70"/>
        <v>0</v>
      </c>
      <c r="AQ476" s="33">
        <f t="shared" si="71"/>
        <v>1</v>
      </c>
      <c r="AR476" s="6">
        <f t="shared" si="75"/>
        <v>474</v>
      </c>
      <c r="AS476" s="34">
        <f t="shared" si="72"/>
        <v>0</v>
      </c>
      <c r="AT476" s="34">
        <f t="shared" si="72"/>
        <v>0</v>
      </c>
      <c r="AU476" s="34">
        <f t="shared" si="72"/>
        <v>0</v>
      </c>
      <c r="AV476" s="34">
        <f t="shared" si="73"/>
        <v>0</v>
      </c>
      <c r="AW476" s="19"/>
      <c r="BB476" s="33"/>
      <c r="BC476" s="33"/>
      <c r="BD476" s="33"/>
      <c r="BF476" s="33"/>
      <c r="BG476" s="33"/>
      <c r="BH476" s="33"/>
      <c r="BJ476" s="35">
        <f t="shared" si="74"/>
        <v>0</v>
      </c>
    </row>
    <row r="477" spans="1:62" x14ac:dyDescent="0.35">
      <c r="A477" s="3" t="str">
        <f>+'7'!A476</f>
        <v>E475</v>
      </c>
      <c r="B477" s="6">
        <f>+'2'!B476+CompraVenta!D479</f>
        <v>0</v>
      </c>
      <c r="C477" s="6">
        <f>+'2'!C476+CompraVenta!E479</f>
        <v>0</v>
      </c>
      <c r="D477" s="6">
        <f>+'2'!D476+CompraVenta!F479</f>
        <v>0</v>
      </c>
      <c r="E477" s="6">
        <f>+'2'!E476+CompraVenta!G479</f>
        <v>0</v>
      </c>
      <c r="F477" s="6">
        <f>+'2'!F476+CompraVenta!H479</f>
        <v>0</v>
      </c>
      <c r="G477" s="6">
        <f>+'2'!G476+CompraVenta!I479</f>
        <v>0</v>
      </c>
      <c r="H477" s="6">
        <f>+'2'!H476+CompraVenta!J479</f>
        <v>0</v>
      </c>
      <c r="I477" s="6">
        <f>+'2'!I476+CompraVenta!K479</f>
        <v>0</v>
      </c>
      <c r="J477" s="6">
        <f>+'2'!J476+CompraVenta!L479</f>
        <v>0</v>
      </c>
      <c r="K477" s="6">
        <f>+'2'!K476+CompraVenta!M479</f>
        <v>0</v>
      </c>
      <c r="L477" s="6">
        <f>+'2'!L476+CompraVenta!N479</f>
        <v>0</v>
      </c>
      <c r="M477" s="6">
        <f>+'2'!M476+CompraVenta!O479</f>
        <v>0</v>
      </c>
      <c r="N477" s="6">
        <f>+'4'!B476+CompraVenta!P479</f>
        <v>0</v>
      </c>
      <c r="O477" s="6">
        <f>+'4'!C476+CompraVenta!Q479</f>
        <v>0</v>
      </c>
      <c r="P477" s="6">
        <f>+'4'!D476+CompraVenta!R479</f>
        <v>0</v>
      </c>
      <c r="Q477" s="6">
        <f>+'4'!E476+CompraVenta!S479</f>
        <v>0</v>
      </c>
      <c r="R477" s="6">
        <f>+'4'!F476+CompraVenta!T479</f>
        <v>0</v>
      </c>
      <c r="S477" s="6">
        <f>+'4'!G476+CompraVenta!U479</f>
        <v>0</v>
      </c>
      <c r="T477" s="6">
        <f>+'4'!H476+CompraVenta!V479</f>
        <v>0</v>
      </c>
      <c r="U477" s="6">
        <f>+'4'!I476+CompraVenta!W479</f>
        <v>0</v>
      </c>
      <c r="V477" s="6">
        <f>+'4'!J476+CompraVenta!X479</f>
        <v>0</v>
      </c>
      <c r="W477" s="6">
        <f>+'4'!K476+CompraVenta!Y479</f>
        <v>0</v>
      </c>
      <c r="X477" s="6">
        <f>+'4'!L476+CompraVenta!Z479</f>
        <v>0</v>
      </c>
      <c r="Y477" s="6">
        <f>+'4'!M476+CompraVenta!AA479</f>
        <v>0</v>
      </c>
      <c r="Z477" s="6">
        <f>+'7'!B476+CompraVenta!AB479</f>
        <v>0</v>
      </c>
      <c r="AA477" s="6">
        <f>+'7'!C476+CompraVenta!AC479</f>
        <v>0</v>
      </c>
      <c r="AB477" s="6">
        <f>+'7'!D476+CompraVenta!AD479</f>
        <v>0</v>
      </c>
      <c r="AC477" s="6">
        <f>+'7'!E476+CompraVenta!AE479</f>
        <v>0</v>
      </c>
      <c r="AD477" s="6">
        <f>+'7'!F476+CompraVenta!AF479</f>
        <v>0</v>
      </c>
      <c r="AE477" s="6">
        <f>+'7'!G476+CompraVenta!AG479</f>
        <v>0</v>
      </c>
      <c r="AF477" s="6">
        <f>+'7'!H476+CompraVenta!AH479</f>
        <v>0</v>
      </c>
      <c r="AG477" s="6">
        <f>+'7'!I476+CompraVenta!AI479</f>
        <v>0</v>
      </c>
      <c r="AH477" s="6">
        <f>+'7'!J476+CompraVenta!AJ479</f>
        <v>0</v>
      </c>
      <c r="AI477" s="6">
        <f>+'7'!K476+CompraVenta!AK479</f>
        <v>0</v>
      </c>
      <c r="AJ477" s="6">
        <f>+'7'!L476+CompraVenta!AL479</f>
        <v>0</v>
      </c>
      <c r="AK477" s="6">
        <f>+'7'!M476+CompraVenta!AM479</f>
        <v>0</v>
      </c>
      <c r="AL477" s="6"/>
      <c r="AM477" s="33">
        <f t="shared" si="67"/>
        <v>0</v>
      </c>
      <c r="AN477" s="33">
        <f t="shared" si="68"/>
        <v>0</v>
      </c>
      <c r="AO477" s="33">
        <f t="shared" si="69"/>
        <v>0</v>
      </c>
      <c r="AP477" s="33">
        <f t="shared" si="70"/>
        <v>0</v>
      </c>
      <c r="AQ477" s="33">
        <f t="shared" si="71"/>
        <v>1</v>
      </c>
      <c r="AR477" s="6">
        <f t="shared" si="75"/>
        <v>475</v>
      </c>
      <c r="AS477" s="34">
        <f t="shared" si="72"/>
        <v>0</v>
      </c>
      <c r="AT477" s="34">
        <f t="shared" si="72"/>
        <v>0</v>
      </c>
      <c r="AU477" s="34">
        <f t="shared" si="72"/>
        <v>0</v>
      </c>
      <c r="AV477" s="34">
        <f t="shared" si="73"/>
        <v>0</v>
      </c>
      <c r="AW477" s="19"/>
      <c r="BB477" s="33"/>
      <c r="BC477" s="33"/>
      <c r="BD477" s="33"/>
      <c r="BF477" s="33"/>
      <c r="BG477" s="33"/>
      <c r="BH477" s="33"/>
      <c r="BJ477" s="35">
        <f t="shared" si="74"/>
        <v>0</v>
      </c>
    </row>
    <row r="478" spans="1:62" x14ac:dyDescent="0.35">
      <c r="A478" s="3" t="str">
        <f>+'7'!A477</f>
        <v>E476</v>
      </c>
      <c r="B478" s="6">
        <f>+'2'!B477+CompraVenta!D480</f>
        <v>0</v>
      </c>
      <c r="C478" s="6">
        <f>+'2'!C477+CompraVenta!E480</f>
        <v>0</v>
      </c>
      <c r="D478" s="6">
        <f>+'2'!D477+CompraVenta!F480</f>
        <v>0</v>
      </c>
      <c r="E478" s="6">
        <f>+'2'!E477+CompraVenta!G480</f>
        <v>0</v>
      </c>
      <c r="F478" s="6">
        <f>+'2'!F477+CompraVenta!H480</f>
        <v>0</v>
      </c>
      <c r="G478" s="6">
        <f>+'2'!G477+CompraVenta!I480</f>
        <v>0</v>
      </c>
      <c r="H478" s="6">
        <f>+'2'!H477+CompraVenta!J480</f>
        <v>0</v>
      </c>
      <c r="I478" s="6">
        <f>+'2'!I477+CompraVenta!K480</f>
        <v>0</v>
      </c>
      <c r="J478" s="6">
        <f>+'2'!J477+CompraVenta!L480</f>
        <v>0</v>
      </c>
      <c r="K478" s="6">
        <f>+'2'!K477+CompraVenta!M480</f>
        <v>0</v>
      </c>
      <c r="L478" s="6">
        <f>+'2'!L477+CompraVenta!N480</f>
        <v>0</v>
      </c>
      <c r="M478" s="6">
        <f>+'2'!M477+CompraVenta!O480</f>
        <v>0</v>
      </c>
      <c r="N478" s="6">
        <f>+'4'!B477+CompraVenta!P480</f>
        <v>0</v>
      </c>
      <c r="O478" s="6">
        <f>+'4'!C477+CompraVenta!Q480</f>
        <v>0</v>
      </c>
      <c r="P478" s="6">
        <f>+'4'!D477+CompraVenta!R480</f>
        <v>0</v>
      </c>
      <c r="Q478" s="6">
        <f>+'4'!E477+CompraVenta!S480</f>
        <v>0</v>
      </c>
      <c r="R478" s="6">
        <f>+'4'!F477+CompraVenta!T480</f>
        <v>0</v>
      </c>
      <c r="S478" s="6">
        <f>+'4'!G477+CompraVenta!U480</f>
        <v>0</v>
      </c>
      <c r="T478" s="6">
        <f>+'4'!H477+CompraVenta!V480</f>
        <v>0</v>
      </c>
      <c r="U478" s="6">
        <f>+'4'!I477+CompraVenta!W480</f>
        <v>0</v>
      </c>
      <c r="V478" s="6">
        <f>+'4'!J477+CompraVenta!X480</f>
        <v>0</v>
      </c>
      <c r="W478" s="6">
        <f>+'4'!K477+CompraVenta!Y480</f>
        <v>0</v>
      </c>
      <c r="X478" s="6">
        <f>+'4'!L477+CompraVenta!Z480</f>
        <v>0</v>
      </c>
      <c r="Y478" s="6">
        <f>+'4'!M477+CompraVenta!AA480</f>
        <v>0</v>
      </c>
      <c r="Z478" s="6">
        <f>+'7'!B477+CompraVenta!AB480</f>
        <v>0</v>
      </c>
      <c r="AA478" s="6">
        <f>+'7'!C477+CompraVenta!AC480</f>
        <v>0</v>
      </c>
      <c r="AB478" s="6">
        <f>+'7'!D477+CompraVenta!AD480</f>
        <v>0</v>
      </c>
      <c r="AC478" s="6">
        <f>+'7'!E477+CompraVenta!AE480</f>
        <v>0</v>
      </c>
      <c r="AD478" s="6">
        <f>+'7'!F477+CompraVenta!AF480</f>
        <v>0</v>
      </c>
      <c r="AE478" s="6">
        <f>+'7'!G477+CompraVenta!AG480</f>
        <v>0</v>
      </c>
      <c r="AF478" s="6">
        <f>+'7'!H477+CompraVenta!AH480</f>
        <v>0</v>
      </c>
      <c r="AG478" s="6">
        <f>+'7'!I477+CompraVenta!AI480</f>
        <v>0</v>
      </c>
      <c r="AH478" s="6">
        <f>+'7'!J477+CompraVenta!AJ480</f>
        <v>0</v>
      </c>
      <c r="AI478" s="6">
        <f>+'7'!K477+CompraVenta!AK480</f>
        <v>0</v>
      </c>
      <c r="AJ478" s="6">
        <f>+'7'!L477+CompraVenta!AL480</f>
        <v>0</v>
      </c>
      <c r="AK478" s="6">
        <f>+'7'!M477+CompraVenta!AM480</f>
        <v>0</v>
      </c>
      <c r="AL478" s="6"/>
      <c r="AM478" s="33">
        <f t="shared" si="67"/>
        <v>0</v>
      </c>
      <c r="AN478" s="33">
        <f t="shared" si="68"/>
        <v>0</v>
      </c>
      <c r="AO478" s="33">
        <f t="shared" si="69"/>
        <v>0</v>
      </c>
      <c r="AP478" s="33">
        <f t="shared" si="70"/>
        <v>0</v>
      </c>
      <c r="AQ478" s="33">
        <f t="shared" si="71"/>
        <v>1</v>
      </c>
      <c r="AR478" s="6">
        <f t="shared" si="75"/>
        <v>476</v>
      </c>
      <c r="AS478" s="34">
        <f t="shared" si="72"/>
        <v>0</v>
      </c>
      <c r="AT478" s="34">
        <f t="shared" si="72"/>
        <v>0</v>
      </c>
      <c r="AU478" s="34">
        <f t="shared" si="72"/>
        <v>0</v>
      </c>
      <c r="AV478" s="34">
        <f t="shared" si="73"/>
        <v>0</v>
      </c>
      <c r="AW478" s="19"/>
      <c r="BB478" s="33"/>
      <c r="BC478" s="33"/>
      <c r="BD478" s="33"/>
      <c r="BF478" s="33"/>
      <c r="BG478" s="33"/>
      <c r="BH478" s="33"/>
      <c r="BJ478" s="35">
        <f t="shared" si="74"/>
        <v>0</v>
      </c>
    </row>
    <row r="479" spans="1:62" x14ac:dyDescent="0.35">
      <c r="A479" s="3" t="str">
        <f>+'7'!A478</f>
        <v>E477</v>
      </c>
      <c r="B479" s="6">
        <f>+'2'!B478+CompraVenta!D481</f>
        <v>0</v>
      </c>
      <c r="C479" s="6">
        <f>+'2'!C478+CompraVenta!E481</f>
        <v>0</v>
      </c>
      <c r="D479" s="6">
        <f>+'2'!D478+CompraVenta!F481</f>
        <v>0</v>
      </c>
      <c r="E479" s="6">
        <f>+'2'!E478+CompraVenta!G481</f>
        <v>0</v>
      </c>
      <c r="F479" s="6">
        <f>+'2'!F478+CompraVenta!H481</f>
        <v>0</v>
      </c>
      <c r="G479" s="6">
        <f>+'2'!G478+CompraVenta!I481</f>
        <v>0</v>
      </c>
      <c r="H479" s="6">
        <f>+'2'!H478+CompraVenta!J481</f>
        <v>0</v>
      </c>
      <c r="I479" s="6">
        <f>+'2'!I478+CompraVenta!K481</f>
        <v>0</v>
      </c>
      <c r="J479" s="6">
        <f>+'2'!J478+CompraVenta!L481</f>
        <v>0</v>
      </c>
      <c r="K479" s="6">
        <f>+'2'!K478+CompraVenta!M481</f>
        <v>0</v>
      </c>
      <c r="L479" s="6">
        <f>+'2'!L478+CompraVenta!N481</f>
        <v>0</v>
      </c>
      <c r="M479" s="6">
        <f>+'2'!M478+CompraVenta!O481</f>
        <v>0</v>
      </c>
      <c r="N479" s="6">
        <f>+'4'!B478+CompraVenta!P481</f>
        <v>0</v>
      </c>
      <c r="O479" s="6">
        <f>+'4'!C478+CompraVenta!Q481</f>
        <v>0</v>
      </c>
      <c r="P479" s="6">
        <f>+'4'!D478+CompraVenta!R481</f>
        <v>0</v>
      </c>
      <c r="Q479" s="6">
        <f>+'4'!E478+CompraVenta!S481</f>
        <v>0</v>
      </c>
      <c r="R479" s="6">
        <f>+'4'!F478+CompraVenta!T481</f>
        <v>0</v>
      </c>
      <c r="S479" s="6">
        <f>+'4'!G478+CompraVenta!U481</f>
        <v>0</v>
      </c>
      <c r="T479" s="6">
        <f>+'4'!H478+CompraVenta!V481</f>
        <v>0</v>
      </c>
      <c r="U479" s="6">
        <f>+'4'!I478+CompraVenta!W481</f>
        <v>0</v>
      </c>
      <c r="V479" s="6">
        <f>+'4'!J478+CompraVenta!X481</f>
        <v>0</v>
      </c>
      <c r="W479" s="6">
        <f>+'4'!K478+CompraVenta!Y481</f>
        <v>0</v>
      </c>
      <c r="X479" s="6">
        <f>+'4'!L478+CompraVenta!Z481</f>
        <v>0</v>
      </c>
      <c r="Y479" s="6">
        <f>+'4'!M478+CompraVenta!AA481</f>
        <v>0</v>
      </c>
      <c r="Z479" s="6">
        <f>+'7'!B478+CompraVenta!AB481</f>
        <v>0</v>
      </c>
      <c r="AA479" s="6">
        <f>+'7'!C478+CompraVenta!AC481</f>
        <v>0</v>
      </c>
      <c r="AB479" s="6">
        <f>+'7'!D478+CompraVenta!AD481</f>
        <v>0</v>
      </c>
      <c r="AC479" s="6">
        <f>+'7'!E478+CompraVenta!AE481</f>
        <v>0</v>
      </c>
      <c r="AD479" s="6">
        <f>+'7'!F478+CompraVenta!AF481</f>
        <v>0</v>
      </c>
      <c r="AE479" s="6">
        <f>+'7'!G478+CompraVenta!AG481</f>
        <v>0</v>
      </c>
      <c r="AF479" s="6">
        <f>+'7'!H478+CompraVenta!AH481</f>
        <v>0</v>
      </c>
      <c r="AG479" s="6">
        <f>+'7'!I478+CompraVenta!AI481</f>
        <v>0</v>
      </c>
      <c r="AH479" s="6">
        <f>+'7'!J478+CompraVenta!AJ481</f>
        <v>0</v>
      </c>
      <c r="AI479" s="6">
        <f>+'7'!K478+CompraVenta!AK481</f>
        <v>0</v>
      </c>
      <c r="AJ479" s="6">
        <f>+'7'!L478+CompraVenta!AL481</f>
        <v>0</v>
      </c>
      <c r="AK479" s="6">
        <f>+'7'!M478+CompraVenta!AM481</f>
        <v>0</v>
      </c>
      <c r="AL479" s="6"/>
      <c r="AM479" s="33">
        <f t="shared" si="67"/>
        <v>0</v>
      </c>
      <c r="AN479" s="33">
        <f t="shared" si="68"/>
        <v>0</v>
      </c>
      <c r="AO479" s="33">
        <f t="shared" si="69"/>
        <v>0</v>
      </c>
      <c r="AP479" s="33">
        <f t="shared" si="70"/>
        <v>0</v>
      </c>
      <c r="AQ479" s="33">
        <f t="shared" si="71"/>
        <v>1</v>
      </c>
      <c r="AR479" s="6">
        <f t="shared" si="75"/>
        <v>477</v>
      </c>
      <c r="AS479" s="34">
        <f t="shared" si="72"/>
        <v>0</v>
      </c>
      <c r="AT479" s="34">
        <f t="shared" si="72"/>
        <v>0</v>
      </c>
      <c r="AU479" s="34">
        <f t="shared" si="72"/>
        <v>0</v>
      </c>
      <c r="AV479" s="34">
        <f t="shared" si="73"/>
        <v>0</v>
      </c>
      <c r="AW479" s="19"/>
      <c r="BB479" s="33"/>
      <c r="BC479" s="33"/>
      <c r="BD479" s="33"/>
      <c r="BF479" s="33"/>
      <c r="BG479" s="33"/>
      <c r="BH479" s="33"/>
      <c r="BJ479" s="35">
        <f t="shared" si="74"/>
        <v>0</v>
      </c>
    </row>
    <row r="480" spans="1:62" x14ac:dyDescent="0.35">
      <c r="A480" s="3" t="str">
        <f>+'7'!A479</f>
        <v>E478</v>
      </c>
      <c r="B480" s="6">
        <f>+'2'!B479+CompraVenta!D482</f>
        <v>0</v>
      </c>
      <c r="C480" s="6">
        <f>+'2'!C479+CompraVenta!E482</f>
        <v>0</v>
      </c>
      <c r="D480" s="6">
        <f>+'2'!D479+CompraVenta!F482</f>
        <v>0</v>
      </c>
      <c r="E480" s="6">
        <f>+'2'!E479+CompraVenta!G482</f>
        <v>0</v>
      </c>
      <c r="F480" s="6">
        <f>+'2'!F479+CompraVenta!H482</f>
        <v>0</v>
      </c>
      <c r="G480" s="6">
        <f>+'2'!G479+CompraVenta!I482</f>
        <v>0</v>
      </c>
      <c r="H480" s="6">
        <f>+'2'!H479+CompraVenta!J482</f>
        <v>0</v>
      </c>
      <c r="I480" s="6">
        <f>+'2'!I479+CompraVenta!K482</f>
        <v>0</v>
      </c>
      <c r="J480" s="6">
        <f>+'2'!J479+CompraVenta!L482</f>
        <v>0</v>
      </c>
      <c r="K480" s="6">
        <f>+'2'!K479+CompraVenta!M482</f>
        <v>0</v>
      </c>
      <c r="L480" s="6">
        <f>+'2'!L479+CompraVenta!N482</f>
        <v>0</v>
      </c>
      <c r="M480" s="6">
        <f>+'2'!M479+CompraVenta!O482</f>
        <v>0</v>
      </c>
      <c r="N480" s="6">
        <f>+'4'!B479+CompraVenta!P482</f>
        <v>0</v>
      </c>
      <c r="O480" s="6">
        <f>+'4'!C479+CompraVenta!Q482</f>
        <v>0</v>
      </c>
      <c r="P480" s="6">
        <f>+'4'!D479+CompraVenta!R482</f>
        <v>0</v>
      </c>
      <c r="Q480" s="6">
        <f>+'4'!E479+CompraVenta!S482</f>
        <v>0</v>
      </c>
      <c r="R480" s="6">
        <f>+'4'!F479+CompraVenta!T482</f>
        <v>0</v>
      </c>
      <c r="S480" s="6">
        <f>+'4'!G479+CompraVenta!U482</f>
        <v>0</v>
      </c>
      <c r="T480" s="6">
        <f>+'4'!H479+CompraVenta!V482</f>
        <v>0</v>
      </c>
      <c r="U480" s="6">
        <f>+'4'!I479+CompraVenta!W482</f>
        <v>0</v>
      </c>
      <c r="V480" s="6">
        <f>+'4'!J479+CompraVenta!X482</f>
        <v>0</v>
      </c>
      <c r="W480" s="6">
        <f>+'4'!K479+CompraVenta!Y482</f>
        <v>0</v>
      </c>
      <c r="X480" s="6">
        <f>+'4'!L479+CompraVenta!Z482</f>
        <v>0</v>
      </c>
      <c r="Y480" s="6">
        <f>+'4'!M479+CompraVenta!AA482</f>
        <v>0</v>
      </c>
      <c r="Z480" s="6">
        <f>+'7'!B479+CompraVenta!AB482</f>
        <v>0</v>
      </c>
      <c r="AA480" s="6">
        <f>+'7'!C479+CompraVenta!AC482</f>
        <v>0</v>
      </c>
      <c r="AB480" s="6">
        <f>+'7'!D479+CompraVenta!AD482</f>
        <v>0</v>
      </c>
      <c r="AC480" s="6">
        <f>+'7'!E479+CompraVenta!AE482</f>
        <v>0</v>
      </c>
      <c r="AD480" s="6">
        <f>+'7'!F479+CompraVenta!AF482</f>
        <v>0</v>
      </c>
      <c r="AE480" s="6">
        <f>+'7'!G479+CompraVenta!AG482</f>
        <v>0</v>
      </c>
      <c r="AF480" s="6">
        <f>+'7'!H479+CompraVenta!AH482</f>
        <v>0</v>
      </c>
      <c r="AG480" s="6">
        <f>+'7'!I479+CompraVenta!AI482</f>
        <v>0</v>
      </c>
      <c r="AH480" s="6">
        <f>+'7'!J479+CompraVenta!AJ482</f>
        <v>0</v>
      </c>
      <c r="AI480" s="6">
        <f>+'7'!K479+CompraVenta!AK482</f>
        <v>0</v>
      </c>
      <c r="AJ480" s="6">
        <f>+'7'!L479+CompraVenta!AL482</f>
        <v>0</v>
      </c>
      <c r="AK480" s="6">
        <f>+'7'!M479+CompraVenta!AM482</f>
        <v>0</v>
      </c>
      <c r="AL480" s="6"/>
      <c r="AM480" s="33">
        <f t="shared" si="67"/>
        <v>0</v>
      </c>
      <c r="AN480" s="33">
        <f t="shared" si="68"/>
        <v>0</v>
      </c>
      <c r="AO480" s="33">
        <f t="shared" si="69"/>
        <v>0</v>
      </c>
      <c r="AP480" s="33">
        <f t="shared" si="70"/>
        <v>0</v>
      </c>
      <c r="AQ480" s="33">
        <f t="shared" si="71"/>
        <v>1</v>
      </c>
      <c r="AR480" s="6">
        <f t="shared" si="75"/>
        <v>478</v>
      </c>
      <c r="AS480" s="34">
        <f t="shared" si="72"/>
        <v>0</v>
      </c>
      <c r="AT480" s="34">
        <f t="shared" si="72"/>
        <v>0</v>
      </c>
      <c r="AU480" s="34">
        <f t="shared" si="72"/>
        <v>0</v>
      </c>
      <c r="AV480" s="34">
        <f t="shared" si="73"/>
        <v>0</v>
      </c>
      <c r="AW480" s="19"/>
      <c r="BB480" s="33"/>
      <c r="BC480" s="33"/>
      <c r="BD480" s="33"/>
      <c r="BF480" s="33"/>
      <c r="BG480" s="33"/>
      <c r="BH480" s="33"/>
      <c r="BJ480" s="35">
        <f t="shared" si="74"/>
        <v>0</v>
      </c>
    </row>
    <row r="481" spans="1:62" x14ac:dyDescent="0.35">
      <c r="A481" s="3" t="str">
        <f>+'7'!A480</f>
        <v>E479</v>
      </c>
      <c r="B481" s="6">
        <f>+'2'!B480+CompraVenta!D483</f>
        <v>0</v>
      </c>
      <c r="C481" s="6">
        <f>+'2'!C480+CompraVenta!E483</f>
        <v>0</v>
      </c>
      <c r="D481" s="6">
        <f>+'2'!D480+CompraVenta!F483</f>
        <v>0</v>
      </c>
      <c r="E481" s="6">
        <f>+'2'!E480+CompraVenta!G483</f>
        <v>0</v>
      </c>
      <c r="F481" s="6">
        <f>+'2'!F480+CompraVenta!H483</f>
        <v>0</v>
      </c>
      <c r="G481" s="6">
        <f>+'2'!G480+CompraVenta!I483</f>
        <v>0</v>
      </c>
      <c r="H481" s="6">
        <f>+'2'!H480+CompraVenta!J483</f>
        <v>0</v>
      </c>
      <c r="I481" s="6">
        <f>+'2'!I480+CompraVenta!K483</f>
        <v>0</v>
      </c>
      <c r="J481" s="6">
        <f>+'2'!J480+CompraVenta!L483</f>
        <v>0</v>
      </c>
      <c r="K481" s="6">
        <f>+'2'!K480+CompraVenta!M483</f>
        <v>0</v>
      </c>
      <c r="L481" s="6">
        <f>+'2'!L480+CompraVenta!N483</f>
        <v>0</v>
      </c>
      <c r="M481" s="6">
        <f>+'2'!M480+CompraVenta!O483</f>
        <v>0</v>
      </c>
      <c r="N481" s="6">
        <f>+'4'!B480+CompraVenta!P483</f>
        <v>0</v>
      </c>
      <c r="O481" s="6">
        <f>+'4'!C480+CompraVenta!Q483</f>
        <v>0</v>
      </c>
      <c r="P481" s="6">
        <f>+'4'!D480+CompraVenta!R483</f>
        <v>0</v>
      </c>
      <c r="Q481" s="6">
        <f>+'4'!E480+CompraVenta!S483</f>
        <v>0</v>
      </c>
      <c r="R481" s="6">
        <f>+'4'!F480+CompraVenta!T483</f>
        <v>0</v>
      </c>
      <c r="S481" s="6">
        <f>+'4'!G480+CompraVenta!U483</f>
        <v>0</v>
      </c>
      <c r="T481" s="6">
        <f>+'4'!H480+CompraVenta!V483</f>
        <v>0</v>
      </c>
      <c r="U481" s="6">
        <f>+'4'!I480+CompraVenta!W483</f>
        <v>0</v>
      </c>
      <c r="V481" s="6">
        <f>+'4'!J480+CompraVenta!X483</f>
        <v>0</v>
      </c>
      <c r="W481" s="6">
        <f>+'4'!K480+CompraVenta!Y483</f>
        <v>0</v>
      </c>
      <c r="X481" s="6">
        <f>+'4'!L480+CompraVenta!Z483</f>
        <v>0</v>
      </c>
      <c r="Y481" s="6">
        <f>+'4'!M480+CompraVenta!AA483</f>
        <v>0</v>
      </c>
      <c r="Z481" s="6">
        <f>+'7'!B480+CompraVenta!AB483</f>
        <v>0</v>
      </c>
      <c r="AA481" s="6">
        <f>+'7'!C480+CompraVenta!AC483</f>
        <v>0</v>
      </c>
      <c r="AB481" s="6">
        <f>+'7'!D480+CompraVenta!AD483</f>
        <v>0</v>
      </c>
      <c r="AC481" s="6">
        <f>+'7'!E480+CompraVenta!AE483</f>
        <v>0</v>
      </c>
      <c r="AD481" s="6">
        <f>+'7'!F480+CompraVenta!AF483</f>
        <v>0</v>
      </c>
      <c r="AE481" s="6">
        <f>+'7'!G480+CompraVenta!AG483</f>
        <v>0</v>
      </c>
      <c r="AF481" s="6">
        <f>+'7'!H480+CompraVenta!AH483</f>
        <v>0</v>
      </c>
      <c r="AG481" s="6">
        <f>+'7'!I480+CompraVenta!AI483</f>
        <v>0</v>
      </c>
      <c r="AH481" s="6">
        <f>+'7'!J480+CompraVenta!AJ483</f>
        <v>0</v>
      </c>
      <c r="AI481" s="6">
        <f>+'7'!K480+CompraVenta!AK483</f>
        <v>0</v>
      </c>
      <c r="AJ481" s="6">
        <f>+'7'!L480+CompraVenta!AL483</f>
        <v>0</v>
      </c>
      <c r="AK481" s="6">
        <f>+'7'!M480+CompraVenta!AM483</f>
        <v>0</v>
      </c>
      <c r="AL481" s="6"/>
      <c r="AM481" s="33">
        <f t="shared" si="67"/>
        <v>0</v>
      </c>
      <c r="AN481" s="33">
        <f t="shared" si="68"/>
        <v>0</v>
      </c>
      <c r="AO481" s="33">
        <f t="shared" si="69"/>
        <v>0</v>
      </c>
      <c r="AP481" s="33">
        <f t="shared" si="70"/>
        <v>0</v>
      </c>
      <c r="AQ481" s="33">
        <f t="shared" si="71"/>
        <v>1</v>
      </c>
      <c r="AR481" s="6">
        <f t="shared" si="75"/>
        <v>479</v>
      </c>
      <c r="AS481" s="34">
        <f t="shared" si="72"/>
        <v>0</v>
      </c>
      <c r="AT481" s="34">
        <f t="shared" si="72"/>
        <v>0</v>
      </c>
      <c r="AU481" s="34">
        <f t="shared" si="72"/>
        <v>0</v>
      </c>
      <c r="AV481" s="34">
        <f t="shared" si="73"/>
        <v>0</v>
      </c>
      <c r="AW481" s="19"/>
      <c r="BB481" s="33"/>
      <c r="BC481" s="33"/>
      <c r="BD481" s="33"/>
      <c r="BF481" s="33"/>
      <c r="BG481" s="33"/>
      <c r="BH481" s="33"/>
      <c r="BJ481" s="35">
        <f t="shared" si="74"/>
        <v>0</v>
      </c>
    </row>
    <row r="482" spans="1:62" x14ac:dyDescent="0.35">
      <c r="A482" s="3" t="str">
        <f>+'7'!A481</f>
        <v>E480</v>
      </c>
      <c r="B482" s="6">
        <f>+'2'!B481+CompraVenta!D484</f>
        <v>0</v>
      </c>
      <c r="C482" s="6">
        <f>+'2'!C481+CompraVenta!E484</f>
        <v>0</v>
      </c>
      <c r="D482" s="6">
        <f>+'2'!D481+CompraVenta!F484</f>
        <v>0</v>
      </c>
      <c r="E482" s="6">
        <f>+'2'!E481+CompraVenta!G484</f>
        <v>0</v>
      </c>
      <c r="F482" s="6">
        <f>+'2'!F481+CompraVenta!H484</f>
        <v>0</v>
      </c>
      <c r="G482" s="6">
        <f>+'2'!G481+CompraVenta!I484</f>
        <v>0</v>
      </c>
      <c r="H482" s="6">
        <f>+'2'!H481+CompraVenta!J484</f>
        <v>0</v>
      </c>
      <c r="I482" s="6">
        <f>+'2'!I481+CompraVenta!K484</f>
        <v>0</v>
      </c>
      <c r="J482" s="6">
        <f>+'2'!J481+CompraVenta!L484</f>
        <v>0</v>
      </c>
      <c r="K482" s="6">
        <f>+'2'!K481+CompraVenta!M484</f>
        <v>0</v>
      </c>
      <c r="L482" s="6">
        <f>+'2'!L481+CompraVenta!N484</f>
        <v>0</v>
      </c>
      <c r="M482" s="6">
        <f>+'2'!M481+CompraVenta!O484</f>
        <v>0</v>
      </c>
      <c r="N482" s="6">
        <f>+'4'!B481+CompraVenta!P484</f>
        <v>0</v>
      </c>
      <c r="O482" s="6">
        <f>+'4'!C481+CompraVenta!Q484</f>
        <v>0</v>
      </c>
      <c r="P482" s="6">
        <f>+'4'!D481+CompraVenta!R484</f>
        <v>0</v>
      </c>
      <c r="Q482" s="6">
        <f>+'4'!E481+CompraVenta!S484</f>
        <v>0</v>
      </c>
      <c r="R482" s="6">
        <f>+'4'!F481+CompraVenta!T484</f>
        <v>0</v>
      </c>
      <c r="S482" s="6">
        <f>+'4'!G481+CompraVenta!U484</f>
        <v>0</v>
      </c>
      <c r="T482" s="6">
        <f>+'4'!H481+CompraVenta!V484</f>
        <v>0</v>
      </c>
      <c r="U482" s="6">
        <f>+'4'!I481+CompraVenta!W484</f>
        <v>0</v>
      </c>
      <c r="V482" s="6">
        <f>+'4'!J481+CompraVenta!X484</f>
        <v>0</v>
      </c>
      <c r="W482" s="6">
        <f>+'4'!K481+CompraVenta!Y484</f>
        <v>0</v>
      </c>
      <c r="X482" s="6">
        <f>+'4'!L481+CompraVenta!Z484</f>
        <v>0</v>
      </c>
      <c r="Y482" s="6">
        <f>+'4'!M481+CompraVenta!AA484</f>
        <v>0</v>
      </c>
      <c r="Z482" s="6">
        <f>+'7'!B481+CompraVenta!AB484</f>
        <v>0</v>
      </c>
      <c r="AA482" s="6">
        <f>+'7'!C481+CompraVenta!AC484</f>
        <v>0</v>
      </c>
      <c r="AB482" s="6">
        <f>+'7'!D481+CompraVenta!AD484</f>
        <v>0</v>
      </c>
      <c r="AC482" s="6">
        <f>+'7'!E481+CompraVenta!AE484</f>
        <v>0</v>
      </c>
      <c r="AD482" s="6">
        <f>+'7'!F481+CompraVenta!AF484</f>
        <v>0</v>
      </c>
      <c r="AE482" s="6">
        <f>+'7'!G481+CompraVenta!AG484</f>
        <v>0</v>
      </c>
      <c r="AF482" s="6">
        <f>+'7'!H481+CompraVenta!AH484</f>
        <v>0</v>
      </c>
      <c r="AG482" s="6">
        <f>+'7'!I481+CompraVenta!AI484</f>
        <v>0</v>
      </c>
      <c r="AH482" s="6">
        <f>+'7'!J481+CompraVenta!AJ484</f>
        <v>0</v>
      </c>
      <c r="AI482" s="6">
        <f>+'7'!K481+CompraVenta!AK484</f>
        <v>0</v>
      </c>
      <c r="AJ482" s="6">
        <f>+'7'!L481+CompraVenta!AL484</f>
        <v>0</v>
      </c>
      <c r="AK482" s="6">
        <f>+'7'!M481+CompraVenta!AM484</f>
        <v>0</v>
      </c>
      <c r="AL482" s="6"/>
      <c r="AM482" s="33">
        <f t="shared" si="67"/>
        <v>0</v>
      </c>
      <c r="AN482" s="33">
        <f t="shared" si="68"/>
        <v>0</v>
      </c>
      <c r="AO482" s="33">
        <f t="shared" si="69"/>
        <v>0</v>
      </c>
      <c r="AP482" s="33">
        <f t="shared" si="70"/>
        <v>0</v>
      </c>
      <c r="AQ482" s="33">
        <f t="shared" si="71"/>
        <v>1</v>
      </c>
      <c r="AR482" s="6">
        <f t="shared" si="75"/>
        <v>480</v>
      </c>
      <c r="AS482" s="34">
        <f t="shared" si="72"/>
        <v>0</v>
      </c>
      <c r="AT482" s="34">
        <f t="shared" si="72"/>
        <v>0</v>
      </c>
      <c r="AU482" s="34">
        <f t="shared" si="72"/>
        <v>0</v>
      </c>
      <c r="AV482" s="34">
        <f t="shared" si="73"/>
        <v>0</v>
      </c>
      <c r="AW482" s="19"/>
      <c r="BB482" s="33"/>
      <c r="BC482" s="33"/>
      <c r="BD482" s="33"/>
      <c r="BF482" s="33"/>
      <c r="BG482" s="33"/>
      <c r="BH482" s="33"/>
      <c r="BJ482" s="35">
        <f t="shared" si="74"/>
        <v>0</v>
      </c>
    </row>
    <row r="483" spans="1:62" x14ac:dyDescent="0.35">
      <c r="A483" s="3" t="str">
        <f>+'7'!A482</f>
        <v>E481</v>
      </c>
      <c r="B483" s="6">
        <f>+'2'!B482+CompraVenta!D485</f>
        <v>0</v>
      </c>
      <c r="C483" s="6">
        <f>+'2'!C482+CompraVenta!E485</f>
        <v>0</v>
      </c>
      <c r="D483" s="6">
        <f>+'2'!D482+CompraVenta!F485</f>
        <v>0</v>
      </c>
      <c r="E483" s="6">
        <f>+'2'!E482+CompraVenta!G485</f>
        <v>0</v>
      </c>
      <c r="F483" s="6">
        <f>+'2'!F482+CompraVenta!H485</f>
        <v>0</v>
      </c>
      <c r="G483" s="6">
        <f>+'2'!G482+CompraVenta!I485</f>
        <v>0</v>
      </c>
      <c r="H483" s="6">
        <f>+'2'!H482+CompraVenta!J485</f>
        <v>0</v>
      </c>
      <c r="I483" s="6">
        <f>+'2'!I482+CompraVenta!K485</f>
        <v>0</v>
      </c>
      <c r="J483" s="6">
        <f>+'2'!J482+CompraVenta!L485</f>
        <v>0</v>
      </c>
      <c r="K483" s="6">
        <f>+'2'!K482+CompraVenta!M485</f>
        <v>0</v>
      </c>
      <c r="L483" s="6">
        <f>+'2'!L482+CompraVenta!N485</f>
        <v>0</v>
      </c>
      <c r="M483" s="6">
        <f>+'2'!M482+CompraVenta!O485</f>
        <v>0</v>
      </c>
      <c r="N483" s="6">
        <f>+'4'!B482+CompraVenta!P485</f>
        <v>0</v>
      </c>
      <c r="O483" s="6">
        <f>+'4'!C482+CompraVenta!Q485</f>
        <v>0</v>
      </c>
      <c r="P483" s="6">
        <f>+'4'!D482+CompraVenta!R485</f>
        <v>0</v>
      </c>
      <c r="Q483" s="6">
        <f>+'4'!E482+CompraVenta!S485</f>
        <v>0</v>
      </c>
      <c r="R483" s="6">
        <f>+'4'!F482+CompraVenta!T485</f>
        <v>0</v>
      </c>
      <c r="S483" s="6">
        <f>+'4'!G482+CompraVenta!U485</f>
        <v>0</v>
      </c>
      <c r="T483" s="6">
        <f>+'4'!H482+CompraVenta!V485</f>
        <v>0</v>
      </c>
      <c r="U483" s="6">
        <f>+'4'!I482+CompraVenta!W485</f>
        <v>0</v>
      </c>
      <c r="V483" s="6">
        <f>+'4'!J482+CompraVenta!X485</f>
        <v>0</v>
      </c>
      <c r="W483" s="6">
        <f>+'4'!K482+CompraVenta!Y485</f>
        <v>0</v>
      </c>
      <c r="X483" s="6">
        <f>+'4'!L482+CompraVenta!Z485</f>
        <v>0</v>
      </c>
      <c r="Y483" s="6">
        <f>+'4'!M482+CompraVenta!AA485</f>
        <v>0</v>
      </c>
      <c r="Z483" s="6">
        <f>+'7'!B482+CompraVenta!AB485</f>
        <v>0</v>
      </c>
      <c r="AA483" s="6">
        <f>+'7'!C482+CompraVenta!AC485</f>
        <v>0</v>
      </c>
      <c r="AB483" s="6">
        <f>+'7'!D482+CompraVenta!AD485</f>
        <v>0</v>
      </c>
      <c r="AC483" s="6">
        <f>+'7'!E482+CompraVenta!AE485</f>
        <v>0</v>
      </c>
      <c r="AD483" s="6">
        <f>+'7'!F482+CompraVenta!AF485</f>
        <v>0</v>
      </c>
      <c r="AE483" s="6">
        <f>+'7'!G482+CompraVenta!AG485</f>
        <v>0</v>
      </c>
      <c r="AF483" s="6">
        <f>+'7'!H482+CompraVenta!AH485</f>
        <v>0</v>
      </c>
      <c r="AG483" s="6">
        <f>+'7'!I482+CompraVenta!AI485</f>
        <v>0</v>
      </c>
      <c r="AH483" s="6">
        <f>+'7'!J482+CompraVenta!AJ485</f>
        <v>0</v>
      </c>
      <c r="AI483" s="6">
        <f>+'7'!K482+CompraVenta!AK485</f>
        <v>0</v>
      </c>
      <c r="AJ483" s="6">
        <f>+'7'!L482+CompraVenta!AL485</f>
        <v>0</v>
      </c>
      <c r="AK483" s="6">
        <f>+'7'!M482+CompraVenta!AM485</f>
        <v>0</v>
      </c>
      <c r="AL483" s="6"/>
      <c r="AM483" s="33">
        <f t="shared" si="67"/>
        <v>0</v>
      </c>
      <c r="AN483" s="33">
        <f t="shared" si="68"/>
        <v>0</v>
      </c>
      <c r="AO483" s="33">
        <f t="shared" si="69"/>
        <v>0</v>
      </c>
      <c r="AP483" s="33">
        <f t="shared" si="70"/>
        <v>0</v>
      </c>
      <c r="AQ483" s="33">
        <f t="shared" si="71"/>
        <v>1</v>
      </c>
      <c r="AR483" s="6">
        <f t="shared" si="75"/>
        <v>481</v>
      </c>
      <c r="AS483" s="34">
        <f t="shared" si="72"/>
        <v>0</v>
      </c>
      <c r="AT483" s="34">
        <f t="shared" si="72"/>
        <v>0</v>
      </c>
      <c r="AU483" s="34">
        <f t="shared" si="72"/>
        <v>0</v>
      </c>
      <c r="AV483" s="34">
        <f t="shared" si="73"/>
        <v>0</v>
      </c>
      <c r="AW483" s="19"/>
      <c r="BB483" s="33"/>
      <c r="BC483" s="33"/>
      <c r="BD483" s="33"/>
      <c r="BF483" s="33"/>
      <c r="BG483" s="33"/>
      <c r="BH483" s="33"/>
      <c r="BJ483" s="35">
        <f t="shared" si="74"/>
        <v>0</v>
      </c>
    </row>
    <row r="484" spans="1:62" x14ac:dyDescent="0.35">
      <c r="A484" s="3" t="str">
        <f>+'7'!A483</f>
        <v>E482</v>
      </c>
      <c r="B484" s="6">
        <f>+'2'!B483+CompraVenta!D486</f>
        <v>0</v>
      </c>
      <c r="C484" s="6">
        <f>+'2'!C483+CompraVenta!E486</f>
        <v>0</v>
      </c>
      <c r="D484" s="6">
        <f>+'2'!D483+CompraVenta!F486</f>
        <v>0</v>
      </c>
      <c r="E484" s="6">
        <f>+'2'!E483+CompraVenta!G486</f>
        <v>0</v>
      </c>
      <c r="F484" s="6">
        <f>+'2'!F483+CompraVenta!H486</f>
        <v>0</v>
      </c>
      <c r="G484" s="6">
        <f>+'2'!G483+CompraVenta!I486</f>
        <v>0</v>
      </c>
      <c r="H484" s="6">
        <f>+'2'!H483+CompraVenta!J486</f>
        <v>0</v>
      </c>
      <c r="I484" s="6">
        <f>+'2'!I483+CompraVenta!K486</f>
        <v>0</v>
      </c>
      <c r="J484" s="6">
        <f>+'2'!J483+CompraVenta!L486</f>
        <v>0</v>
      </c>
      <c r="K484" s="6">
        <f>+'2'!K483+CompraVenta!M486</f>
        <v>0</v>
      </c>
      <c r="L484" s="6">
        <f>+'2'!L483+CompraVenta!N486</f>
        <v>0</v>
      </c>
      <c r="M484" s="6">
        <f>+'2'!M483+CompraVenta!O486</f>
        <v>0</v>
      </c>
      <c r="N484" s="6">
        <f>+'4'!B483+CompraVenta!P486</f>
        <v>0</v>
      </c>
      <c r="O484" s="6">
        <f>+'4'!C483+CompraVenta!Q486</f>
        <v>0</v>
      </c>
      <c r="P484" s="6">
        <f>+'4'!D483+CompraVenta!R486</f>
        <v>0</v>
      </c>
      <c r="Q484" s="6">
        <f>+'4'!E483+CompraVenta!S486</f>
        <v>0</v>
      </c>
      <c r="R484" s="6">
        <f>+'4'!F483+CompraVenta!T486</f>
        <v>0</v>
      </c>
      <c r="S484" s="6">
        <f>+'4'!G483+CompraVenta!U486</f>
        <v>0</v>
      </c>
      <c r="T484" s="6">
        <f>+'4'!H483+CompraVenta!V486</f>
        <v>0</v>
      </c>
      <c r="U484" s="6">
        <f>+'4'!I483+CompraVenta!W486</f>
        <v>0</v>
      </c>
      <c r="V484" s="6">
        <f>+'4'!J483+CompraVenta!X486</f>
        <v>0</v>
      </c>
      <c r="W484" s="6">
        <f>+'4'!K483+CompraVenta!Y486</f>
        <v>0</v>
      </c>
      <c r="X484" s="6">
        <f>+'4'!L483+CompraVenta!Z486</f>
        <v>0</v>
      </c>
      <c r="Y484" s="6">
        <f>+'4'!M483+CompraVenta!AA486</f>
        <v>0</v>
      </c>
      <c r="Z484" s="6">
        <f>+'7'!B483+CompraVenta!AB486</f>
        <v>0</v>
      </c>
      <c r="AA484" s="6">
        <f>+'7'!C483+CompraVenta!AC486</f>
        <v>0</v>
      </c>
      <c r="AB484" s="6">
        <f>+'7'!D483+CompraVenta!AD486</f>
        <v>0</v>
      </c>
      <c r="AC484" s="6">
        <f>+'7'!E483+CompraVenta!AE486</f>
        <v>0</v>
      </c>
      <c r="AD484" s="6">
        <f>+'7'!F483+CompraVenta!AF486</f>
        <v>0</v>
      </c>
      <c r="AE484" s="6">
        <f>+'7'!G483+CompraVenta!AG486</f>
        <v>0</v>
      </c>
      <c r="AF484" s="6">
        <f>+'7'!H483+CompraVenta!AH486</f>
        <v>0</v>
      </c>
      <c r="AG484" s="6">
        <f>+'7'!I483+CompraVenta!AI486</f>
        <v>0</v>
      </c>
      <c r="AH484" s="6">
        <f>+'7'!J483+CompraVenta!AJ486</f>
        <v>0</v>
      </c>
      <c r="AI484" s="6">
        <f>+'7'!K483+CompraVenta!AK486</f>
        <v>0</v>
      </c>
      <c r="AJ484" s="6">
        <f>+'7'!L483+CompraVenta!AL486</f>
        <v>0</v>
      </c>
      <c r="AK484" s="6">
        <f>+'7'!M483+CompraVenta!AM486</f>
        <v>0</v>
      </c>
      <c r="AL484" s="6"/>
      <c r="AM484" s="33">
        <f t="shared" si="67"/>
        <v>0</v>
      </c>
      <c r="AN484" s="33">
        <f t="shared" si="68"/>
        <v>0</v>
      </c>
      <c r="AO484" s="33">
        <f t="shared" si="69"/>
        <v>0</v>
      </c>
      <c r="AP484" s="33">
        <f t="shared" si="70"/>
        <v>0</v>
      </c>
      <c r="AQ484" s="33">
        <f t="shared" si="71"/>
        <v>1</v>
      </c>
      <c r="AR484" s="6">
        <f t="shared" si="75"/>
        <v>482</v>
      </c>
      <c r="AS484" s="34">
        <f t="shared" ref="AS484:AU502" si="76">HLOOKUP(12*($AQ484-1)+(AS$1),$B$1:$AK$502,2+$AR484,FALSE)</f>
        <v>0</v>
      </c>
      <c r="AT484" s="34">
        <f t="shared" si="76"/>
        <v>0</v>
      </c>
      <c r="AU484" s="34">
        <f t="shared" si="76"/>
        <v>0</v>
      </c>
      <c r="AV484" s="34">
        <f t="shared" si="73"/>
        <v>0</v>
      </c>
      <c r="AW484" s="19"/>
      <c r="BB484" s="33"/>
      <c r="BC484" s="33"/>
      <c r="BD484" s="33"/>
      <c r="BF484" s="33"/>
      <c r="BG484" s="33"/>
      <c r="BH484" s="33"/>
      <c r="BJ484" s="35">
        <f t="shared" si="74"/>
        <v>0</v>
      </c>
    </row>
    <row r="485" spans="1:62" x14ac:dyDescent="0.35">
      <c r="A485" s="3" t="str">
        <f>+'7'!A484</f>
        <v>E483</v>
      </c>
      <c r="B485" s="6">
        <f>+'2'!B484+CompraVenta!D487</f>
        <v>0</v>
      </c>
      <c r="C485" s="6">
        <f>+'2'!C484+CompraVenta!E487</f>
        <v>0</v>
      </c>
      <c r="D485" s="6">
        <f>+'2'!D484+CompraVenta!F487</f>
        <v>0</v>
      </c>
      <c r="E485" s="6">
        <f>+'2'!E484+CompraVenta!G487</f>
        <v>0</v>
      </c>
      <c r="F485" s="6">
        <f>+'2'!F484+CompraVenta!H487</f>
        <v>0</v>
      </c>
      <c r="G485" s="6">
        <f>+'2'!G484+CompraVenta!I487</f>
        <v>0</v>
      </c>
      <c r="H485" s="6">
        <f>+'2'!H484+CompraVenta!J487</f>
        <v>0</v>
      </c>
      <c r="I485" s="6">
        <f>+'2'!I484+CompraVenta!K487</f>
        <v>0</v>
      </c>
      <c r="J485" s="6">
        <f>+'2'!J484+CompraVenta!L487</f>
        <v>0</v>
      </c>
      <c r="K485" s="6">
        <f>+'2'!K484+CompraVenta!M487</f>
        <v>0</v>
      </c>
      <c r="L485" s="6">
        <f>+'2'!L484+CompraVenta!N487</f>
        <v>0</v>
      </c>
      <c r="M485" s="6">
        <f>+'2'!M484+CompraVenta!O487</f>
        <v>0</v>
      </c>
      <c r="N485" s="6">
        <f>+'4'!B484+CompraVenta!P487</f>
        <v>0</v>
      </c>
      <c r="O485" s="6">
        <f>+'4'!C484+CompraVenta!Q487</f>
        <v>0</v>
      </c>
      <c r="P485" s="6">
        <f>+'4'!D484+CompraVenta!R487</f>
        <v>0</v>
      </c>
      <c r="Q485" s="6">
        <f>+'4'!E484+CompraVenta!S487</f>
        <v>0</v>
      </c>
      <c r="R485" s="6">
        <f>+'4'!F484+CompraVenta!T487</f>
        <v>0</v>
      </c>
      <c r="S485" s="6">
        <f>+'4'!G484+CompraVenta!U487</f>
        <v>0</v>
      </c>
      <c r="T485" s="6">
        <f>+'4'!H484+CompraVenta!V487</f>
        <v>0</v>
      </c>
      <c r="U485" s="6">
        <f>+'4'!I484+CompraVenta!W487</f>
        <v>0</v>
      </c>
      <c r="V485" s="6">
        <f>+'4'!J484+CompraVenta!X487</f>
        <v>0</v>
      </c>
      <c r="W485" s="6">
        <f>+'4'!K484+CompraVenta!Y487</f>
        <v>0</v>
      </c>
      <c r="X485" s="6">
        <f>+'4'!L484+CompraVenta!Z487</f>
        <v>0</v>
      </c>
      <c r="Y485" s="6">
        <f>+'4'!M484+CompraVenta!AA487</f>
        <v>0</v>
      </c>
      <c r="Z485" s="6">
        <f>+'7'!B484+CompraVenta!AB487</f>
        <v>0</v>
      </c>
      <c r="AA485" s="6">
        <f>+'7'!C484+CompraVenta!AC487</f>
        <v>0</v>
      </c>
      <c r="AB485" s="6">
        <f>+'7'!D484+CompraVenta!AD487</f>
        <v>0</v>
      </c>
      <c r="AC485" s="6">
        <f>+'7'!E484+CompraVenta!AE487</f>
        <v>0</v>
      </c>
      <c r="AD485" s="6">
        <f>+'7'!F484+CompraVenta!AF487</f>
        <v>0</v>
      </c>
      <c r="AE485" s="6">
        <f>+'7'!G484+CompraVenta!AG487</f>
        <v>0</v>
      </c>
      <c r="AF485" s="6">
        <f>+'7'!H484+CompraVenta!AH487</f>
        <v>0</v>
      </c>
      <c r="AG485" s="6">
        <f>+'7'!I484+CompraVenta!AI487</f>
        <v>0</v>
      </c>
      <c r="AH485" s="6">
        <f>+'7'!J484+CompraVenta!AJ487</f>
        <v>0</v>
      </c>
      <c r="AI485" s="6">
        <f>+'7'!K484+CompraVenta!AK487</f>
        <v>0</v>
      </c>
      <c r="AJ485" s="6">
        <f>+'7'!L484+CompraVenta!AL487</f>
        <v>0</v>
      </c>
      <c r="AK485" s="6">
        <f>+'7'!M484+CompraVenta!AM487</f>
        <v>0</v>
      </c>
      <c r="AL485" s="6"/>
      <c r="AM485" s="33">
        <f t="shared" si="67"/>
        <v>0</v>
      </c>
      <c r="AN485" s="33">
        <f t="shared" si="68"/>
        <v>0</v>
      </c>
      <c r="AO485" s="33">
        <f t="shared" si="69"/>
        <v>0</v>
      </c>
      <c r="AP485" s="33">
        <f t="shared" si="70"/>
        <v>0</v>
      </c>
      <c r="AQ485" s="33">
        <f t="shared" si="71"/>
        <v>1</v>
      </c>
      <c r="AR485" s="6">
        <f t="shared" si="75"/>
        <v>483</v>
      </c>
      <c r="AS485" s="34">
        <f t="shared" si="76"/>
        <v>0</v>
      </c>
      <c r="AT485" s="34">
        <f t="shared" si="76"/>
        <v>0</v>
      </c>
      <c r="AU485" s="34">
        <f t="shared" si="76"/>
        <v>0</v>
      </c>
      <c r="AV485" s="34">
        <f t="shared" si="73"/>
        <v>0</v>
      </c>
      <c r="AW485" s="19"/>
      <c r="BB485" s="33"/>
      <c r="BC485" s="33"/>
      <c r="BD485" s="33"/>
      <c r="BF485" s="33"/>
      <c r="BG485" s="33"/>
      <c r="BH485" s="33"/>
      <c r="BJ485" s="35">
        <f t="shared" si="74"/>
        <v>0</v>
      </c>
    </row>
    <row r="486" spans="1:62" x14ac:dyDescent="0.35">
      <c r="A486" s="3" t="str">
        <f>+'7'!A485</f>
        <v>E484</v>
      </c>
      <c r="B486" s="6">
        <f>+'2'!B485+CompraVenta!D488</f>
        <v>0</v>
      </c>
      <c r="C486" s="6">
        <f>+'2'!C485+CompraVenta!E488</f>
        <v>0</v>
      </c>
      <c r="D486" s="6">
        <f>+'2'!D485+CompraVenta!F488</f>
        <v>0</v>
      </c>
      <c r="E486" s="6">
        <f>+'2'!E485+CompraVenta!G488</f>
        <v>0</v>
      </c>
      <c r="F486" s="6">
        <f>+'2'!F485+CompraVenta!H488</f>
        <v>0</v>
      </c>
      <c r="G486" s="6">
        <f>+'2'!G485+CompraVenta!I488</f>
        <v>0</v>
      </c>
      <c r="H486" s="6">
        <f>+'2'!H485+CompraVenta!J488</f>
        <v>0</v>
      </c>
      <c r="I486" s="6">
        <f>+'2'!I485+CompraVenta!K488</f>
        <v>0</v>
      </c>
      <c r="J486" s="6">
        <f>+'2'!J485+CompraVenta!L488</f>
        <v>0</v>
      </c>
      <c r="K486" s="6">
        <f>+'2'!K485+CompraVenta!M488</f>
        <v>0</v>
      </c>
      <c r="L486" s="6">
        <f>+'2'!L485+CompraVenta!N488</f>
        <v>0</v>
      </c>
      <c r="M486" s="6">
        <f>+'2'!M485+CompraVenta!O488</f>
        <v>0</v>
      </c>
      <c r="N486" s="6">
        <f>+'4'!B485+CompraVenta!P488</f>
        <v>0</v>
      </c>
      <c r="O486" s="6">
        <f>+'4'!C485+CompraVenta!Q488</f>
        <v>0</v>
      </c>
      <c r="P486" s="6">
        <f>+'4'!D485+CompraVenta!R488</f>
        <v>0</v>
      </c>
      <c r="Q486" s="6">
        <f>+'4'!E485+CompraVenta!S488</f>
        <v>0</v>
      </c>
      <c r="R486" s="6">
        <f>+'4'!F485+CompraVenta!T488</f>
        <v>0</v>
      </c>
      <c r="S486" s="6">
        <f>+'4'!G485+CompraVenta!U488</f>
        <v>0</v>
      </c>
      <c r="T486" s="6">
        <f>+'4'!H485+CompraVenta!V488</f>
        <v>0</v>
      </c>
      <c r="U486" s="6">
        <f>+'4'!I485+CompraVenta!W488</f>
        <v>0</v>
      </c>
      <c r="V486" s="6">
        <f>+'4'!J485+CompraVenta!X488</f>
        <v>0</v>
      </c>
      <c r="W486" s="6">
        <f>+'4'!K485+CompraVenta!Y488</f>
        <v>0</v>
      </c>
      <c r="X486" s="6">
        <f>+'4'!L485+CompraVenta!Z488</f>
        <v>0</v>
      </c>
      <c r="Y486" s="6">
        <f>+'4'!M485+CompraVenta!AA488</f>
        <v>0</v>
      </c>
      <c r="Z486" s="6">
        <f>+'7'!B485+CompraVenta!AB488</f>
        <v>0</v>
      </c>
      <c r="AA486" s="6">
        <f>+'7'!C485+CompraVenta!AC488</f>
        <v>0</v>
      </c>
      <c r="AB486" s="6">
        <f>+'7'!D485+CompraVenta!AD488</f>
        <v>0</v>
      </c>
      <c r="AC486" s="6">
        <f>+'7'!E485+CompraVenta!AE488</f>
        <v>0</v>
      </c>
      <c r="AD486" s="6">
        <f>+'7'!F485+CompraVenta!AF488</f>
        <v>0</v>
      </c>
      <c r="AE486" s="6">
        <f>+'7'!G485+CompraVenta!AG488</f>
        <v>0</v>
      </c>
      <c r="AF486" s="6">
        <f>+'7'!H485+CompraVenta!AH488</f>
        <v>0</v>
      </c>
      <c r="AG486" s="6">
        <f>+'7'!I485+CompraVenta!AI488</f>
        <v>0</v>
      </c>
      <c r="AH486" s="6">
        <f>+'7'!J485+CompraVenta!AJ488</f>
        <v>0</v>
      </c>
      <c r="AI486" s="6">
        <f>+'7'!K485+CompraVenta!AK488</f>
        <v>0</v>
      </c>
      <c r="AJ486" s="6">
        <f>+'7'!L485+CompraVenta!AL488</f>
        <v>0</v>
      </c>
      <c r="AK486" s="6">
        <f>+'7'!M485+CompraVenta!AM488</f>
        <v>0</v>
      </c>
      <c r="AL486" s="6"/>
      <c r="AM486" s="33">
        <f t="shared" si="67"/>
        <v>0</v>
      </c>
      <c r="AN486" s="33">
        <f t="shared" si="68"/>
        <v>0</v>
      </c>
      <c r="AO486" s="33">
        <f t="shared" si="69"/>
        <v>0</v>
      </c>
      <c r="AP486" s="33">
        <f t="shared" si="70"/>
        <v>0</v>
      </c>
      <c r="AQ486" s="33">
        <f t="shared" si="71"/>
        <v>1</v>
      </c>
      <c r="AR486" s="6">
        <f t="shared" si="75"/>
        <v>484</v>
      </c>
      <c r="AS486" s="34">
        <f t="shared" si="76"/>
        <v>0</v>
      </c>
      <c r="AT486" s="34">
        <f t="shared" si="76"/>
        <v>0</v>
      </c>
      <c r="AU486" s="34">
        <f t="shared" si="76"/>
        <v>0</v>
      </c>
      <c r="AV486" s="34">
        <f t="shared" si="73"/>
        <v>0</v>
      </c>
      <c r="AW486" s="19"/>
      <c r="BB486" s="33"/>
      <c r="BC486" s="33"/>
      <c r="BD486" s="33"/>
      <c r="BF486" s="33"/>
      <c r="BG486" s="33"/>
      <c r="BH486" s="33"/>
      <c r="BJ486" s="35">
        <f t="shared" si="74"/>
        <v>0</v>
      </c>
    </row>
    <row r="487" spans="1:62" x14ac:dyDescent="0.35">
      <c r="A487" s="3" t="str">
        <f>+'7'!A486</f>
        <v>E485</v>
      </c>
      <c r="B487" s="6">
        <f>+'2'!B486+CompraVenta!D489</f>
        <v>0</v>
      </c>
      <c r="C487" s="6">
        <f>+'2'!C486+CompraVenta!E489</f>
        <v>0</v>
      </c>
      <c r="D487" s="6">
        <f>+'2'!D486+CompraVenta!F489</f>
        <v>0</v>
      </c>
      <c r="E487" s="6">
        <f>+'2'!E486+CompraVenta!G489</f>
        <v>0</v>
      </c>
      <c r="F487" s="6">
        <f>+'2'!F486+CompraVenta!H489</f>
        <v>0</v>
      </c>
      <c r="G487" s="6">
        <f>+'2'!G486+CompraVenta!I489</f>
        <v>0</v>
      </c>
      <c r="H487" s="6">
        <f>+'2'!H486+CompraVenta!J489</f>
        <v>0</v>
      </c>
      <c r="I487" s="6">
        <f>+'2'!I486+CompraVenta!K489</f>
        <v>0</v>
      </c>
      <c r="J487" s="6">
        <f>+'2'!J486+CompraVenta!L489</f>
        <v>0</v>
      </c>
      <c r="K487" s="6">
        <f>+'2'!K486+CompraVenta!M489</f>
        <v>0</v>
      </c>
      <c r="L487" s="6">
        <f>+'2'!L486+CompraVenta!N489</f>
        <v>0</v>
      </c>
      <c r="M487" s="6">
        <f>+'2'!M486+CompraVenta!O489</f>
        <v>0</v>
      </c>
      <c r="N487" s="6">
        <f>+'4'!B486+CompraVenta!P489</f>
        <v>0</v>
      </c>
      <c r="O487" s="6">
        <f>+'4'!C486+CompraVenta!Q489</f>
        <v>0</v>
      </c>
      <c r="P487" s="6">
        <f>+'4'!D486+CompraVenta!R489</f>
        <v>0</v>
      </c>
      <c r="Q487" s="6">
        <f>+'4'!E486+CompraVenta!S489</f>
        <v>0</v>
      </c>
      <c r="R487" s="6">
        <f>+'4'!F486+CompraVenta!T489</f>
        <v>0</v>
      </c>
      <c r="S487" s="6">
        <f>+'4'!G486+CompraVenta!U489</f>
        <v>0</v>
      </c>
      <c r="T487" s="6">
        <f>+'4'!H486+CompraVenta!V489</f>
        <v>0</v>
      </c>
      <c r="U487" s="6">
        <f>+'4'!I486+CompraVenta!W489</f>
        <v>0</v>
      </c>
      <c r="V487" s="6">
        <f>+'4'!J486+CompraVenta!X489</f>
        <v>0</v>
      </c>
      <c r="W487" s="6">
        <f>+'4'!K486+CompraVenta!Y489</f>
        <v>0</v>
      </c>
      <c r="X487" s="6">
        <f>+'4'!L486+CompraVenta!Z489</f>
        <v>0</v>
      </c>
      <c r="Y487" s="6">
        <f>+'4'!M486+CompraVenta!AA489</f>
        <v>0</v>
      </c>
      <c r="Z487" s="6">
        <f>+'7'!B486+CompraVenta!AB489</f>
        <v>0</v>
      </c>
      <c r="AA487" s="6">
        <f>+'7'!C486+CompraVenta!AC489</f>
        <v>0</v>
      </c>
      <c r="AB487" s="6">
        <f>+'7'!D486+CompraVenta!AD489</f>
        <v>0</v>
      </c>
      <c r="AC487" s="6">
        <f>+'7'!E486+CompraVenta!AE489</f>
        <v>0</v>
      </c>
      <c r="AD487" s="6">
        <f>+'7'!F486+CompraVenta!AF489</f>
        <v>0</v>
      </c>
      <c r="AE487" s="6">
        <f>+'7'!G486+CompraVenta!AG489</f>
        <v>0</v>
      </c>
      <c r="AF487" s="6">
        <f>+'7'!H486+CompraVenta!AH489</f>
        <v>0</v>
      </c>
      <c r="AG487" s="6">
        <f>+'7'!I486+CompraVenta!AI489</f>
        <v>0</v>
      </c>
      <c r="AH487" s="6">
        <f>+'7'!J486+CompraVenta!AJ489</f>
        <v>0</v>
      </c>
      <c r="AI487" s="6">
        <f>+'7'!K486+CompraVenta!AK489</f>
        <v>0</v>
      </c>
      <c r="AJ487" s="6">
        <f>+'7'!L486+CompraVenta!AL489</f>
        <v>0</v>
      </c>
      <c r="AK487" s="6">
        <f>+'7'!M486+CompraVenta!AM489</f>
        <v>0</v>
      </c>
      <c r="AL487" s="6"/>
      <c r="AM487" s="33">
        <f t="shared" si="67"/>
        <v>0</v>
      </c>
      <c r="AN487" s="33">
        <f t="shared" si="68"/>
        <v>0</v>
      </c>
      <c r="AO487" s="33">
        <f t="shared" si="69"/>
        <v>0</v>
      </c>
      <c r="AP487" s="33">
        <f t="shared" si="70"/>
        <v>0</v>
      </c>
      <c r="AQ487" s="33">
        <f t="shared" si="71"/>
        <v>1</v>
      </c>
      <c r="AR487" s="6">
        <f t="shared" si="75"/>
        <v>485</v>
      </c>
      <c r="AS487" s="34">
        <f t="shared" si="76"/>
        <v>0</v>
      </c>
      <c r="AT487" s="34">
        <f t="shared" si="76"/>
        <v>0</v>
      </c>
      <c r="AU487" s="34">
        <f t="shared" si="76"/>
        <v>0</v>
      </c>
      <c r="AV487" s="34">
        <f t="shared" si="73"/>
        <v>0</v>
      </c>
      <c r="AW487" s="19"/>
      <c r="BB487" s="33"/>
      <c r="BC487" s="33"/>
      <c r="BD487" s="33"/>
      <c r="BF487" s="33"/>
      <c r="BG487" s="33"/>
      <c r="BH487" s="33"/>
      <c r="BJ487" s="35">
        <f t="shared" si="74"/>
        <v>0</v>
      </c>
    </row>
    <row r="488" spans="1:62" x14ac:dyDescent="0.35">
      <c r="A488" s="3" t="str">
        <f>+'7'!A487</f>
        <v>E486</v>
      </c>
      <c r="B488" s="6">
        <f>+'2'!B487+CompraVenta!D490</f>
        <v>0</v>
      </c>
      <c r="C488" s="6">
        <f>+'2'!C487+CompraVenta!E490</f>
        <v>0</v>
      </c>
      <c r="D488" s="6">
        <f>+'2'!D487+CompraVenta!F490</f>
        <v>0</v>
      </c>
      <c r="E488" s="6">
        <f>+'2'!E487+CompraVenta!G490</f>
        <v>0</v>
      </c>
      <c r="F488" s="6">
        <f>+'2'!F487+CompraVenta!H490</f>
        <v>0</v>
      </c>
      <c r="G488" s="6">
        <f>+'2'!G487+CompraVenta!I490</f>
        <v>0</v>
      </c>
      <c r="H488" s="6">
        <f>+'2'!H487+CompraVenta!J490</f>
        <v>0</v>
      </c>
      <c r="I488" s="6">
        <f>+'2'!I487+CompraVenta!K490</f>
        <v>0</v>
      </c>
      <c r="J488" s="6">
        <f>+'2'!J487+CompraVenta!L490</f>
        <v>0</v>
      </c>
      <c r="K488" s="6">
        <f>+'2'!K487+CompraVenta!M490</f>
        <v>0</v>
      </c>
      <c r="L488" s="6">
        <f>+'2'!L487+CompraVenta!N490</f>
        <v>0</v>
      </c>
      <c r="M488" s="6">
        <f>+'2'!M487+CompraVenta!O490</f>
        <v>0</v>
      </c>
      <c r="N488" s="6">
        <f>+'4'!B487+CompraVenta!P490</f>
        <v>0</v>
      </c>
      <c r="O488" s="6">
        <f>+'4'!C487+CompraVenta!Q490</f>
        <v>0</v>
      </c>
      <c r="P488" s="6">
        <f>+'4'!D487+CompraVenta!R490</f>
        <v>0</v>
      </c>
      <c r="Q488" s="6">
        <f>+'4'!E487+CompraVenta!S490</f>
        <v>0</v>
      </c>
      <c r="R488" s="6">
        <f>+'4'!F487+CompraVenta!T490</f>
        <v>0</v>
      </c>
      <c r="S488" s="6">
        <f>+'4'!G487+CompraVenta!U490</f>
        <v>0</v>
      </c>
      <c r="T488" s="6">
        <f>+'4'!H487+CompraVenta!V490</f>
        <v>0</v>
      </c>
      <c r="U488" s="6">
        <f>+'4'!I487+CompraVenta!W490</f>
        <v>0</v>
      </c>
      <c r="V488" s="6">
        <f>+'4'!J487+CompraVenta!X490</f>
        <v>0</v>
      </c>
      <c r="W488" s="6">
        <f>+'4'!K487+CompraVenta!Y490</f>
        <v>0</v>
      </c>
      <c r="X488" s="6">
        <f>+'4'!L487+CompraVenta!Z490</f>
        <v>0</v>
      </c>
      <c r="Y488" s="6">
        <f>+'4'!M487+CompraVenta!AA490</f>
        <v>0</v>
      </c>
      <c r="Z488" s="6">
        <f>+'7'!B487+CompraVenta!AB490</f>
        <v>0</v>
      </c>
      <c r="AA488" s="6">
        <f>+'7'!C487+CompraVenta!AC490</f>
        <v>0</v>
      </c>
      <c r="AB488" s="6">
        <f>+'7'!D487+CompraVenta!AD490</f>
        <v>0</v>
      </c>
      <c r="AC488" s="6">
        <f>+'7'!E487+CompraVenta!AE490</f>
        <v>0</v>
      </c>
      <c r="AD488" s="6">
        <f>+'7'!F487+CompraVenta!AF490</f>
        <v>0</v>
      </c>
      <c r="AE488" s="6">
        <f>+'7'!G487+CompraVenta!AG490</f>
        <v>0</v>
      </c>
      <c r="AF488" s="6">
        <f>+'7'!H487+CompraVenta!AH490</f>
        <v>0</v>
      </c>
      <c r="AG488" s="6">
        <f>+'7'!I487+CompraVenta!AI490</f>
        <v>0</v>
      </c>
      <c r="AH488" s="6">
        <f>+'7'!J487+CompraVenta!AJ490</f>
        <v>0</v>
      </c>
      <c r="AI488" s="6">
        <f>+'7'!K487+CompraVenta!AK490</f>
        <v>0</v>
      </c>
      <c r="AJ488" s="6">
        <f>+'7'!L487+CompraVenta!AL490</f>
        <v>0</v>
      </c>
      <c r="AK488" s="6">
        <f>+'7'!M487+CompraVenta!AM490</f>
        <v>0</v>
      </c>
      <c r="AL488" s="6"/>
      <c r="AM488" s="33">
        <f t="shared" si="67"/>
        <v>0</v>
      </c>
      <c r="AN488" s="33">
        <f t="shared" si="68"/>
        <v>0</v>
      </c>
      <c r="AO488" s="33">
        <f t="shared" si="69"/>
        <v>0</v>
      </c>
      <c r="AP488" s="33">
        <f t="shared" si="70"/>
        <v>0</v>
      </c>
      <c r="AQ488" s="33">
        <f t="shared" si="71"/>
        <v>1</v>
      </c>
      <c r="AR488" s="6">
        <f t="shared" si="75"/>
        <v>486</v>
      </c>
      <c r="AS488" s="34">
        <f t="shared" si="76"/>
        <v>0</v>
      </c>
      <c r="AT488" s="34">
        <f t="shared" si="76"/>
        <v>0</v>
      </c>
      <c r="AU488" s="34">
        <f t="shared" si="76"/>
        <v>0</v>
      </c>
      <c r="AV488" s="34">
        <f t="shared" si="73"/>
        <v>0</v>
      </c>
      <c r="AW488" s="19"/>
      <c r="BB488" s="33"/>
      <c r="BC488" s="33"/>
      <c r="BD488" s="33"/>
      <c r="BF488" s="33"/>
      <c r="BG488" s="33"/>
      <c r="BH488" s="33"/>
      <c r="BJ488" s="35">
        <f t="shared" si="74"/>
        <v>0</v>
      </c>
    </row>
    <row r="489" spans="1:62" x14ac:dyDescent="0.35">
      <c r="A489" s="3" t="str">
        <f>+'7'!A488</f>
        <v>E487</v>
      </c>
      <c r="B489" s="6">
        <f>+'2'!B488+CompraVenta!D491</f>
        <v>0</v>
      </c>
      <c r="C489" s="6">
        <f>+'2'!C488+CompraVenta!E491</f>
        <v>0</v>
      </c>
      <c r="D489" s="6">
        <f>+'2'!D488+CompraVenta!F491</f>
        <v>0</v>
      </c>
      <c r="E489" s="6">
        <f>+'2'!E488+CompraVenta!G491</f>
        <v>0</v>
      </c>
      <c r="F489" s="6">
        <f>+'2'!F488+CompraVenta!H491</f>
        <v>0</v>
      </c>
      <c r="G489" s="6">
        <f>+'2'!G488+CompraVenta!I491</f>
        <v>0</v>
      </c>
      <c r="H489" s="6">
        <f>+'2'!H488+CompraVenta!J491</f>
        <v>0</v>
      </c>
      <c r="I489" s="6">
        <f>+'2'!I488+CompraVenta!K491</f>
        <v>0</v>
      </c>
      <c r="J489" s="6">
        <f>+'2'!J488+CompraVenta!L491</f>
        <v>0</v>
      </c>
      <c r="K489" s="6">
        <f>+'2'!K488+CompraVenta!M491</f>
        <v>0</v>
      </c>
      <c r="L489" s="6">
        <f>+'2'!L488+CompraVenta!N491</f>
        <v>0</v>
      </c>
      <c r="M489" s="6">
        <f>+'2'!M488+CompraVenta!O491</f>
        <v>0</v>
      </c>
      <c r="N489" s="6">
        <f>+'4'!B488+CompraVenta!P491</f>
        <v>0</v>
      </c>
      <c r="O489" s="6">
        <f>+'4'!C488+CompraVenta!Q491</f>
        <v>0</v>
      </c>
      <c r="P489" s="6">
        <f>+'4'!D488+CompraVenta!R491</f>
        <v>0</v>
      </c>
      <c r="Q489" s="6">
        <f>+'4'!E488+CompraVenta!S491</f>
        <v>0</v>
      </c>
      <c r="R489" s="6">
        <f>+'4'!F488+CompraVenta!T491</f>
        <v>0</v>
      </c>
      <c r="S489" s="6">
        <f>+'4'!G488+CompraVenta!U491</f>
        <v>0</v>
      </c>
      <c r="T489" s="6">
        <f>+'4'!H488+CompraVenta!V491</f>
        <v>0</v>
      </c>
      <c r="U489" s="6">
        <f>+'4'!I488+CompraVenta!W491</f>
        <v>0</v>
      </c>
      <c r="V489" s="6">
        <f>+'4'!J488+CompraVenta!X491</f>
        <v>0</v>
      </c>
      <c r="W489" s="6">
        <f>+'4'!K488+CompraVenta!Y491</f>
        <v>0</v>
      </c>
      <c r="X489" s="6">
        <f>+'4'!L488+CompraVenta!Z491</f>
        <v>0</v>
      </c>
      <c r="Y489" s="6">
        <f>+'4'!M488+CompraVenta!AA491</f>
        <v>0</v>
      </c>
      <c r="Z489" s="6">
        <f>+'7'!B488+CompraVenta!AB491</f>
        <v>0</v>
      </c>
      <c r="AA489" s="6">
        <f>+'7'!C488+CompraVenta!AC491</f>
        <v>0</v>
      </c>
      <c r="AB489" s="6">
        <f>+'7'!D488+CompraVenta!AD491</f>
        <v>0</v>
      </c>
      <c r="AC489" s="6">
        <f>+'7'!E488+CompraVenta!AE491</f>
        <v>0</v>
      </c>
      <c r="AD489" s="6">
        <f>+'7'!F488+CompraVenta!AF491</f>
        <v>0</v>
      </c>
      <c r="AE489" s="6">
        <f>+'7'!G488+CompraVenta!AG491</f>
        <v>0</v>
      </c>
      <c r="AF489" s="6">
        <f>+'7'!H488+CompraVenta!AH491</f>
        <v>0</v>
      </c>
      <c r="AG489" s="6">
        <f>+'7'!I488+CompraVenta!AI491</f>
        <v>0</v>
      </c>
      <c r="AH489" s="6">
        <f>+'7'!J488+CompraVenta!AJ491</f>
        <v>0</v>
      </c>
      <c r="AI489" s="6">
        <f>+'7'!K488+CompraVenta!AK491</f>
        <v>0</v>
      </c>
      <c r="AJ489" s="6">
        <f>+'7'!L488+CompraVenta!AL491</f>
        <v>0</v>
      </c>
      <c r="AK489" s="6">
        <f>+'7'!M488+CompraVenta!AM491</f>
        <v>0</v>
      </c>
      <c r="AL489" s="6"/>
      <c r="AM489" s="33">
        <f t="shared" si="67"/>
        <v>0</v>
      </c>
      <c r="AN489" s="33">
        <f t="shared" si="68"/>
        <v>0</v>
      </c>
      <c r="AO489" s="33">
        <f t="shared" si="69"/>
        <v>0</v>
      </c>
      <c r="AP489" s="33">
        <f t="shared" si="70"/>
        <v>0</v>
      </c>
      <c r="AQ489" s="33">
        <f t="shared" si="71"/>
        <v>1</v>
      </c>
      <c r="AR489" s="6">
        <f t="shared" si="75"/>
        <v>487</v>
      </c>
      <c r="AS489" s="34">
        <f t="shared" si="76"/>
        <v>0</v>
      </c>
      <c r="AT489" s="34">
        <f t="shared" si="76"/>
        <v>0</v>
      </c>
      <c r="AU489" s="34">
        <f t="shared" si="76"/>
        <v>0</v>
      </c>
      <c r="AV489" s="34">
        <f t="shared" si="73"/>
        <v>0</v>
      </c>
      <c r="AW489" s="19"/>
      <c r="BB489" s="33"/>
      <c r="BC489" s="33"/>
      <c r="BD489" s="33"/>
      <c r="BF489" s="33"/>
      <c r="BG489" s="33"/>
      <c r="BH489" s="33"/>
      <c r="BJ489" s="35">
        <f t="shared" si="74"/>
        <v>0</v>
      </c>
    </row>
    <row r="490" spans="1:62" x14ac:dyDescent="0.35">
      <c r="A490" s="3" t="str">
        <f>+'7'!A489</f>
        <v>E488</v>
      </c>
      <c r="B490" s="6">
        <f>+'2'!B489+CompraVenta!D492</f>
        <v>0</v>
      </c>
      <c r="C490" s="6">
        <f>+'2'!C489+CompraVenta!E492</f>
        <v>0</v>
      </c>
      <c r="D490" s="6">
        <f>+'2'!D489+CompraVenta!F492</f>
        <v>0</v>
      </c>
      <c r="E490" s="6">
        <f>+'2'!E489+CompraVenta!G492</f>
        <v>0</v>
      </c>
      <c r="F490" s="6">
        <f>+'2'!F489+CompraVenta!H492</f>
        <v>0</v>
      </c>
      <c r="G490" s="6">
        <f>+'2'!G489+CompraVenta!I492</f>
        <v>0</v>
      </c>
      <c r="H490" s="6">
        <f>+'2'!H489+CompraVenta!J492</f>
        <v>0</v>
      </c>
      <c r="I490" s="6">
        <f>+'2'!I489+CompraVenta!K492</f>
        <v>0</v>
      </c>
      <c r="J490" s="6">
        <f>+'2'!J489+CompraVenta!L492</f>
        <v>0</v>
      </c>
      <c r="K490" s="6">
        <f>+'2'!K489+CompraVenta!M492</f>
        <v>0</v>
      </c>
      <c r="L490" s="6">
        <f>+'2'!L489+CompraVenta!N492</f>
        <v>0</v>
      </c>
      <c r="M490" s="6">
        <f>+'2'!M489+CompraVenta!O492</f>
        <v>0</v>
      </c>
      <c r="N490" s="6">
        <f>+'4'!B489+CompraVenta!P492</f>
        <v>0</v>
      </c>
      <c r="O490" s="6">
        <f>+'4'!C489+CompraVenta!Q492</f>
        <v>0</v>
      </c>
      <c r="P490" s="6">
        <f>+'4'!D489+CompraVenta!R492</f>
        <v>0</v>
      </c>
      <c r="Q490" s="6">
        <f>+'4'!E489+CompraVenta!S492</f>
        <v>0</v>
      </c>
      <c r="R490" s="6">
        <f>+'4'!F489+CompraVenta!T492</f>
        <v>0</v>
      </c>
      <c r="S490" s="6">
        <f>+'4'!G489+CompraVenta!U492</f>
        <v>0</v>
      </c>
      <c r="T490" s="6">
        <f>+'4'!H489+CompraVenta!V492</f>
        <v>0</v>
      </c>
      <c r="U490" s="6">
        <f>+'4'!I489+CompraVenta!W492</f>
        <v>0</v>
      </c>
      <c r="V490" s="6">
        <f>+'4'!J489+CompraVenta!X492</f>
        <v>0</v>
      </c>
      <c r="W490" s="6">
        <f>+'4'!K489+CompraVenta!Y492</f>
        <v>0</v>
      </c>
      <c r="X490" s="6">
        <f>+'4'!L489+CompraVenta!Z492</f>
        <v>0</v>
      </c>
      <c r="Y490" s="6">
        <f>+'4'!M489+CompraVenta!AA492</f>
        <v>0</v>
      </c>
      <c r="Z490" s="6">
        <f>+'7'!B489+CompraVenta!AB492</f>
        <v>0</v>
      </c>
      <c r="AA490" s="6">
        <f>+'7'!C489+CompraVenta!AC492</f>
        <v>0</v>
      </c>
      <c r="AB490" s="6">
        <f>+'7'!D489+CompraVenta!AD492</f>
        <v>0</v>
      </c>
      <c r="AC490" s="6">
        <f>+'7'!E489+CompraVenta!AE492</f>
        <v>0</v>
      </c>
      <c r="AD490" s="6">
        <f>+'7'!F489+CompraVenta!AF492</f>
        <v>0</v>
      </c>
      <c r="AE490" s="6">
        <f>+'7'!G489+CompraVenta!AG492</f>
        <v>0</v>
      </c>
      <c r="AF490" s="6">
        <f>+'7'!H489+CompraVenta!AH492</f>
        <v>0</v>
      </c>
      <c r="AG490" s="6">
        <f>+'7'!I489+CompraVenta!AI492</f>
        <v>0</v>
      </c>
      <c r="AH490" s="6">
        <f>+'7'!J489+CompraVenta!AJ492</f>
        <v>0</v>
      </c>
      <c r="AI490" s="6">
        <f>+'7'!K489+CompraVenta!AK492</f>
        <v>0</v>
      </c>
      <c r="AJ490" s="6">
        <f>+'7'!L489+CompraVenta!AL492</f>
        <v>0</v>
      </c>
      <c r="AK490" s="6">
        <f>+'7'!M489+CompraVenta!AM492</f>
        <v>0</v>
      </c>
      <c r="AL490" s="6"/>
      <c r="AM490" s="33">
        <f t="shared" si="67"/>
        <v>0</v>
      </c>
      <c r="AN490" s="33">
        <f t="shared" si="68"/>
        <v>0</v>
      </c>
      <c r="AO490" s="33">
        <f t="shared" si="69"/>
        <v>0</v>
      </c>
      <c r="AP490" s="33">
        <f t="shared" si="70"/>
        <v>0</v>
      </c>
      <c r="AQ490" s="33">
        <f t="shared" si="71"/>
        <v>1</v>
      </c>
      <c r="AR490" s="6">
        <f t="shared" si="75"/>
        <v>488</v>
      </c>
      <c r="AS490" s="34">
        <f t="shared" si="76"/>
        <v>0</v>
      </c>
      <c r="AT490" s="34">
        <f t="shared" si="76"/>
        <v>0</v>
      </c>
      <c r="AU490" s="34">
        <f t="shared" si="76"/>
        <v>0</v>
      </c>
      <c r="AV490" s="34">
        <f t="shared" si="73"/>
        <v>0</v>
      </c>
      <c r="AW490" s="19"/>
      <c r="BB490" s="33"/>
      <c r="BC490" s="33"/>
      <c r="BD490" s="33"/>
      <c r="BF490" s="33"/>
      <c r="BG490" s="33"/>
      <c r="BH490" s="33"/>
      <c r="BJ490" s="35">
        <f t="shared" si="74"/>
        <v>0</v>
      </c>
    </row>
    <row r="491" spans="1:62" x14ac:dyDescent="0.35">
      <c r="A491" s="3" t="str">
        <f>+'7'!A490</f>
        <v>E489</v>
      </c>
      <c r="B491" s="6">
        <f>+'2'!B490+CompraVenta!D493</f>
        <v>0</v>
      </c>
      <c r="C491" s="6">
        <f>+'2'!C490+CompraVenta!E493</f>
        <v>0</v>
      </c>
      <c r="D491" s="6">
        <f>+'2'!D490+CompraVenta!F493</f>
        <v>0</v>
      </c>
      <c r="E491" s="6">
        <f>+'2'!E490+CompraVenta!G493</f>
        <v>0</v>
      </c>
      <c r="F491" s="6">
        <f>+'2'!F490+CompraVenta!H493</f>
        <v>0</v>
      </c>
      <c r="G491" s="6">
        <f>+'2'!G490+CompraVenta!I493</f>
        <v>0</v>
      </c>
      <c r="H491" s="6">
        <f>+'2'!H490+CompraVenta!J493</f>
        <v>0</v>
      </c>
      <c r="I491" s="6">
        <f>+'2'!I490+CompraVenta!K493</f>
        <v>0</v>
      </c>
      <c r="J491" s="6">
        <f>+'2'!J490+CompraVenta!L493</f>
        <v>0</v>
      </c>
      <c r="K491" s="6">
        <f>+'2'!K490+CompraVenta!M493</f>
        <v>0</v>
      </c>
      <c r="L491" s="6">
        <f>+'2'!L490+CompraVenta!N493</f>
        <v>0</v>
      </c>
      <c r="M491" s="6">
        <f>+'2'!M490+CompraVenta!O493</f>
        <v>0</v>
      </c>
      <c r="N491" s="6">
        <f>+'4'!B490+CompraVenta!P493</f>
        <v>0</v>
      </c>
      <c r="O491" s="6">
        <f>+'4'!C490+CompraVenta!Q493</f>
        <v>0</v>
      </c>
      <c r="P491" s="6">
        <f>+'4'!D490+CompraVenta!R493</f>
        <v>0</v>
      </c>
      <c r="Q491" s="6">
        <f>+'4'!E490+CompraVenta!S493</f>
        <v>0</v>
      </c>
      <c r="R491" s="6">
        <f>+'4'!F490+CompraVenta!T493</f>
        <v>0</v>
      </c>
      <c r="S491" s="6">
        <f>+'4'!G490+CompraVenta!U493</f>
        <v>0</v>
      </c>
      <c r="T491" s="6">
        <f>+'4'!H490+CompraVenta!V493</f>
        <v>0</v>
      </c>
      <c r="U491" s="6">
        <f>+'4'!I490+CompraVenta!W493</f>
        <v>0</v>
      </c>
      <c r="V491" s="6">
        <f>+'4'!J490+CompraVenta!X493</f>
        <v>0</v>
      </c>
      <c r="W491" s="6">
        <f>+'4'!K490+CompraVenta!Y493</f>
        <v>0</v>
      </c>
      <c r="X491" s="6">
        <f>+'4'!L490+CompraVenta!Z493</f>
        <v>0</v>
      </c>
      <c r="Y491" s="6">
        <f>+'4'!M490+CompraVenta!AA493</f>
        <v>0</v>
      </c>
      <c r="Z491" s="6">
        <f>+'7'!B490+CompraVenta!AB493</f>
        <v>0</v>
      </c>
      <c r="AA491" s="6">
        <f>+'7'!C490+CompraVenta!AC493</f>
        <v>0</v>
      </c>
      <c r="AB491" s="6">
        <f>+'7'!D490+CompraVenta!AD493</f>
        <v>0</v>
      </c>
      <c r="AC491" s="6">
        <f>+'7'!E490+CompraVenta!AE493</f>
        <v>0</v>
      </c>
      <c r="AD491" s="6">
        <f>+'7'!F490+CompraVenta!AF493</f>
        <v>0</v>
      </c>
      <c r="AE491" s="6">
        <f>+'7'!G490+CompraVenta!AG493</f>
        <v>0</v>
      </c>
      <c r="AF491" s="6">
        <f>+'7'!H490+CompraVenta!AH493</f>
        <v>0</v>
      </c>
      <c r="AG491" s="6">
        <f>+'7'!I490+CompraVenta!AI493</f>
        <v>0</v>
      </c>
      <c r="AH491" s="6">
        <f>+'7'!J490+CompraVenta!AJ493</f>
        <v>0</v>
      </c>
      <c r="AI491" s="6">
        <f>+'7'!K490+CompraVenta!AK493</f>
        <v>0</v>
      </c>
      <c r="AJ491" s="6">
        <f>+'7'!L490+CompraVenta!AL493</f>
        <v>0</v>
      </c>
      <c r="AK491" s="6">
        <f>+'7'!M490+CompraVenta!AM493</f>
        <v>0</v>
      </c>
      <c r="AL491" s="6"/>
      <c r="AM491" s="33">
        <f t="shared" si="67"/>
        <v>0</v>
      </c>
      <c r="AN491" s="33">
        <f t="shared" si="68"/>
        <v>0</v>
      </c>
      <c r="AO491" s="33">
        <f t="shared" si="69"/>
        <v>0</v>
      </c>
      <c r="AP491" s="33">
        <f t="shared" si="70"/>
        <v>0</v>
      </c>
      <c r="AQ491" s="33">
        <f t="shared" si="71"/>
        <v>1</v>
      </c>
      <c r="AR491" s="6">
        <f t="shared" si="75"/>
        <v>489</v>
      </c>
      <c r="AS491" s="34">
        <f t="shared" si="76"/>
        <v>0</v>
      </c>
      <c r="AT491" s="34">
        <f t="shared" si="76"/>
        <v>0</v>
      </c>
      <c r="AU491" s="34">
        <f t="shared" si="76"/>
        <v>0</v>
      </c>
      <c r="AV491" s="34">
        <f t="shared" si="73"/>
        <v>0</v>
      </c>
      <c r="AW491" s="19"/>
      <c r="BB491" s="33"/>
      <c r="BC491" s="33"/>
      <c r="BD491" s="33"/>
      <c r="BF491" s="33"/>
      <c r="BG491" s="33"/>
      <c r="BH491" s="33"/>
      <c r="BJ491" s="35">
        <f t="shared" si="74"/>
        <v>0</v>
      </c>
    </row>
    <row r="492" spans="1:62" x14ac:dyDescent="0.35">
      <c r="A492" s="3" t="str">
        <f>+'7'!A491</f>
        <v>E490</v>
      </c>
      <c r="B492" s="6">
        <f>+'2'!B491+CompraVenta!D494</f>
        <v>0</v>
      </c>
      <c r="C492" s="6">
        <f>+'2'!C491+CompraVenta!E494</f>
        <v>0</v>
      </c>
      <c r="D492" s="6">
        <f>+'2'!D491+CompraVenta!F494</f>
        <v>0</v>
      </c>
      <c r="E492" s="6">
        <f>+'2'!E491+CompraVenta!G494</f>
        <v>0</v>
      </c>
      <c r="F492" s="6">
        <f>+'2'!F491+CompraVenta!H494</f>
        <v>0</v>
      </c>
      <c r="G492" s="6">
        <f>+'2'!G491+CompraVenta!I494</f>
        <v>0</v>
      </c>
      <c r="H492" s="6">
        <f>+'2'!H491+CompraVenta!J494</f>
        <v>0</v>
      </c>
      <c r="I492" s="6">
        <f>+'2'!I491+CompraVenta!K494</f>
        <v>0</v>
      </c>
      <c r="J492" s="6">
        <f>+'2'!J491+CompraVenta!L494</f>
        <v>0</v>
      </c>
      <c r="K492" s="6">
        <f>+'2'!K491+CompraVenta!M494</f>
        <v>0</v>
      </c>
      <c r="L492" s="6">
        <f>+'2'!L491+CompraVenta!N494</f>
        <v>0</v>
      </c>
      <c r="M492" s="6">
        <f>+'2'!M491+CompraVenta!O494</f>
        <v>0</v>
      </c>
      <c r="N492" s="6">
        <f>+'4'!B491+CompraVenta!P494</f>
        <v>0</v>
      </c>
      <c r="O492" s="6">
        <f>+'4'!C491+CompraVenta!Q494</f>
        <v>0</v>
      </c>
      <c r="P492" s="6">
        <f>+'4'!D491+CompraVenta!R494</f>
        <v>0</v>
      </c>
      <c r="Q492" s="6">
        <f>+'4'!E491+CompraVenta!S494</f>
        <v>0</v>
      </c>
      <c r="R492" s="6">
        <f>+'4'!F491+CompraVenta!T494</f>
        <v>0</v>
      </c>
      <c r="S492" s="6">
        <f>+'4'!G491+CompraVenta!U494</f>
        <v>0</v>
      </c>
      <c r="T492" s="6">
        <f>+'4'!H491+CompraVenta!V494</f>
        <v>0</v>
      </c>
      <c r="U492" s="6">
        <f>+'4'!I491+CompraVenta!W494</f>
        <v>0</v>
      </c>
      <c r="V492" s="6">
        <f>+'4'!J491+CompraVenta!X494</f>
        <v>0</v>
      </c>
      <c r="W492" s="6">
        <f>+'4'!K491+CompraVenta!Y494</f>
        <v>0</v>
      </c>
      <c r="X492" s="6">
        <f>+'4'!L491+CompraVenta!Z494</f>
        <v>0</v>
      </c>
      <c r="Y492" s="6">
        <f>+'4'!M491+CompraVenta!AA494</f>
        <v>0</v>
      </c>
      <c r="Z492" s="6">
        <f>+'7'!B491+CompraVenta!AB494</f>
        <v>0</v>
      </c>
      <c r="AA492" s="6">
        <f>+'7'!C491+CompraVenta!AC494</f>
        <v>0</v>
      </c>
      <c r="AB492" s="6">
        <f>+'7'!D491+CompraVenta!AD494</f>
        <v>0</v>
      </c>
      <c r="AC492" s="6">
        <f>+'7'!E491+CompraVenta!AE494</f>
        <v>0</v>
      </c>
      <c r="AD492" s="6">
        <f>+'7'!F491+CompraVenta!AF494</f>
        <v>0</v>
      </c>
      <c r="AE492" s="6">
        <f>+'7'!G491+CompraVenta!AG494</f>
        <v>0</v>
      </c>
      <c r="AF492" s="6">
        <f>+'7'!H491+CompraVenta!AH494</f>
        <v>0</v>
      </c>
      <c r="AG492" s="6">
        <f>+'7'!I491+CompraVenta!AI494</f>
        <v>0</v>
      </c>
      <c r="AH492" s="6">
        <f>+'7'!J491+CompraVenta!AJ494</f>
        <v>0</v>
      </c>
      <c r="AI492" s="6">
        <f>+'7'!K491+CompraVenta!AK494</f>
        <v>0</v>
      </c>
      <c r="AJ492" s="6">
        <f>+'7'!L491+CompraVenta!AL494</f>
        <v>0</v>
      </c>
      <c r="AK492" s="6">
        <f>+'7'!M491+CompraVenta!AM494</f>
        <v>0</v>
      </c>
      <c r="AL492" s="6"/>
      <c r="AM492" s="33">
        <f t="shared" si="67"/>
        <v>0</v>
      </c>
      <c r="AN492" s="33">
        <f t="shared" si="68"/>
        <v>0</v>
      </c>
      <c r="AO492" s="33">
        <f t="shared" si="69"/>
        <v>0</v>
      </c>
      <c r="AP492" s="33">
        <f t="shared" si="70"/>
        <v>0</v>
      </c>
      <c r="AQ492" s="33">
        <f t="shared" si="71"/>
        <v>1</v>
      </c>
      <c r="AR492" s="6">
        <f t="shared" si="75"/>
        <v>490</v>
      </c>
      <c r="AS492" s="34">
        <f t="shared" si="76"/>
        <v>0</v>
      </c>
      <c r="AT492" s="34">
        <f t="shared" si="76"/>
        <v>0</v>
      </c>
      <c r="AU492" s="34">
        <f t="shared" si="76"/>
        <v>0</v>
      </c>
      <c r="AV492" s="34">
        <f t="shared" si="73"/>
        <v>0</v>
      </c>
      <c r="AW492" s="19"/>
      <c r="BB492" s="33"/>
      <c r="BC492" s="33"/>
      <c r="BD492" s="33"/>
      <c r="BF492" s="33"/>
      <c r="BG492" s="33"/>
      <c r="BH492" s="33"/>
      <c r="BJ492" s="35">
        <f t="shared" si="74"/>
        <v>0</v>
      </c>
    </row>
    <row r="493" spans="1:62" x14ac:dyDescent="0.35">
      <c r="A493" s="3" t="str">
        <f>+'7'!A492</f>
        <v>E491</v>
      </c>
      <c r="B493" s="6">
        <f>+'2'!B492+CompraVenta!D495</f>
        <v>0</v>
      </c>
      <c r="C493" s="6">
        <f>+'2'!C492+CompraVenta!E495</f>
        <v>0</v>
      </c>
      <c r="D493" s="6">
        <f>+'2'!D492+CompraVenta!F495</f>
        <v>0</v>
      </c>
      <c r="E493" s="6">
        <f>+'2'!E492+CompraVenta!G495</f>
        <v>0</v>
      </c>
      <c r="F493" s="6">
        <f>+'2'!F492+CompraVenta!H495</f>
        <v>0</v>
      </c>
      <c r="G493" s="6">
        <f>+'2'!G492+CompraVenta!I495</f>
        <v>0</v>
      </c>
      <c r="H493" s="6">
        <f>+'2'!H492+CompraVenta!J495</f>
        <v>0</v>
      </c>
      <c r="I493" s="6">
        <f>+'2'!I492+CompraVenta!K495</f>
        <v>0</v>
      </c>
      <c r="J493" s="6">
        <f>+'2'!J492+CompraVenta!L495</f>
        <v>0</v>
      </c>
      <c r="K493" s="6">
        <f>+'2'!K492+CompraVenta!M495</f>
        <v>0</v>
      </c>
      <c r="L493" s="6">
        <f>+'2'!L492+CompraVenta!N495</f>
        <v>0</v>
      </c>
      <c r="M493" s="6">
        <f>+'2'!M492+CompraVenta!O495</f>
        <v>0</v>
      </c>
      <c r="N493" s="6">
        <f>+'4'!B492+CompraVenta!P495</f>
        <v>0</v>
      </c>
      <c r="O493" s="6">
        <f>+'4'!C492+CompraVenta!Q495</f>
        <v>0</v>
      </c>
      <c r="P493" s="6">
        <f>+'4'!D492+CompraVenta!R495</f>
        <v>0</v>
      </c>
      <c r="Q493" s="6">
        <f>+'4'!E492+CompraVenta!S495</f>
        <v>0</v>
      </c>
      <c r="R493" s="6">
        <f>+'4'!F492+CompraVenta!T495</f>
        <v>0</v>
      </c>
      <c r="S493" s="6">
        <f>+'4'!G492+CompraVenta!U495</f>
        <v>0</v>
      </c>
      <c r="T493" s="6">
        <f>+'4'!H492+CompraVenta!V495</f>
        <v>0</v>
      </c>
      <c r="U493" s="6">
        <f>+'4'!I492+CompraVenta!W495</f>
        <v>0</v>
      </c>
      <c r="V493" s="6">
        <f>+'4'!J492+CompraVenta!X495</f>
        <v>0</v>
      </c>
      <c r="W493" s="6">
        <f>+'4'!K492+CompraVenta!Y495</f>
        <v>0</v>
      </c>
      <c r="X493" s="6">
        <f>+'4'!L492+CompraVenta!Z495</f>
        <v>0</v>
      </c>
      <c r="Y493" s="6">
        <f>+'4'!M492+CompraVenta!AA495</f>
        <v>0</v>
      </c>
      <c r="Z493" s="6">
        <f>+'7'!B492+CompraVenta!AB495</f>
        <v>0</v>
      </c>
      <c r="AA493" s="6">
        <f>+'7'!C492+CompraVenta!AC495</f>
        <v>0</v>
      </c>
      <c r="AB493" s="6">
        <f>+'7'!D492+CompraVenta!AD495</f>
        <v>0</v>
      </c>
      <c r="AC493" s="6">
        <f>+'7'!E492+CompraVenta!AE495</f>
        <v>0</v>
      </c>
      <c r="AD493" s="6">
        <f>+'7'!F492+CompraVenta!AF495</f>
        <v>0</v>
      </c>
      <c r="AE493" s="6">
        <f>+'7'!G492+CompraVenta!AG495</f>
        <v>0</v>
      </c>
      <c r="AF493" s="6">
        <f>+'7'!H492+CompraVenta!AH495</f>
        <v>0</v>
      </c>
      <c r="AG493" s="6">
        <f>+'7'!I492+CompraVenta!AI495</f>
        <v>0</v>
      </c>
      <c r="AH493" s="6">
        <f>+'7'!J492+CompraVenta!AJ495</f>
        <v>0</v>
      </c>
      <c r="AI493" s="6">
        <f>+'7'!K492+CompraVenta!AK495</f>
        <v>0</v>
      </c>
      <c r="AJ493" s="6">
        <f>+'7'!L492+CompraVenta!AL495</f>
        <v>0</v>
      </c>
      <c r="AK493" s="6">
        <f>+'7'!M492+CompraVenta!AM495</f>
        <v>0</v>
      </c>
      <c r="AL493" s="6"/>
      <c r="AM493" s="33">
        <f t="shared" si="67"/>
        <v>0</v>
      </c>
      <c r="AN493" s="33">
        <f t="shared" si="68"/>
        <v>0</v>
      </c>
      <c r="AO493" s="33">
        <f t="shared" si="69"/>
        <v>0</v>
      </c>
      <c r="AP493" s="33">
        <f t="shared" si="70"/>
        <v>0</v>
      </c>
      <c r="AQ493" s="33">
        <f t="shared" si="71"/>
        <v>1</v>
      </c>
      <c r="AR493" s="6">
        <f t="shared" si="75"/>
        <v>491</v>
      </c>
      <c r="AS493" s="34">
        <f t="shared" si="76"/>
        <v>0</v>
      </c>
      <c r="AT493" s="34">
        <f t="shared" si="76"/>
        <v>0</v>
      </c>
      <c r="AU493" s="34">
        <f t="shared" si="76"/>
        <v>0</v>
      </c>
      <c r="AV493" s="34">
        <f t="shared" si="73"/>
        <v>0</v>
      </c>
      <c r="AW493" s="19"/>
      <c r="BB493" s="33"/>
      <c r="BC493" s="33"/>
      <c r="BD493" s="33"/>
      <c r="BF493" s="33"/>
      <c r="BG493" s="33"/>
      <c r="BH493" s="33"/>
      <c r="BJ493" s="35">
        <f t="shared" si="74"/>
        <v>0</v>
      </c>
    </row>
    <row r="494" spans="1:62" x14ac:dyDescent="0.35">
      <c r="A494" s="3" t="str">
        <f>+'7'!A493</f>
        <v>E492</v>
      </c>
      <c r="B494" s="6">
        <f>+'2'!B493+CompraVenta!D496</f>
        <v>0</v>
      </c>
      <c r="C494" s="6">
        <f>+'2'!C493+CompraVenta!E496</f>
        <v>0</v>
      </c>
      <c r="D494" s="6">
        <f>+'2'!D493+CompraVenta!F496</f>
        <v>0</v>
      </c>
      <c r="E494" s="6">
        <f>+'2'!E493+CompraVenta!G496</f>
        <v>0</v>
      </c>
      <c r="F494" s="6">
        <f>+'2'!F493+CompraVenta!H496</f>
        <v>0</v>
      </c>
      <c r="G494" s="6">
        <f>+'2'!G493+CompraVenta!I496</f>
        <v>0</v>
      </c>
      <c r="H494" s="6">
        <f>+'2'!H493+CompraVenta!J496</f>
        <v>0</v>
      </c>
      <c r="I494" s="6">
        <f>+'2'!I493+CompraVenta!K496</f>
        <v>0</v>
      </c>
      <c r="J494" s="6">
        <f>+'2'!J493+CompraVenta!L496</f>
        <v>0</v>
      </c>
      <c r="K494" s="6">
        <f>+'2'!K493+CompraVenta!M496</f>
        <v>0</v>
      </c>
      <c r="L494" s="6">
        <f>+'2'!L493+CompraVenta!N496</f>
        <v>0</v>
      </c>
      <c r="M494" s="6">
        <f>+'2'!M493+CompraVenta!O496</f>
        <v>0</v>
      </c>
      <c r="N494" s="6">
        <f>+'4'!B493+CompraVenta!P496</f>
        <v>0</v>
      </c>
      <c r="O494" s="6">
        <f>+'4'!C493+CompraVenta!Q496</f>
        <v>0</v>
      </c>
      <c r="P494" s="6">
        <f>+'4'!D493+CompraVenta!R496</f>
        <v>0</v>
      </c>
      <c r="Q494" s="6">
        <f>+'4'!E493+CompraVenta!S496</f>
        <v>0</v>
      </c>
      <c r="R494" s="6">
        <f>+'4'!F493+CompraVenta!T496</f>
        <v>0</v>
      </c>
      <c r="S494" s="6">
        <f>+'4'!G493+CompraVenta!U496</f>
        <v>0</v>
      </c>
      <c r="T494" s="6">
        <f>+'4'!H493+CompraVenta!V496</f>
        <v>0</v>
      </c>
      <c r="U494" s="6">
        <f>+'4'!I493+CompraVenta!W496</f>
        <v>0</v>
      </c>
      <c r="V494" s="6">
        <f>+'4'!J493+CompraVenta!X496</f>
        <v>0</v>
      </c>
      <c r="W494" s="6">
        <f>+'4'!K493+CompraVenta!Y496</f>
        <v>0</v>
      </c>
      <c r="X494" s="6">
        <f>+'4'!L493+CompraVenta!Z496</f>
        <v>0</v>
      </c>
      <c r="Y494" s="6">
        <f>+'4'!M493+CompraVenta!AA496</f>
        <v>0</v>
      </c>
      <c r="Z494" s="6">
        <f>+'7'!B493+CompraVenta!AB496</f>
        <v>0</v>
      </c>
      <c r="AA494" s="6">
        <f>+'7'!C493+CompraVenta!AC496</f>
        <v>0</v>
      </c>
      <c r="AB494" s="6">
        <f>+'7'!D493+CompraVenta!AD496</f>
        <v>0</v>
      </c>
      <c r="AC494" s="6">
        <f>+'7'!E493+CompraVenta!AE496</f>
        <v>0</v>
      </c>
      <c r="AD494" s="6">
        <f>+'7'!F493+CompraVenta!AF496</f>
        <v>0</v>
      </c>
      <c r="AE494" s="6">
        <f>+'7'!G493+CompraVenta!AG496</f>
        <v>0</v>
      </c>
      <c r="AF494" s="6">
        <f>+'7'!H493+CompraVenta!AH496</f>
        <v>0</v>
      </c>
      <c r="AG494" s="6">
        <f>+'7'!I493+CompraVenta!AI496</f>
        <v>0</v>
      </c>
      <c r="AH494" s="6">
        <f>+'7'!J493+CompraVenta!AJ496</f>
        <v>0</v>
      </c>
      <c r="AI494" s="6">
        <f>+'7'!K493+CompraVenta!AK496</f>
        <v>0</v>
      </c>
      <c r="AJ494" s="6">
        <f>+'7'!L493+CompraVenta!AL496</f>
        <v>0</v>
      </c>
      <c r="AK494" s="6">
        <f>+'7'!M493+CompraVenta!AM496</f>
        <v>0</v>
      </c>
      <c r="AL494" s="6"/>
      <c r="AM494" s="33">
        <f t="shared" si="67"/>
        <v>0</v>
      </c>
      <c r="AN494" s="33">
        <f t="shared" si="68"/>
        <v>0</v>
      </c>
      <c r="AO494" s="33">
        <f t="shared" si="69"/>
        <v>0</v>
      </c>
      <c r="AP494" s="33">
        <f t="shared" si="70"/>
        <v>0</v>
      </c>
      <c r="AQ494" s="33">
        <f t="shared" si="71"/>
        <v>1</v>
      </c>
      <c r="AR494" s="6">
        <f t="shared" si="75"/>
        <v>492</v>
      </c>
      <c r="AS494" s="34">
        <f t="shared" si="76"/>
        <v>0</v>
      </c>
      <c r="AT494" s="34">
        <f t="shared" si="76"/>
        <v>0</v>
      </c>
      <c r="AU494" s="34">
        <f t="shared" si="76"/>
        <v>0</v>
      </c>
      <c r="AV494" s="34">
        <f t="shared" si="73"/>
        <v>0</v>
      </c>
      <c r="AW494" s="19"/>
      <c r="BB494" s="33"/>
      <c r="BC494" s="33"/>
      <c r="BD494" s="33"/>
      <c r="BF494" s="33"/>
      <c r="BG494" s="33"/>
      <c r="BH494" s="33"/>
      <c r="BJ494" s="35">
        <f t="shared" si="74"/>
        <v>0</v>
      </c>
    </row>
    <row r="495" spans="1:62" x14ac:dyDescent="0.35">
      <c r="A495" s="3" t="str">
        <f>+'7'!A494</f>
        <v>E493</v>
      </c>
      <c r="B495" s="6">
        <f>+'2'!B494+CompraVenta!D497</f>
        <v>0</v>
      </c>
      <c r="C495" s="6">
        <f>+'2'!C494+CompraVenta!E497</f>
        <v>0</v>
      </c>
      <c r="D495" s="6">
        <f>+'2'!D494+CompraVenta!F497</f>
        <v>0</v>
      </c>
      <c r="E495" s="6">
        <f>+'2'!E494+CompraVenta!G497</f>
        <v>0</v>
      </c>
      <c r="F495" s="6">
        <f>+'2'!F494+CompraVenta!H497</f>
        <v>0</v>
      </c>
      <c r="G495" s="6">
        <f>+'2'!G494+CompraVenta!I497</f>
        <v>0</v>
      </c>
      <c r="H495" s="6">
        <f>+'2'!H494+CompraVenta!J497</f>
        <v>0</v>
      </c>
      <c r="I495" s="6">
        <f>+'2'!I494+CompraVenta!K497</f>
        <v>0</v>
      </c>
      <c r="J495" s="6">
        <f>+'2'!J494+CompraVenta!L497</f>
        <v>0</v>
      </c>
      <c r="K495" s="6">
        <f>+'2'!K494+CompraVenta!M497</f>
        <v>0</v>
      </c>
      <c r="L495" s="6">
        <f>+'2'!L494+CompraVenta!N497</f>
        <v>0</v>
      </c>
      <c r="M495" s="6">
        <f>+'2'!M494+CompraVenta!O497</f>
        <v>0</v>
      </c>
      <c r="N495" s="6">
        <f>+'4'!B494+CompraVenta!P497</f>
        <v>0</v>
      </c>
      <c r="O495" s="6">
        <f>+'4'!C494+CompraVenta!Q497</f>
        <v>0</v>
      </c>
      <c r="P495" s="6">
        <f>+'4'!D494+CompraVenta!R497</f>
        <v>0</v>
      </c>
      <c r="Q495" s="6">
        <f>+'4'!E494+CompraVenta!S497</f>
        <v>0</v>
      </c>
      <c r="R495" s="6">
        <f>+'4'!F494+CompraVenta!T497</f>
        <v>0</v>
      </c>
      <c r="S495" s="6">
        <f>+'4'!G494+CompraVenta!U497</f>
        <v>0</v>
      </c>
      <c r="T495" s="6">
        <f>+'4'!H494+CompraVenta!V497</f>
        <v>0</v>
      </c>
      <c r="U495" s="6">
        <f>+'4'!I494+CompraVenta!W497</f>
        <v>0</v>
      </c>
      <c r="V495" s="6">
        <f>+'4'!J494+CompraVenta!X497</f>
        <v>0</v>
      </c>
      <c r="W495" s="6">
        <f>+'4'!K494+CompraVenta!Y497</f>
        <v>0</v>
      </c>
      <c r="X495" s="6">
        <f>+'4'!L494+CompraVenta!Z497</f>
        <v>0</v>
      </c>
      <c r="Y495" s="6">
        <f>+'4'!M494+CompraVenta!AA497</f>
        <v>0</v>
      </c>
      <c r="Z495" s="6">
        <f>+'7'!B494+CompraVenta!AB497</f>
        <v>0</v>
      </c>
      <c r="AA495" s="6">
        <f>+'7'!C494+CompraVenta!AC497</f>
        <v>0</v>
      </c>
      <c r="AB495" s="6">
        <f>+'7'!D494+CompraVenta!AD497</f>
        <v>0</v>
      </c>
      <c r="AC495" s="6">
        <f>+'7'!E494+CompraVenta!AE497</f>
        <v>0</v>
      </c>
      <c r="AD495" s="6">
        <f>+'7'!F494+CompraVenta!AF497</f>
        <v>0</v>
      </c>
      <c r="AE495" s="6">
        <f>+'7'!G494+CompraVenta!AG497</f>
        <v>0</v>
      </c>
      <c r="AF495" s="6">
        <f>+'7'!H494+CompraVenta!AH497</f>
        <v>0</v>
      </c>
      <c r="AG495" s="6">
        <f>+'7'!I494+CompraVenta!AI497</f>
        <v>0</v>
      </c>
      <c r="AH495" s="6">
        <f>+'7'!J494+CompraVenta!AJ497</f>
        <v>0</v>
      </c>
      <c r="AI495" s="6">
        <f>+'7'!K494+CompraVenta!AK497</f>
        <v>0</v>
      </c>
      <c r="AJ495" s="6">
        <f>+'7'!L494+CompraVenta!AL497</f>
        <v>0</v>
      </c>
      <c r="AK495" s="6">
        <f>+'7'!M494+CompraVenta!AM497</f>
        <v>0</v>
      </c>
      <c r="AL495" s="6"/>
      <c r="AM495" s="33">
        <f t="shared" si="67"/>
        <v>0</v>
      </c>
      <c r="AN495" s="33">
        <f t="shared" si="68"/>
        <v>0</v>
      </c>
      <c r="AO495" s="33">
        <f t="shared" si="69"/>
        <v>0</v>
      </c>
      <c r="AP495" s="33">
        <f t="shared" si="70"/>
        <v>0</v>
      </c>
      <c r="AQ495" s="33">
        <f t="shared" si="71"/>
        <v>1</v>
      </c>
      <c r="AR495" s="6">
        <f t="shared" si="75"/>
        <v>493</v>
      </c>
      <c r="AS495" s="34">
        <f t="shared" si="76"/>
        <v>0</v>
      </c>
      <c r="AT495" s="34">
        <f t="shared" si="76"/>
        <v>0</v>
      </c>
      <c r="AU495" s="34">
        <f t="shared" si="76"/>
        <v>0</v>
      </c>
      <c r="AV495" s="34">
        <f t="shared" si="73"/>
        <v>0</v>
      </c>
      <c r="AW495" s="19"/>
      <c r="BB495" s="33"/>
      <c r="BC495" s="33"/>
      <c r="BD495" s="33"/>
      <c r="BF495" s="33"/>
      <c r="BG495" s="33"/>
      <c r="BH495" s="33"/>
      <c r="BJ495" s="35">
        <f t="shared" si="74"/>
        <v>0</v>
      </c>
    </row>
    <row r="496" spans="1:62" x14ac:dyDescent="0.35">
      <c r="A496" s="3" t="str">
        <f>+'7'!A495</f>
        <v>E494</v>
      </c>
      <c r="B496" s="6">
        <f>+'2'!B495+CompraVenta!D498</f>
        <v>0</v>
      </c>
      <c r="C496" s="6">
        <f>+'2'!C495+CompraVenta!E498</f>
        <v>0</v>
      </c>
      <c r="D496" s="6">
        <f>+'2'!D495+CompraVenta!F498</f>
        <v>0</v>
      </c>
      <c r="E496" s="6">
        <f>+'2'!E495+CompraVenta!G498</f>
        <v>0</v>
      </c>
      <c r="F496" s="6">
        <f>+'2'!F495+CompraVenta!H498</f>
        <v>0</v>
      </c>
      <c r="G496" s="6">
        <f>+'2'!G495+CompraVenta!I498</f>
        <v>0</v>
      </c>
      <c r="H496" s="6">
        <f>+'2'!H495+CompraVenta!J498</f>
        <v>0</v>
      </c>
      <c r="I496" s="6">
        <f>+'2'!I495+CompraVenta!K498</f>
        <v>0</v>
      </c>
      <c r="J496" s="6">
        <f>+'2'!J495+CompraVenta!L498</f>
        <v>0</v>
      </c>
      <c r="K496" s="6">
        <f>+'2'!K495+CompraVenta!M498</f>
        <v>0</v>
      </c>
      <c r="L496" s="6">
        <f>+'2'!L495+CompraVenta!N498</f>
        <v>0</v>
      </c>
      <c r="M496" s="6">
        <f>+'2'!M495+CompraVenta!O498</f>
        <v>0</v>
      </c>
      <c r="N496" s="6">
        <f>+'4'!B495+CompraVenta!P498</f>
        <v>0</v>
      </c>
      <c r="O496" s="6">
        <f>+'4'!C495+CompraVenta!Q498</f>
        <v>0</v>
      </c>
      <c r="P496" s="6">
        <f>+'4'!D495+CompraVenta!R498</f>
        <v>0</v>
      </c>
      <c r="Q496" s="6">
        <f>+'4'!E495+CompraVenta!S498</f>
        <v>0</v>
      </c>
      <c r="R496" s="6">
        <f>+'4'!F495+CompraVenta!T498</f>
        <v>0</v>
      </c>
      <c r="S496" s="6">
        <f>+'4'!G495+CompraVenta!U498</f>
        <v>0</v>
      </c>
      <c r="T496" s="6">
        <f>+'4'!H495+CompraVenta!V498</f>
        <v>0</v>
      </c>
      <c r="U496" s="6">
        <f>+'4'!I495+CompraVenta!W498</f>
        <v>0</v>
      </c>
      <c r="V496" s="6">
        <f>+'4'!J495+CompraVenta!X498</f>
        <v>0</v>
      </c>
      <c r="W496" s="6">
        <f>+'4'!K495+CompraVenta!Y498</f>
        <v>0</v>
      </c>
      <c r="X496" s="6">
        <f>+'4'!L495+CompraVenta!Z498</f>
        <v>0</v>
      </c>
      <c r="Y496" s="6">
        <f>+'4'!M495+CompraVenta!AA498</f>
        <v>0</v>
      </c>
      <c r="Z496" s="6">
        <f>+'7'!B495+CompraVenta!AB498</f>
        <v>0</v>
      </c>
      <c r="AA496" s="6">
        <f>+'7'!C495+CompraVenta!AC498</f>
        <v>0</v>
      </c>
      <c r="AB496" s="6">
        <f>+'7'!D495+CompraVenta!AD498</f>
        <v>0</v>
      </c>
      <c r="AC496" s="6">
        <f>+'7'!E495+CompraVenta!AE498</f>
        <v>0</v>
      </c>
      <c r="AD496" s="6">
        <f>+'7'!F495+CompraVenta!AF498</f>
        <v>0</v>
      </c>
      <c r="AE496" s="6">
        <f>+'7'!G495+CompraVenta!AG498</f>
        <v>0</v>
      </c>
      <c r="AF496" s="6">
        <f>+'7'!H495+CompraVenta!AH498</f>
        <v>0</v>
      </c>
      <c r="AG496" s="6">
        <f>+'7'!I495+CompraVenta!AI498</f>
        <v>0</v>
      </c>
      <c r="AH496" s="6">
        <f>+'7'!J495+CompraVenta!AJ498</f>
        <v>0</v>
      </c>
      <c r="AI496" s="6">
        <f>+'7'!K495+CompraVenta!AK498</f>
        <v>0</v>
      </c>
      <c r="AJ496" s="6">
        <f>+'7'!L495+CompraVenta!AL498</f>
        <v>0</v>
      </c>
      <c r="AK496" s="6">
        <f>+'7'!M495+CompraVenta!AM498</f>
        <v>0</v>
      </c>
      <c r="AL496" s="6"/>
      <c r="AM496" s="33">
        <f t="shared" si="67"/>
        <v>0</v>
      </c>
      <c r="AN496" s="33">
        <f t="shared" si="68"/>
        <v>0</v>
      </c>
      <c r="AO496" s="33">
        <f t="shared" si="69"/>
        <v>0</v>
      </c>
      <c r="AP496" s="33">
        <f t="shared" si="70"/>
        <v>0</v>
      </c>
      <c r="AQ496" s="33">
        <f t="shared" si="71"/>
        <v>1</v>
      </c>
      <c r="AR496" s="6">
        <f t="shared" si="75"/>
        <v>494</v>
      </c>
      <c r="AS496" s="34">
        <f t="shared" si="76"/>
        <v>0</v>
      </c>
      <c r="AT496" s="34">
        <f t="shared" si="76"/>
        <v>0</v>
      </c>
      <c r="AU496" s="34">
        <f t="shared" si="76"/>
        <v>0</v>
      </c>
      <c r="AV496" s="34">
        <f t="shared" si="73"/>
        <v>0</v>
      </c>
      <c r="AW496" s="19"/>
      <c r="BB496" s="33"/>
      <c r="BC496" s="33"/>
      <c r="BD496" s="33"/>
      <c r="BF496" s="33"/>
      <c r="BG496" s="33"/>
      <c r="BH496" s="33"/>
      <c r="BJ496" s="35">
        <f t="shared" si="74"/>
        <v>0</v>
      </c>
    </row>
    <row r="497" spans="1:62" x14ac:dyDescent="0.35">
      <c r="A497" s="3" t="str">
        <f>+'7'!A496</f>
        <v>E495</v>
      </c>
      <c r="B497" s="6">
        <f>+'2'!B496+CompraVenta!D499</f>
        <v>0</v>
      </c>
      <c r="C497" s="6">
        <f>+'2'!C496+CompraVenta!E499</f>
        <v>0</v>
      </c>
      <c r="D497" s="6">
        <f>+'2'!D496+CompraVenta!F499</f>
        <v>0</v>
      </c>
      <c r="E497" s="6">
        <f>+'2'!E496+CompraVenta!G499</f>
        <v>0</v>
      </c>
      <c r="F497" s="6">
        <f>+'2'!F496+CompraVenta!H499</f>
        <v>0</v>
      </c>
      <c r="G497" s="6">
        <f>+'2'!G496+CompraVenta!I499</f>
        <v>0</v>
      </c>
      <c r="H497" s="6">
        <f>+'2'!H496+CompraVenta!J499</f>
        <v>0</v>
      </c>
      <c r="I497" s="6">
        <f>+'2'!I496+CompraVenta!K499</f>
        <v>0</v>
      </c>
      <c r="J497" s="6">
        <f>+'2'!J496+CompraVenta!L499</f>
        <v>0</v>
      </c>
      <c r="K497" s="6">
        <f>+'2'!K496+CompraVenta!M499</f>
        <v>0</v>
      </c>
      <c r="L497" s="6">
        <f>+'2'!L496+CompraVenta!N499</f>
        <v>0</v>
      </c>
      <c r="M497" s="6">
        <f>+'2'!M496+CompraVenta!O499</f>
        <v>0</v>
      </c>
      <c r="N497" s="6">
        <f>+'4'!B496+CompraVenta!P499</f>
        <v>0</v>
      </c>
      <c r="O497" s="6">
        <f>+'4'!C496+CompraVenta!Q499</f>
        <v>0</v>
      </c>
      <c r="P497" s="6">
        <f>+'4'!D496+CompraVenta!R499</f>
        <v>0</v>
      </c>
      <c r="Q497" s="6">
        <f>+'4'!E496+CompraVenta!S499</f>
        <v>0</v>
      </c>
      <c r="R497" s="6">
        <f>+'4'!F496+CompraVenta!T499</f>
        <v>0</v>
      </c>
      <c r="S497" s="6">
        <f>+'4'!G496+CompraVenta!U499</f>
        <v>0</v>
      </c>
      <c r="T497" s="6">
        <f>+'4'!H496+CompraVenta!V499</f>
        <v>0</v>
      </c>
      <c r="U497" s="6">
        <f>+'4'!I496+CompraVenta!W499</f>
        <v>0</v>
      </c>
      <c r="V497" s="6">
        <f>+'4'!J496+CompraVenta!X499</f>
        <v>0</v>
      </c>
      <c r="W497" s="6">
        <f>+'4'!K496+CompraVenta!Y499</f>
        <v>0</v>
      </c>
      <c r="X497" s="6">
        <f>+'4'!L496+CompraVenta!Z499</f>
        <v>0</v>
      </c>
      <c r="Y497" s="6">
        <f>+'4'!M496+CompraVenta!AA499</f>
        <v>0</v>
      </c>
      <c r="Z497" s="6">
        <f>+'7'!B496+CompraVenta!AB499</f>
        <v>0</v>
      </c>
      <c r="AA497" s="6">
        <f>+'7'!C496+CompraVenta!AC499</f>
        <v>0</v>
      </c>
      <c r="AB497" s="6">
        <f>+'7'!D496+CompraVenta!AD499</f>
        <v>0</v>
      </c>
      <c r="AC497" s="6">
        <f>+'7'!E496+CompraVenta!AE499</f>
        <v>0</v>
      </c>
      <c r="AD497" s="6">
        <f>+'7'!F496+CompraVenta!AF499</f>
        <v>0</v>
      </c>
      <c r="AE497" s="6">
        <f>+'7'!G496+CompraVenta!AG499</f>
        <v>0</v>
      </c>
      <c r="AF497" s="6">
        <f>+'7'!H496+CompraVenta!AH499</f>
        <v>0</v>
      </c>
      <c r="AG497" s="6">
        <f>+'7'!I496+CompraVenta!AI499</f>
        <v>0</v>
      </c>
      <c r="AH497" s="6">
        <f>+'7'!J496+CompraVenta!AJ499</f>
        <v>0</v>
      </c>
      <c r="AI497" s="6">
        <f>+'7'!K496+CompraVenta!AK499</f>
        <v>0</v>
      </c>
      <c r="AJ497" s="6">
        <f>+'7'!L496+CompraVenta!AL499</f>
        <v>0</v>
      </c>
      <c r="AK497" s="6">
        <f>+'7'!M496+CompraVenta!AM499</f>
        <v>0</v>
      </c>
      <c r="AL497" s="6"/>
      <c r="AM497" s="33">
        <f t="shared" si="67"/>
        <v>0</v>
      </c>
      <c r="AN497" s="33">
        <f t="shared" si="68"/>
        <v>0</v>
      </c>
      <c r="AO497" s="33">
        <f t="shared" si="69"/>
        <v>0</v>
      </c>
      <c r="AP497" s="33">
        <f t="shared" si="70"/>
        <v>0</v>
      </c>
      <c r="AQ497" s="33">
        <f t="shared" si="71"/>
        <v>1</v>
      </c>
      <c r="AR497" s="6">
        <f t="shared" si="75"/>
        <v>495</v>
      </c>
      <c r="AS497" s="34">
        <f t="shared" si="76"/>
        <v>0</v>
      </c>
      <c r="AT497" s="34">
        <f t="shared" si="76"/>
        <v>0</v>
      </c>
      <c r="AU497" s="34">
        <f t="shared" si="76"/>
        <v>0</v>
      </c>
      <c r="AV497" s="34">
        <f t="shared" si="73"/>
        <v>0</v>
      </c>
      <c r="AW497" s="19"/>
      <c r="BB497" s="33"/>
      <c r="BC497" s="33"/>
      <c r="BD497" s="33"/>
      <c r="BF497" s="33"/>
      <c r="BG497" s="33"/>
      <c r="BH497" s="33"/>
      <c r="BJ497" s="35">
        <f t="shared" si="74"/>
        <v>0</v>
      </c>
    </row>
    <row r="498" spans="1:62" x14ac:dyDescent="0.35">
      <c r="A498" s="3" t="str">
        <f>+'7'!A497</f>
        <v>E496</v>
      </c>
      <c r="B498" s="6">
        <f>+'2'!B497+CompraVenta!D500</f>
        <v>0</v>
      </c>
      <c r="C498" s="6">
        <f>+'2'!C497+CompraVenta!E500</f>
        <v>0</v>
      </c>
      <c r="D498" s="6">
        <f>+'2'!D497+CompraVenta!F500</f>
        <v>0</v>
      </c>
      <c r="E498" s="6">
        <f>+'2'!E497+CompraVenta!G500</f>
        <v>0</v>
      </c>
      <c r="F498" s="6">
        <f>+'2'!F497+CompraVenta!H500</f>
        <v>0</v>
      </c>
      <c r="G498" s="6">
        <f>+'2'!G497+CompraVenta!I500</f>
        <v>0</v>
      </c>
      <c r="H498" s="6">
        <f>+'2'!H497+CompraVenta!J500</f>
        <v>0</v>
      </c>
      <c r="I498" s="6">
        <f>+'2'!I497+CompraVenta!K500</f>
        <v>0</v>
      </c>
      <c r="J498" s="6">
        <f>+'2'!J497+CompraVenta!L500</f>
        <v>0</v>
      </c>
      <c r="K498" s="6">
        <f>+'2'!K497+CompraVenta!M500</f>
        <v>0</v>
      </c>
      <c r="L498" s="6">
        <f>+'2'!L497+CompraVenta!N500</f>
        <v>0</v>
      </c>
      <c r="M498" s="6">
        <f>+'2'!M497+CompraVenta!O500</f>
        <v>0</v>
      </c>
      <c r="N498" s="6">
        <f>+'4'!B497+CompraVenta!P500</f>
        <v>0</v>
      </c>
      <c r="O498" s="6">
        <f>+'4'!C497+CompraVenta!Q500</f>
        <v>0</v>
      </c>
      <c r="P498" s="6">
        <f>+'4'!D497+CompraVenta!R500</f>
        <v>0</v>
      </c>
      <c r="Q498" s="6">
        <f>+'4'!E497+CompraVenta!S500</f>
        <v>0</v>
      </c>
      <c r="R498" s="6">
        <f>+'4'!F497+CompraVenta!T500</f>
        <v>0</v>
      </c>
      <c r="S498" s="6">
        <f>+'4'!G497+CompraVenta!U500</f>
        <v>0</v>
      </c>
      <c r="T498" s="6">
        <f>+'4'!H497+CompraVenta!V500</f>
        <v>0</v>
      </c>
      <c r="U498" s="6">
        <f>+'4'!I497+CompraVenta!W500</f>
        <v>0</v>
      </c>
      <c r="V498" s="6">
        <f>+'4'!J497+CompraVenta!X500</f>
        <v>0</v>
      </c>
      <c r="W498" s="6">
        <f>+'4'!K497+CompraVenta!Y500</f>
        <v>0</v>
      </c>
      <c r="X498" s="6">
        <f>+'4'!L497+CompraVenta!Z500</f>
        <v>0</v>
      </c>
      <c r="Y498" s="6">
        <f>+'4'!M497+CompraVenta!AA500</f>
        <v>0</v>
      </c>
      <c r="Z498" s="6">
        <f>+'7'!B497+CompraVenta!AB500</f>
        <v>0</v>
      </c>
      <c r="AA498" s="6">
        <f>+'7'!C497+CompraVenta!AC500</f>
        <v>0</v>
      </c>
      <c r="AB498" s="6">
        <f>+'7'!D497+CompraVenta!AD500</f>
        <v>0</v>
      </c>
      <c r="AC498" s="6">
        <f>+'7'!E497+CompraVenta!AE500</f>
        <v>0</v>
      </c>
      <c r="AD498" s="6">
        <f>+'7'!F497+CompraVenta!AF500</f>
        <v>0</v>
      </c>
      <c r="AE498" s="6">
        <f>+'7'!G497+CompraVenta!AG500</f>
        <v>0</v>
      </c>
      <c r="AF498" s="6">
        <f>+'7'!H497+CompraVenta!AH500</f>
        <v>0</v>
      </c>
      <c r="AG498" s="6">
        <f>+'7'!I497+CompraVenta!AI500</f>
        <v>0</v>
      </c>
      <c r="AH498" s="6">
        <f>+'7'!J497+CompraVenta!AJ500</f>
        <v>0</v>
      </c>
      <c r="AI498" s="6">
        <f>+'7'!K497+CompraVenta!AK500</f>
        <v>0</v>
      </c>
      <c r="AJ498" s="6">
        <f>+'7'!L497+CompraVenta!AL500</f>
        <v>0</v>
      </c>
      <c r="AK498" s="6">
        <f>+'7'!M497+CompraVenta!AM500</f>
        <v>0</v>
      </c>
      <c r="AL498" s="6"/>
      <c r="AM498" s="33">
        <f t="shared" si="67"/>
        <v>0</v>
      </c>
      <c r="AN498" s="33">
        <f t="shared" si="68"/>
        <v>0</v>
      </c>
      <c r="AO498" s="33">
        <f t="shared" si="69"/>
        <v>0</v>
      </c>
      <c r="AP498" s="33">
        <f t="shared" si="70"/>
        <v>0</v>
      </c>
      <c r="AQ498" s="33">
        <f t="shared" si="71"/>
        <v>1</v>
      </c>
      <c r="AR498" s="6">
        <f t="shared" si="75"/>
        <v>496</v>
      </c>
      <c r="AS498" s="34">
        <f t="shared" si="76"/>
        <v>0</v>
      </c>
      <c r="AT498" s="34">
        <f t="shared" si="76"/>
        <v>0</v>
      </c>
      <c r="AU498" s="34">
        <f t="shared" si="76"/>
        <v>0</v>
      </c>
      <c r="AV498" s="34">
        <f t="shared" si="73"/>
        <v>0</v>
      </c>
      <c r="AW498" s="19"/>
      <c r="BB498" s="33"/>
      <c r="BC498" s="33"/>
      <c r="BD498" s="33"/>
      <c r="BF498" s="33"/>
      <c r="BG498" s="33"/>
      <c r="BH498" s="33"/>
      <c r="BJ498" s="35">
        <f t="shared" si="74"/>
        <v>0</v>
      </c>
    </row>
    <row r="499" spans="1:62" x14ac:dyDescent="0.35">
      <c r="A499" s="3" t="str">
        <f>+'7'!A498</f>
        <v>E497</v>
      </c>
      <c r="B499" s="6">
        <f>+'2'!B498+CompraVenta!D501</f>
        <v>0</v>
      </c>
      <c r="C499" s="6">
        <f>+'2'!C498+CompraVenta!E501</f>
        <v>0</v>
      </c>
      <c r="D499" s="6">
        <f>+'2'!D498+CompraVenta!F501</f>
        <v>0</v>
      </c>
      <c r="E499" s="6">
        <f>+'2'!E498+CompraVenta!G501</f>
        <v>0</v>
      </c>
      <c r="F499" s="6">
        <f>+'2'!F498+CompraVenta!H501</f>
        <v>0</v>
      </c>
      <c r="G499" s="6">
        <f>+'2'!G498+CompraVenta!I501</f>
        <v>0</v>
      </c>
      <c r="H499" s="6">
        <f>+'2'!H498+CompraVenta!J501</f>
        <v>0</v>
      </c>
      <c r="I499" s="6">
        <f>+'2'!I498+CompraVenta!K501</f>
        <v>0</v>
      </c>
      <c r="J499" s="6">
        <f>+'2'!J498+CompraVenta!L501</f>
        <v>0</v>
      </c>
      <c r="K499" s="6">
        <f>+'2'!K498+CompraVenta!M501</f>
        <v>0</v>
      </c>
      <c r="L499" s="6">
        <f>+'2'!L498+CompraVenta!N501</f>
        <v>0</v>
      </c>
      <c r="M499" s="6">
        <f>+'2'!M498+CompraVenta!O501</f>
        <v>0</v>
      </c>
      <c r="N499" s="6">
        <f>+'4'!B498+CompraVenta!P501</f>
        <v>0</v>
      </c>
      <c r="O499" s="6">
        <f>+'4'!C498+CompraVenta!Q501</f>
        <v>0</v>
      </c>
      <c r="P499" s="6">
        <f>+'4'!D498+CompraVenta!R501</f>
        <v>0</v>
      </c>
      <c r="Q499" s="6">
        <f>+'4'!E498+CompraVenta!S501</f>
        <v>0</v>
      </c>
      <c r="R499" s="6">
        <f>+'4'!F498+CompraVenta!T501</f>
        <v>0</v>
      </c>
      <c r="S499" s="6">
        <f>+'4'!G498+CompraVenta!U501</f>
        <v>0</v>
      </c>
      <c r="T499" s="6">
        <f>+'4'!H498+CompraVenta!V501</f>
        <v>0</v>
      </c>
      <c r="U499" s="6">
        <f>+'4'!I498+CompraVenta!W501</f>
        <v>0</v>
      </c>
      <c r="V499" s="6">
        <f>+'4'!J498+CompraVenta!X501</f>
        <v>0</v>
      </c>
      <c r="W499" s="6">
        <f>+'4'!K498+CompraVenta!Y501</f>
        <v>0</v>
      </c>
      <c r="X499" s="6">
        <f>+'4'!L498+CompraVenta!Z501</f>
        <v>0</v>
      </c>
      <c r="Y499" s="6">
        <f>+'4'!M498+CompraVenta!AA501</f>
        <v>0</v>
      </c>
      <c r="Z499" s="6">
        <f>+'7'!B498+CompraVenta!AB501</f>
        <v>0</v>
      </c>
      <c r="AA499" s="6">
        <f>+'7'!C498+CompraVenta!AC501</f>
        <v>0</v>
      </c>
      <c r="AB499" s="6">
        <f>+'7'!D498+CompraVenta!AD501</f>
        <v>0</v>
      </c>
      <c r="AC499" s="6">
        <f>+'7'!E498+CompraVenta!AE501</f>
        <v>0</v>
      </c>
      <c r="AD499" s="6">
        <f>+'7'!F498+CompraVenta!AF501</f>
        <v>0</v>
      </c>
      <c r="AE499" s="6">
        <f>+'7'!G498+CompraVenta!AG501</f>
        <v>0</v>
      </c>
      <c r="AF499" s="6">
        <f>+'7'!H498+CompraVenta!AH501</f>
        <v>0</v>
      </c>
      <c r="AG499" s="6">
        <f>+'7'!I498+CompraVenta!AI501</f>
        <v>0</v>
      </c>
      <c r="AH499" s="6">
        <f>+'7'!J498+CompraVenta!AJ501</f>
        <v>0</v>
      </c>
      <c r="AI499" s="6">
        <f>+'7'!K498+CompraVenta!AK501</f>
        <v>0</v>
      </c>
      <c r="AJ499" s="6">
        <f>+'7'!L498+CompraVenta!AL501</f>
        <v>0</v>
      </c>
      <c r="AK499" s="6">
        <f>+'7'!M498+CompraVenta!AM501</f>
        <v>0</v>
      </c>
      <c r="AL499" s="6"/>
      <c r="AM499" s="33">
        <f t="shared" si="67"/>
        <v>0</v>
      </c>
      <c r="AN499" s="33">
        <f t="shared" si="68"/>
        <v>0</v>
      </c>
      <c r="AO499" s="33">
        <f t="shared" si="69"/>
        <v>0</v>
      </c>
      <c r="AP499" s="33">
        <f t="shared" si="70"/>
        <v>0</v>
      </c>
      <c r="AQ499" s="33">
        <f t="shared" si="71"/>
        <v>1</v>
      </c>
      <c r="AR499" s="6">
        <f t="shared" si="75"/>
        <v>497</v>
      </c>
      <c r="AS499" s="34">
        <f t="shared" si="76"/>
        <v>0</v>
      </c>
      <c r="AT499" s="34">
        <f t="shared" si="76"/>
        <v>0</v>
      </c>
      <c r="AU499" s="34">
        <f t="shared" si="76"/>
        <v>0</v>
      </c>
      <c r="AV499" s="34">
        <f t="shared" si="73"/>
        <v>0</v>
      </c>
      <c r="AW499" s="19"/>
      <c r="BB499" s="33"/>
      <c r="BC499" s="33"/>
      <c r="BD499" s="33"/>
      <c r="BF499" s="33"/>
      <c r="BG499" s="33"/>
      <c r="BH499" s="33"/>
      <c r="BJ499" s="35">
        <f t="shared" si="74"/>
        <v>0</v>
      </c>
    </row>
    <row r="500" spans="1:62" x14ac:dyDescent="0.35">
      <c r="A500" s="3" t="str">
        <f>+'7'!A499</f>
        <v>E498</v>
      </c>
      <c r="B500" s="6">
        <f>+'2'!B499+CompraVenta!D502</f>
        <v>0</v>
      </c>
      <c r="C500" s="6">
        <f>+'2'!C499+CompraVenta!E502</f>
        <v>0</v>
      </c>
      <c r="D500" s="6">
        <f>+'2'!D499+CompraVenta!F502</f>
        <v>0</v>
      </c>
      <c r="E500" s="6">
        <f>+'2'!E499+CompraVenta!G502</f>
        <v>0</v>
      </c>
      <c r="F500" s="6">
        <f>+'2'!F499+CompraVenta!H502</f>
        <v>0</v>
      </c>
      <c r="G500" s="6">
        <f>+'2'!G499+CompraVenta!I502</f>
        <v>0</v>
      </c>
      <c r="H500" s="6">
        <f>+'2'!H499+CompraVenta!J502</f>
        <v>0</v>
      </c>
      <c r="I500" s="6">
        <f>+'2'!I499+CompraVenta!K502</f>
        <v>0</v>
      </c>
      <c r="J500" s="6">
        <f>+'2'!J499+CompraVenta!L502</f>
        <v>0</v>
      </c>
      <c r="K500" s="6">
        <f>+'2'!K499+CompraVenta!M502</f>
        <v>0</v>
      </c>
      <c r="L500" s="6">
        <f>+'2'!L499+CompraVenta!N502</f>
        <v>0</v>
      </c>
      <c r="M500" s="6">
        <f>+'2'!M499+CompraVenta!O502</f>
        <v>0</v>
      </c>
      <c r="N500" s="6">
        <f>+'4'!B499+CompraVenta!P502</f>
        <v>0</v>
      </c>
      <c r="O500" s="6">
        <f>+'4'!C499+CompraVenta!Q502</f>
        <v>0</v>
      </c>
      <c r="P500" s="6">
        <f>+'4'!D499+CompraVenta!R502</f>
        <v>0</v>
      </c>
      <c r="Q500" s="6">
        <f>+'4'!E499+CompraVenta!S502</f>
        <v>0</v>
      </c>
      <c r="R500" s="6">
        <f>+'4'!F499+CompraVenta!T502</f>
        <v>0</v>
      </c>
      <c r="S500" s="6">
        <f>+'4'!G499+CompraVenta!U502</f>
        <v>0</v>
      </c>
      <c r="T500" s="6">
        <f>+'4'!H499+CompraVenta!V502</f>
        <v>0</v>
      </c>
      <c r="U500" s="6">
        <f>+'4'!I499+CompraVenta!W502</f>
        <v>0</v>
      </c>
      <c r="V500" s="6">
        <f>+'4'!J499+CompraVenta!X502</f>
        <v>0</v>
      </c>
      <c r="W500" s="6">
        <f>+'4'!K499+CompraVenta!Y502</f>
        <v>0</v>
      </c>
      <c r="X500" s="6">
        <f>+'4'!L499+CompraVenta!Z502</f>
        <v>0</v>
      </c>
      <c r="Y500" s="6">
        <f>+'4'!M499+CompraVenta!AA502</f>
        <v>0</v>
      </c>
      <c r="Z500" s="6">
        <f>+'7'!B499+CompraVenta!AB502</f>
        <v>0</v>
      </c>
      <c r="AA500" s="6">
        <f>+'7'!C499+CompraVenta!AC502</f>
        <v>0</v>
      </c>
      <c r="AB500" s="6">
        <f>+'7'!D499+CompraVenta!AD502</f>
        <v>0</v>
      </c>
      <c r="AC500" s="6">
        <f>+'7'!E499+CompraVenta!AE502</f>
        <v>0</v>
      </c>
      <c r="AD500" s="6">
        <f>+'7'!F499+CompraVenta!AF502</f>
        <v>0</v>
      </c>
      <c r="AE500" s="6">
        <f>+'7'!G499+CompraVenta!AG502</f>
        <v>0</v>
      </c>
      <c r="AF500" s="6">
        <f>+'7'!H499+CompraVenta!AH502</f>
        <v>0</v>
      </c>
      <c r="AG500" s="6">
        <f>+'7'!I499+CompraVenta!AI502</f>
        <v>0</v>
      </c>
      <c r="AH500" s="6">
        <f>+'7'!J499+CompraVenta!AJ502</f>
        <v>0</v>
      </c>
      <c r="AI500" s="6">
        <f>+'7'!K499+CompraVenta!AK502</f>
        <v>0</v>
      </c>
      <c r="AJ500" s="6">
        <f>+'7'!L499+CompraVenta!AL502</f>
        <v>0</v>
      </c>
      <c r="AK500" s="6">
        <f>+'7'!M499+CompraVenta!AM502</f>
        <v>0</v>
      </c>
      <c r="AL500" s="6"/>
      <c r="AM500" s="33">
        <f t="shared" si="67"/>
        <v>0</v>
      </c>
      <c r="AN500" s="33">
        <f t="shared" si="68"/>
        <v>0</v>
      </c>
      <c r="AO500" s="33">
        <f t="shared" si="69"/>
        <v>0</v>
      </c>
      <c r="AP500" s="33">
        <f t="shared" si="70"/>
        <v>0</v>
      </c>
      <c r="AQ500" s="33">
        <f t="shared" si="71"/>
        <v>1</v>
      </c>
      <c r="AR500" s="6">
        <f t="shared" si="75"/>
        <v>498</v>
      </c>
      <c r="AS500" s="34">
        <f t="shared" si="76"/>
        <v>0</v>
      </c>
      <c r="AT500" s="34">
        <f t="shared" si="76"/>
        <v>0</v>
      </c>
      <c r="AU500" s="34">
        <f t="shared" si="76"/>
        <v>0</v>
      </c>
      <c r="AV500" s="34">
        <f t="shared" si="73"/>
        <v>0</v>
      </c>
      <c r="AW500" s="19"/>
      <c r="BB500" s="33"/>
      <c r="BC500" s="33"/>
      <c r="BD500" s="33"/>
      <c r="BF500" s="33"/>
      <c r="BG500" s="33"/>
      <c r="BH500" s="33"/>
      <c r="BJ500" s="35">
        <f t="shared" si="74"/>
        <v>0</v>
      </c>
    </row>
    <row r="501" spans="1:62" x14ac:dyDescent="0.35">
      <c r="A501" s="3" t="str">
        <f>+'7'!A500</f>
        <v>E499</v>
      </c>
      <c r="B501" s="6">
        <f>+'2'!B500+CompraVenta!D503</f>
        <v>0</v>
      </c>
      <c r="C501" s="6">
        <f>+'2'!C500+CompraVenta!E503</f>
        <v>0</v>
      </c>
      <c r="D501" s="6">
        <f>+'2'!D500+CompraVenta!F503</f>
        <v>0</v>
      </c>
      <c r="E501" s="6">
        <f>+'2'!E500+CompraVenta!G503</f>
        <v>0</v>
      </c>
      <c r="F501" s="6">
        <f>+'2'!F500+CompraVenta!H503</f>
        <v>0</v>
      </c>
      <c r="G501" s="6">
        <f>+'2'!G500+CompraVenta!I503</f>
        <v>0</v>
      </c>
      <c r="H501" s="6">
        <f>+'2'!H500+CompraVenta!J503</f>
        <v>0</v>
      </c>
      <c r="I501" s="6">
        <f>+'2'!I500+CompraVenta!K503</f>
        <v>0</v>
      </c>
      <c r="J501" s="6">
        <f>+'2'!J500+CompraVenta!L503</f>
        <v>0</v>
      </c>
      <c r="K501" s="6">
        <f>+'2'!K500+CompraVenta!M503</f>
        <v>0</v>
      </c>
      <c r="L501" s="6">
        <f>+'2'!L500+CompraVenta!N503</f>
        <v>0</v>
      </c>
      <c r="M501" s="6">
        <f>+'2'!M500+CompraVenta!O503</f>
        <v>0</v>
      </c>
      <c r="N501" s="6">
        <f>+'4'!B500+CompraVenta!P503</f>
        <v>0</v>
      </c>
      <c r="O501" s="6">
        <f>+'4'!C500+CompraVenta!Q503</f>
        <v>0</v>
      </c>
      <c r="P501" s="6">
        <f>+'4'!D500+CompraVenta!R503</f>
        <v>0</v>
      </c>
      <c r="Q501" s="6">
        <f>+'4'!E500+CompraVenta!S503</f>
        <v>0</v>
      </c>
      <c r="R501" s="6">
        <f>+'4'!F500+CompraVenta!T503</f>
        <v>0</v>
      </c>
      <c r="S501" s="6">
        <f>+'4'!G500+CompraVenta!U503</f>
        <v>0</v>
      </c>
      <c r="T501" s="6">
        <f>+'4'!H500+CompraVenta!V503</f>
        <v>0</v>
      </c>
      <c r="U501" s="6">
        <f>+'4'!I500+CompraVenta!W503</f>
        <v>0</v>
      </c>
      <c r="V501" s="6">
        <f>+'4'!J500+CompraVenta!X503</f>
        <v>0</v>
      </c>
      <c r="W501" s="6">
        <f>+'4'!K500+CompraVenta!Y503</f>
        <v>0</v>
      </c>
      <c r="X501" s="6">
        <f>+'4'!L500+CompraVenta!Z503</f>
        <v>0</v>
      </c>
      <c r="Y501" s="6">
        <f>+'4'!M500+CompraVenta!AA503</f>
        <v>0</v>
      </c>
      <c r="Z501" s="6">
        <f>+'7'!B500+CompraVenta!AB503</f>
        <v>0</v>
      </c>
      <c r="AA501" s="6">
        <f>+'7'!C500+CompraVenta!AC503</f>
        <v>0</v>
      </c>
      <c r="AB501" s="6">
        <f>+'7'!D500+CompraVenta!AD503</f>
        <v>0</v>
      </c>
      <c r="AC501" s="6">
        <f>+'7'!E500+CompraVenta!AE503</f>
        <v>0</v>
      </c>
      <c r="AD501" s="6">
        <f>+'7'!F500+CompraVenta!AF503</f>
        <v>0</v>
      </c>
      <c r="AE501" s="6">
        <f>+'7'!G500+CompraVenta!AG503</f>
        <v>0</v>
      </c>
      <c r="AF501" s="6">
        <f>+'7'!H500+CompraVenta!AH503</f>
        <v>0</v>
      </c>
      <c r="AG501" s="6">
        <f>+'7'!I500+CompraVenta!AI503</f>
        <v>0</v>
      </c>
      <c r="AH501" s="6">
        <f>+'7'!J500+CompraVenta!AJ503</f>
        <v>0</v>
      </c>
      <c r="AI501" s="6">
        <f>+'7'!K500+CompraVenta!AK503</f>
        <v>0</v>
      </c>
      <c r="AJ501" s="6">
        <f>+'7'!L500+CompraVenta!AL503</f>
        <v>0</v>
      </c>
      <c r="AK501" s="6">
        <f>+'7'!M500+CompraVenta!AM503</f>
        <v>0</v>
      </c>
      <c r="AL501" s="6"/>
      <c r="AM501" s="33">
        <f t="shared" si="67"/>
        <v>0</v>
      </c>
      <c r="AN501" s="33">
        <f t="shared" si="68"/>
        <v>0</v>
      </c>
      <c r="AO501" s="33">
        <f t="shared" si="69"/>
        <v>0</v>
      </c>
      <c r="AP501" s="33">
        <f t="shared" si="70"/>
        <v>0</v>
      </c>
      <c r="AQ501" s="33">
        <f t="shared" si="71"/>
        <v>1</v>
      </c>
      <c r="AR501" s="6">
        <f t="shared" si="75"/>
        <v>499</v>
      </c>
      <c r="AS501" s="34">
        <f t="shared" si="76"/>
        <v>0</v>
      </c>
      <c r="AT501" s="34">
        <f t="shared" si="76"/>
        <v>0</v>
      </c>
      <c r="AU501" s="34">
        <f t="shared" si="76"/>
        <v>0</v>
      </c>
      <c r="AV501" s="34">
        <f t="shared" si="73"/>
        <v>0</v>
      </c>
      <c r="AW501" s="19"/>
      <c r="BB501" s="33"/>
      <c r="BC501" s="33"/>
      <c r="BD501" s="33"/>
      <c r="BF501" s="33"/>
      <c r="BG501" s="33"/>
      <c r="BH501" s="33"/>
      <c r="BJ501" s="35">
        <f t="shared" si="74"/>
        <v>0</v>
      </c>
    </row>
    <row r="502" spans="1:62" x14ac:dyDescent="0.35">
      <c r="A502" s="3" t="str">
        <f>+'7'!A501</f>
        <v>SINEMP</v>
      </c>
      <c r="B502" s="6">
        <f>+'2'!B501+CompraVenta!D504</f>
        <v>0</v>
      </c>
      <c r="C502" s="6">
        <f>+'2'!C501+CompraVenta!E504</f>
        <v>0</v>
      </c>
      <c r="D502" s="6">
        <f>+'2'!D501+CompraVenta!F504</f>
        <v>0</v>
      </c>
      <c r="E502" s="6">
        <f>+'2'!E501+CompraVenta!G504</f>
        <v>0</v>
      </c>
      <c r="F502" s="6">
        <f>+'2'!F501+CompraVenta!H504</f>
        <v>0</v>
      </c>
      <c r="G502" s="6">
        <f>+'2'!G501+CompraVenta!I504</f>
        <v>0</v>
      </c>
      <c r="H502" s="6">
        <f>+'2'!H501+CompraVenta!J504</f>
        <v>0</v>
      </c>
      <c r="I502" s="6">
        <f>+'2'!I501+CompraVenta!K504</f>
        <v>0</v>
      </c>
      <c r="J502" s="6">
        <f>+'2'!J501+CompraVenta!L504</f>
        <v>0</v>
      </c>
      <c r="K502" s="6">
        <f>+'2'!K501+CompraVenta!M504</f>
        <v>5496282.6700000092</v>
      </c>
      <c r="L502" s="6">
        <f>+'2'!L501+CompraVenta!N504</f>
        <v>9342069.839999998</v>
      </c>
      <c r="M502" s="6">
        <f>+'2'!M501+CompraVenta!O504</f>
        <v>7779988.3299999982</v>
      </c>
      <c r="N502" s="6">
        <f>+'4'!B501+CompraVenta!P504</f>
        <v>0</v>
      </c>
      <c r="O502" s="6">
        <f>+'4'!C501+CompraVenta!Q504</f>
        <v>0</v>
      </c>
      <c r="P502" s="6">
        <f>+'4'!D501+CompraVenta!R504</f>
        <v>0</v>
      </c>
      <c r="Q502" s="6">
        <f>+'4'!E501+CompraVenta!S504</f>
        <v>0</v>
      </c>
      <c r="R502" s="6">
        <f>+'4'!F501+CompraVenta!T504</f>
        <v>0</v>
      </c>
      <c r="S502" s="6">
        <f>+'4'!G501+CompraVenta!U504</f>
        <v>0</v>
      </c>
      <c r="T502" s="6">
        <f>+'4'!H501+CompraVenta!V504</f>
        <v>0</v>
      </c>
      <c r="U502" s="6">
        <f>+'4'!I501+CompraVenta!W504</f>
        <v>0</v>
      </c>
      <c r="V502" s="6">
        <f>+'4'!J501+CompraVenta!X504</f>
        <v>0</v>
      </c>
      <c r="W502" s="6">
        <f>+'4'!K501+CompraVenta!Y504</f>
        <v>5506459.7500000102</v>
      </c>
      <c r="X502" s="6">
        <f>+'4'!L501+CompraVenta!Z504</f>
        <v>9588671.939999992</v>
      </c>
      <c r="Y502" s="6">
        <f>+'4'!M501+CompraVenta!AA504</f>
        <v>9589809.0600000042</v>
      </c>
      <c r="Z502" s="6">
        <f>+'7'!B501+CompraVenta!AB504</f>
        <v>0</v>
      </c>
      <c r="AA502" s="6">
        <f>+'7'!C501+CompraVenta!AC504</f>
        <v>0</v>
      </c>
      <c r="AB502" s="6">
        <f>+'7'!D501+CompraVenta!AD504</f>
        <v>0</v>
      </c>
      <c r="AC502" s="6">
        <f>+'7'!E501+CompraVenta!AE504</f>
        <v>0</v>
      </c>
      <c r="AD502" s="6">
        <f>+'7'!F501+CompraVenta!AF504</f>
        <v>0</v>
      </c>
      <c r="AE502" s="6">
        <f>+'7'!G501+CompraVenta!AG504</f>
        <v>0</v>
      </c>
      <c r="AF502" s="6">
        <f>+'7'!H501+CompraVenta!AH504</f>
        <v>0</v>
      </c>
      <c r="AG502" s="6">
        <f>+'7'!I501+CompraVenta!AI504</f>
        <v>0</v>
      </c>
      <c r="AH502" s="6">
        <f>+'7'!J501+CompraVenta!AJ504</f>
        <v>0</v>
      </c>
      <c r="AI502" s="6">
        <f>+'7'!K501+CompraVenta!AK504</f>
        <v>5503800.1999999993</v>
      </c>
      <c r="AJ502" s="6">
        <f>+'7'!L501+CompraVenta!AL504</f>
        <v>9630894.8899999931</v>
      </c>
      <c r="AK502" s="6">
        <f>+'7'!M501+CompraVenta!AM504</f>
        <v>8254172.0600000126</v>
      </c>
      <c r="AL502" s="6"/>
      <c r="AM502" s="33">
        <f t="shared" si="67"/>
        <v>22618340.840000004</v>
      </c>
      <c r="AN502" s="33">
        <f t="shared" si="68"/>
        <v>24684940.750000007</v>
      </c>
      <c r="AO502" s="33">
        <f t="shared" si="69"/>
        <v>23388867.150000006</v>
      </c>
      <c r="AP502" s="33">
        <f t="shared" si="70"/>
        <v>22618340.840000004</v>
      </c>
      <c r="AQ502" s="33">
        <f t="shared" si="71"/>
        <v>1</v>
      </c>
      <c r="AR502" s="6">
        <f t="shared" si="75"/>
        <v>500</v>
      </c>
      <c r="AS502" s="34">
        <f t="shared" si="76"/>
        <v>5496282.6700000092</v>
      </c>
      <c r="AT502" s="34">
        <f t="shared" si="76"/>
        <v>9342069.839999998</v>
      </c>
      <c r="AU502" s="34">
        <f t="shared" si="76"/>
        <v>7779988.3299999982</v>
      </c>
      <c r="AV502" s="34">
        <f t="shared" si="73"/>
        <v>22618340.840000004</v>
      </c>
      <c r="AW502" s="19"/>
      <c r="BB502" s="33"/>
      <c r="BC502" s="33"/>
      <c r="BD502" s="33"/>
      <c r="BF502" s="33"/>
      <c r="BG502" s="33"/>
      <c r="BH502" s="33"/>
      <c r="BJ502" s="35">
        <f t="shared" si="74"/>
        <v>22618340.840000004</v>
      </c>
    </row>
    <row r="503" spans="1:62" x14ac:dyDescent="0.35">
      <c r="A503" s="3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33"/>
      <c r="AN503" s="33"/>
      <c r="AO503" s="33"/>
      <c r="AP503" s="33"/>
      <c r="AQ503" s="33"/>
      <c r="AR503" s="6"/>
      <c r="AS503" s="29"/>
      <c r="AT503" s="29"/>
      <c r="AU503" s="29"/>
      <c r="BJ503" s="36"/>
    </row>
    <row r="504" spans="1:62" x14ac:dyDescent="0.35">
      <c r="A504" s="3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33"/>
      <c r="AN504" s="33"/>
      <c r="AO504" s="33"/>
      <c r="AP504" s="33"/>
      <c r="AQ504" s="33"/>
      <c r="AR504" s="6"/>
      <c r="AS504" s="29"/>
      <c r="AT504" s="29"/>
      <c r="AU504" s="29"/>
      <c r="BJ504" s="36"/>
    </row>
    <row r="505" spans="1:62" x14ac:dyDescent="0.35">
      <c r="A505" s="3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33"/>
      <c r="AN505" s="33"/>
      <c r="AO505" s="33"/>
      <c r="AP505" s="33"/>
      <c r="AQ505" s="33"/>
      <c r="AR505" s="6"/>
      <c r="AS505" s="29"/>
      <c r="AT505" s="29"/>
      <c r="AU505" s="29"/>
      <c r="BJ505" s="36"/>
    </row>
    <row r="506" spans="1:62" x14ac:dyDescent="0.35">
      <c r="A506" s="3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33"/>
      <c r="AN506" s="33"/>
      <c r="AO506" s="33"/>
      <c r="AP506" s="33"/>
      <c r="AQ506" s="33"/>
      <c r="AR506" s="6"/>
      <c r="AS506" s="29"/>
      <c r="AT506" s="29"/>
      <c r="AU506" s="29"/>
      <c r="BJ506" s="36"/>
    </row>
    <row r="507" spans="1:62" x14ac:dyDescent="0.35">
      <c r="A507" s="3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33"/>
      <c r="AN507" s="33"/>
      <c r="AO507" s="33"/>
      <c r="AP507" s="33"/>
      <c r="AQ507" s="33"/>
      <c r="AR507" s="6"/>
      <c r="AS507" s="29"/>
      <c r="AT507" s="29"/>
      <c r="AU507" s="29"/>
      <c r="BJ507" s="36"/>
    </row>
    <row r="508" spans="1:62" x14ac:dyDescent="0.35">
      <c r="A508" s="3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33"/>
      <c r="AN508" s="33"/>
      <c r="AO508" s="33"/>
      <c r="AP508" s="33"/>
      <c r="AQ508" s="33"/>
      <c r="AR508" s="6"/>
      <c r="AS508" s="29"/>
      <c r="AT508" s="29"/>
      <c r="AU508" s="29"/>
      <c r="BJ508" s="36"/>
    </row>
    <row r="509" spans="1:62" x14ac:dyDescent="0.35">
      <c r="A509" s="3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33"/>
      <c r="AN509" s="33"/>
      <c r="AO509" s="33"/>
      <c r="AP509" s="33"/>
      <c r="AQ509" s="33"/>
      <c r="AR509" s="6"/>
      <c r="AS509" s="29"/>
      <c r="AT509" s="29"/>
      <c r="AU509" s="29"/>
      <c r="BJ509" s="36"/>
    </row>
    <row r="510" spans="1:62" x14ac:dyDescent="0.35">
      <c r="A510" s="3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33"/>
      <c r="AN510" s="33"/>
      <c r="AO510" s="33"/>
      <c r="AP510" s="33"/>
      <c r="AQ510" s="33"/>
      <c r="AR510" s="6"/>
      <c r="AS510" s="29"/>
      <c r="AT510" s="29"/>
      <c r="AU510" s="29"/>
      <c r="BJ510" s="36"/>
    </row>
    <row r="511" spans="1:62" x14ac:dyDescent="0.35">
      <c r="A511" s="3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33"/>
      <c r="AN511" s="33"/>
      <c r="AO511" s="33"/>
      <c r="AP511" s="33"/>
      <c r="AQ511" s="33"/>
      <c r="AR511" s="6"/>
      <c r="AS511" s="29"/>
      <c r="AT511" s="29"/>
      <c r="AU511" s="29"/>
      <c r="BJ511" s="36"/>
    </row>
    <row r="512" spans="1:62" x14ac:dyDescent="0.35">
      <c r="A512" s="3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33"/>
      <c r="AN512" s="33"/>
      <c r="AO512" s="33"/>
      <c r="AP512" s="33"/>
      <c r="AQ512" s="33"/>
      <c r="AR512" s="6"/>
      <c r="AS512" s="29"/>
      <c r="AT512" s="29"/>
      <c r="AU512" s="29"/>
      <c r="BJ512" s="36"/>
    </row>
    <row r="513" spans="1:62" x14ac:dyDescent="0.35">
      <c r="A513" s="3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33"/>
      <c r="AN513" s="33"/>
      <c r="AO513" s="33"/>
      <c r="AP513" s="33"/>
      <c r="AQ513" s="33"/>
      <c r="AR513" s="6"/>
      <c r="AS513" s="29"/>
      <c r="AT513" s="29"/>
      <c r="AU513" s="29"/>
      <c r="BJ513" s="36"/>
    </row>
    <row r="514" spans="1:62" x14ac:dyDescent="0.35">
      <c r="A514" s="3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33"/>
      <c r="AN514" s="33"/>
      <c r="AO514" s="33"/>
      <c r="AP514" s="33"/>
      <c r="AQ514" s="33"/>
      <c r="AR514" s="6"/>
      <c r="AS514" s="29"/>
      <c r="AT514" s="29"/>
      <c r="AU514" s="29"/>
      <c r="BJ514" s="36"/>
    </row>
    <row r="515" spans="1:62" x14ac:dyDescent="0.35">
      <c r="A515" s="3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33"/>
      <c r="AN515" s="33"/>
      <c r="AO515" s="33"/>
      <c r="AP515" s="33"/>
      <c r="AQ515" s="33"/>
      <c r="AR515" s="6"/>
      <c r="AS515" s="29"/>
      <c r="AT515" s="29"/>
      <c r="AU515" s="29"/>
      <c r="BJ515" s="36"/>
    </row>
    <row r="516" spans="1:62" x14ac:dyDescent="0.35">
      <c r="A516" s="3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33"/>
      <c r="AN516" s="33"/>
      <c r="AO516" s="33"/>
      <c r="AP516" s="33"/>
      <c r="AQ516" s="33"/>
      <c r="AR516" s="6"/>
      <c r="AS516" s="29"/>
      <c r="AT516" s="29"/>
      <c r="AU516" s="29"/>
      <c r="BJ516" s="36"/>
    </row>
    <row r="517" spans="1:62" x14ac:dyDescent="0.35">
      <c r="A517" s="3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33"/>
      <c r="AN517" s="33"/>
      <c r="AO517" s="33"/>
      <c r="AP517" s="33"/>
      <c r="AQ517" s="33"/>
      <c r="AR517" s="6"/>
      <c r="AS517" s="29"/>
      <c r="AT517" s="29"/>
      <c r="AU517" s="29"/>
      <c r="BJ517" s="36"/>
    </row>
    <row r="518" spans="1:62" x14ac:dyDescent="0.35">
      <c r="A518" s="3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33"/>
      <c r="AN518" s="33"/>
      <c r="AO518" s="33"/>
      <c r="AP518" s="33"/>
      <c r="AQ518" s="33"/>
      <c r="AR518" s="6"/>
      <c r="AS518" s="29"/>
      <c r="AT518" s="29"/>
      <c r="AU518" s="29"/>
      <c r="BJ518" s="36"/>
    </row>
    <row r="519" spans="1:62" x14ac:dyDescent="0.35">
      <c r="A519" s="3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33"/>
      <c r="AN519" s="33"/>
      <c r="AO519" s="33"/>
      <c r="AP519" s="33"/>
      <c r="AQ519" s="33"/>
      <c r="AR519" s="6"/>
      <c r="AS519" s="29"/>
      <c r="AT519" s="29"/>
      <c r="AU519" s="29"/>
      <c r="BJ519" s="36"/>
    </row>
    <row r="520" spans="1:62" x14ac:dyDescent="0.35">
      <c r="A520" s="3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33"/>
      <c r="AN520" s="33"/>
      <c r="AO520" s="33"/>
      <c r="AP520" s="33"/>
      <c r="AQ520" s="33"/>
      <c r="AR520" s="6"/>
      <c r="AS520" s="29"/>
      <c r="AT520" s="29"/>
      <c r="AU520" s="29"/>
      <c r="BJ520" s="36"/>
    </row>
    <row r="521" spans="1:62" x14ac:dyDescent="0.35">
      <c r="A521" s="3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33"/>
      <c r="AN521" s="33"/>
      <c r="AO521" s="33"/>
      <c r="AP521" s="33"/>
      <c r="AQ521" s="33"/>
      <c r="AR521" s="6"/>
      <c r="AS521" s="29"/>
      <c r="AT521" s="29"/>
      <c r="AU521" s="29"/>
      <c r="BJ521" s="36"/>
    </row>
    <row r="522" spans="1:62" x14ac:dyDescent="0.35">
      <c r="A522" s="3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33"/>
      <c r="AN522" s="33"/>
      <c r="AO522" s="33"/>
      <c r="AP522" s="33"/>
      <c r="AQ522" s="33"/>
      <c r="AR522" s="6"/>
      <c r="AS522" s="29"/>
      <c r="AT522" s="29"/>
      <c r="AU522" s="29"/>
      <c r="BJ522" s="36"/>
    </row>
    <row r="523" spans="1:62" x14ac:dyDescent="0.35">
      <c r="A523" s="3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33"/>
      <c r="AN523" s="33"/>
      <c r="AO523" s="33"/>
      <c r="AP523" s="33"/>
      <c r="AQ523" s="33"/>
      <c r="AR523" s="6"/>
      <c r="AS523" s="29"/>
      <c r="AT523" s="29"/>
      <c r="AU523" s="29"/>
      <c r="BJ523" s="36"/>
    </row>
    <row r="524" spans="1:62" x14ac:dyDescent="0.35">
      <c r="A524" s="3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33"/>
      <c r="AN524" s="33"/>
      <c r="AO524" s="33"/>
      <c r="AP524" s="33"/>
      <c r="AQ524" s="33"/>
      <c r="AR524" s="6"/>
      <c r="AS524" s="29"/>
      <c r="AT524" s="29"/>
      <c r="AU524" s="29"/>
      <c r="BJ524" s="36"/>
    </row>
    <row r="525" spans="1:62" x14ac:dyDescent="0.35">
      <c r="A525" s="3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33"/>
      <c r="AN525" s="33"/>
      <c r="AO525" s="33"/>
      <c r="AP525" s="33"/>
      <c r="AQ525" s="33"/>
      <c r="AR525" s="6"/>
      <c r="AS525" s="29"/>
      <c r="AT525" s="29"/>
      <c r="AU525" s="29"/>
      <c r="BJ525" s="36"/>
    </row>
    <row r="526" spans="1:62" x14ac:dyDescent="0.35">
      <c r="A526" s="3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33"/>
      <c r="AN526" s="33"/>
      <c r="AO526" s="33"/>
      <c r="AP526" s="33"/>
      <c r="AQ526" s="33"/>
      <c r="AR526" s="6"/>
      <c r="AS526" s="29"/>
      <c r="AT526" s="29"/>
      <c r="AU526" s="29"/>
      <c r="BJ526" s="36"/>
    </row>
    <row r="527" spans="1:62" x14ac:dyDescent="0.35">
      <c r="A527" s="3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33"/>
      <c r="AN527" s="33"/>
      <c r="AO527" s="33"/>
      <c r="AP527" s="33"/>
      <c r="AQ527" s="33"/>
      <c r="AR527" s="6"/>
      <c r="AS527" s="29"/>
      <c r="AT527" s="29"/>
      <c r="AU527" s="29"/>
      <c r="BJ527" s="36"/>
    </row>
    <row r="528" spans="1:62" x14ac:dyDescent="0.35">
      <c r="A528" s="3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33"/>
      <c r="AN528" s="33"/>
      <c r="AO528" s="33"/>
      <c r="AP528" s="33"/>
      <c r="AQ528" s="33"/>
      <c r="AR528" s="6"/>
      <c r="AS528" s="29"/>
      <c r="AT528" s="29"/>
      <c r="AU528" s="29"/>
      <c r="BJ528" s="36"/>
    </row>
    <row r="529" spans="1:62" x14ac:dyDescent="0.35">
      <c r="A529" s="3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33"/>
      <c r="AN529" s="33"/>
      <c r="AO529" s="33"/>
      <c r="AP529" s="33"/>
      <c r="AQ529" s="33"/>
      <c r="AR529" s="6"/>
      <c r="AS529" s="29"/>
      <c r="AT529" s="29"/>
      <c r="AU529" s="29"/>
      <c r="BJ529" s="36"/>
    </row>
    <row r="530" spans="1:62" x14ac:dyDescent="0.35">
      <c r="A530" s="3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33"/>
      <c r="AN530" s="33"/>
      <c r="AO530" s="33"/>
      <c r="AP530" s="33"/>
      <c r="AQ530" s="33"/>
      <c r="AR530" s="6"/>
      <c r="AS530" s="29"/>
      <c r="AT530" s="29"/>
      <c r="AU530" s="29"/>
      <c r="BJ530" s="36"/>
    </row>
    <row r="531" spans="1:62" x14ac:dyDescent="0.35">
      <c r="A531" s="3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33"/>
      <c r="AN531" s="33"/>
      <c r="AO531" s="33"/>
      <c r="AP531" s="33"/>
      <c r="AQ531" s="33"/>
      <c r="AR531" s="6"/>
      <c r="AS531" s="29"/>
      <c r="AT531" s="29"/>
      <c r="AU531" s="29"/>
      <c r="BJ531" s="36"/>
    </row>
    <row r="532" spans="1:62" x14ac:dyDescent="0.35">
      <c r="A532" s="3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33"/>
      <c r="AN532" s="33"/>
      <c r="AO532" s="33"/>
      <c r="AP532" s="33"/>
      <c r="AQ532" s="33"/>
      <c r="AR532" s="6"/>
      <c r="AS532" s="29"/>
      <c r="AT532" s="29"/>
      <c r="AU532" s="29"/>
      <c r="BJ532" s="36"/>
    </row>
    <row r="533" spans="1:62" x14ac:dyDescent="0.35">
      <c r="A533" s="3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33"/>
      <c r="AN533" s="33"/>
      <c r="AO533" s="33"/>
      <c r="AP533" s="33"/>
      <c r="AQ533" s="33"/>
      <c r="AR533" s="6"/>
      <c r="AS533" s="29"/>
      <c r="AT533" s="29"/>
      <c r="AU533" s="29"/>
      <c r="BJ533" s="36"/>
    </row>
    <row r="534" spans="1:62" x14ac:dyDescent="0.35">
      <c r="A534" s="3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33"/>
      <c r="AN534" s="33"/>
      <c r="AO534" s="33"/>
      <c r="AP534" s="33"/>
      <c r="AQ534" s="33"/>
      <c r="AR534" s="6"/>
      <c r="AS534" s="29"/>
      <c r="AT534" s="29"/>
      <c r="AU534" s="29"/>
      <c r="BJ534" s="36"/>
    </row>
    <row r="535" spans="1:62" x14ac:dyDescent="0.35">
      <c r="A535" s="3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33"/>
      <c r="AN535" s="33"/>
      <c r="AO535" s="33"/>
      <c r="AP535" s="33"/>
      <c r="AQ535" s="33"/>
      <c r="AR535" s="6"/>
      <c r="AS535" s="29"/>
      <c r="AT535" s="29"/>
      <c r="AU535" s="29"/>
      <c r="BJ535" s="36"/>
    </row>
    <row r="536" spans="1:62" x14ac:dyDescent="0.35">
      <c r="A536" s="3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33"/>
      <c r="AN536" s="33"/>
      <c r="AO536" s="33"/>
      <c r="AP536" s="33"/>
      <c r="AQ536" s="33"/>
      <c r="AR536" s="6"/>
      <c r="AS536" s="29"/>
      <c r="AT536" s="29"/>
      <c r="AU536" s="29"/>
      <c r="BJ536" s="36"/>
    </row>
    <row r="537" spans="1:62" x14ac:dyDescent="0.35">
      <c r="A537" s="3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33"/>
      <c r="AN537" s="33"/>
      <c r="AO537" s="33"/>
      <c r="AP537" s="33"/>
      <c r="AQ537" s="33"/>
      <c r="AR537" s="6"/>
      <c r="AS537" s="29"/>
      <c r="AT537" s="29"/>
      <c r="AU537" s="29"/>
      <c r="BJ537" s="36"/>
    </row>
    <row r="538" spans="1:62" x14ac:dyDescent="0.35">
      <c r="A538" s="3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33"/>
      <c r="AN538" s="33"/>
      <c r="AO538" s="33"/>
      <c r="AP538" s="33"/>
      <c r="AQ538" s="33"/>
      <c r="AR538" s="6"/>
      <c r="AS538" s="29"/>
      <c r="AT538" s="29"/>
      <c r="AU538" s="29"/>
      <c r="BJ538" s="36"/>
    </row>
    <row r="539" spans="1:62" x14ac:dyDescent="0.35">
      <c r="A539" s="3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33"/>
      <c r="AN539" s="33"/>
      <c r="AO539" s="33"/>
      <c r="AP539" s="33"/>
      <c r="AQ539" s="33"/>
      <c r="AR539" s="6"/>
      <c r="AS539" s="29"/>
      <c r="AT539" s="29"/>
      <c r="AU539" s="29"/>
      <c r="BJ539" s="36"/>
    </row>
    <row r="540" spans="1:62" x14ac:dyDescent="0.35">
      <c r="A540" s="3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33"/>
      <c r="AN540" s="33"/>
      <c r="AO540" s="33"/>
      <c r="AP540" s="33"/>
      <c r="AQ540" s="33"/>
      <c r="AR540" s="6"/>
      <c r="AS540" s="29"/>
      <c r="AT540" s="29"/>
      <c r="AU540" s="29"/>
      <c r="BJ540" s="36"/>
    </row>
    <row r="541" spans="1:62" x14ac:dyDescent="0.35">
      <c r="A541" s="3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33"/>
      <c r="AN541" s="33"/>
      <c r="AO541" s="33"/>
      <c r="AP541" s="33"/>
      <c r="AQ541" s="33"/>
      <c r="AR541" s="6"/>
      <c r="AS541" s="29"/>
      <c r="AT541" s="29"/>
      <c r="AU541" s="29"/>
      <c r="BJ541" s="36"/>
    </row>
    <row r="542" spans="1:62" x14ac:dyDescent="0.35">
      <c r="A542" s="3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33"/>
      <c r="AN542" s="33"/>
      <c r="AO542" s="33"/>
      <c r="AP542" s="33"/>
      <c r="AQ542" s="33"/>
      <c r="AR542" s="6"/>
      <c r="AS542" s="29"/>
      <c r="AT542" s="29"/>
      <c r="AU542" s="29"/>
      <c r="BJ542" s="36"/>
    </row>
    <row r="543" spans="1:62" x14ac:dyDescent="0.35">
      <c r="A543" s="3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33"/>
      <c r="AN543" s="33"/>
      <c r="AO543" s="33"/>
      <c r="AP543" s="33"/>
      <c r="AQ543" s="33"/>
      <c r="AR543" s="6"/>
      <c r="AS543" s="29"/>
      <c r="AT543" s="29"/>
      <c r="AU543" s="29"/>
      <c r="BJ543" s="36"/>
    </row>
    <row r="544" spans="1:62" x14ac:dyDescent="0.35">
      <c r="A544" s="3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33"/>
      <c r="AN544" s="33"/>
      <c r="AO544" s="33"/>
      <c r="AP544" s="33"/>
      <c r="AQ544" s="33"/>
      <c r="AR544" s="6"/>
      <c r="AS544" s="29"/>
      <c r="AT544" s="29"/>
      <c r="AU544" s="29"/>
      <c r="BJ544" s="36"/>
    </row>
    <row r="545" spans="1:62" x14ac:dyDescent="0.35">
      <c r="A545" s="3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33"/>
      <c r="AN545" s="33"/>
      <c r="AO545" s="33"/>
      <c r="AP545" s="33"/>
      <c r="AQ545" s="33"/>
      <c r="AR545" s="6"/>
      <c r="AS545" s="29"/>
      <c r="AT545" s="29"/>
      <c r="AU545" s="29"/>
      <c r="BJ545" s="36"/>
    </row>
    <row r="546" spans="1:62" x14ac:dyDescent="0.35">
      <c r="A546" s="3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33"/>
      <c r="AN546" s="33"/>
      <c r="AO546" s="33"/>
      <c r="AP546" s="33"/>
      <c r="AQ546" s="33"/>
      <c r="AR546" s="6"/>
      <c r="AS546" s="29"/>
      <c r="AT546" s="29"/>
      <c r="AU546" s="29"/>
      <c r="BJ546" s="36"/>
    </row>
    <row r="547" spans="1:62" x14ac:dyDescent="0.35">
      <c r="A547" s="3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33"/>
      <c r="AN547" s="33"/>
      <c r="AO547" s="33"/>
      <c r="AP547" s="33"/>
      <c r="AQ547" s="33"/>
      <c r="AR547" s="6"/>
      <c r="AS547" s="29"/>
      <c r="AT547" s="29"/>
      <c r="AU547" s="29"/>
      <c r="BJ547" s="36"/>
    </row>
    <row r="548" spans="1:62" x14ac:dyDescent="0.35">
      <c r="A548" s="3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33"/>
      <c r="AN548" s="33"/>
      <c r="AO548" s="33"/>
      <c r="AP548" s="33"/>
      <c r="AQ548" s="33"/>
      <c r="AR548" s="6"/>
      <c r="AS548" s="29"/>
      <c r="AT548" s="29"/>
      <c r="AU548" s="29"/>
      <c r="BJ548" s="36"/>
    </row>
    <row r="549" spans="1:62" x14ac:dyDescent="0.35">
      <c r="A549" s="3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33"/>
      <c r="AN549" s="33"/>
      <c r="AO549" s="33"/>
      <c r="AP549" s="33"/>
      <c r="AQ549" s="33"/>
      <c r="AR549" s="6"/>
      <c r="AS549" s="29"/>
      <c r="AT549" s="29"/>
      <c r="AU549" s="29"/>
      <c r="BJ549" s="36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891D-06C4-4B9A-BF73-91311281215E}">
  <sheetPr codeName="Hoja6">
    <tabColor rgb="FFC00000"/>
  </sheetPr>
  <dimension ref="A1:O763"/>
  <sheetViews>
    <sheetView showGridLines="0" tabSelected="1" zoomScale="70" zoomScaleNormal="70" workbookViewId="0">
      <selection activeCell="K53" sqref="K53"/>
    </sheetView>
  </sheetViews>
  <sheetFormatPr baseColWidth="10" defaultRowHeight="14.5" x14ac:dyDescent="0.35"/>
  <cols>
    <col min="1" max="1" width="29.54296875" bestFit="1" customWidth="1"/>
    <col min="2" max="2" width="17" bestFit="1" customWidth="1"/>
    <col min="3" max="3" width="30.54296875" bestFit="1" customWidth="1"/>
    <col min="6" max="6" width="22" customWidth="1"/>
    <col min="7" max="7" width="30.81640625" bestFit="1" customWidth="1"/>
    <col min="8" max="8" width="16.1796875" customWidth="1"/>
    <col min="9" max="9" width="15.81640625" bestFit="1" customWidth="1"/>
    <col min="10" max="10" width="14.26953125" bestFit="1" customWidth="1"/>
    <col min="12" max="12" width="18.26953125" bestFit="1" customWidth="1"/>
  </cols>
  <sheetData>
    <row r="1" spans="1:15" ht="23.5" x14ac:dyDescent="0.35">
      <c r="A1" s="8" t="s">
        <v>87</v>
      </c>
      <c r="B1" s="8" t="s">
        <v>647</v>
      </c>
      <c r="E1" t="s">
        <v>90</v>
      </c>
      <c r="F1" s="26"/>
      <c r="G1" s="25" t="s">
        <v>87</v>
      </c>
      <c r="H1" s="18" t="s">
        <v>639</v>
      </c>
      <c r="I1" s="40"/>
      <c r="J1" s="40"/>
      <c r="L1" s="39"/>
    </row>
    <row r="2" spans="1:15" x14ac:dyDescent="0.35">
      <c r="A2" s="9" t="str">
        <f>+MontoEmpresas!A3</f>
        <v>AASA_ENERGIA</v>
      </c>
      <c r="B2" s="24">
        <f>+MontoEmpresas!BJ3</f>
        <v>-58733.619999999988</v>
      </c>
      <c r="C2" t="str">
        <f t="shared" ref="C2:C33" si="0">+A2</f>
        <v>AASA_ENERGIA</v>
      </c>
      <c r="E2">
        <f>+VLOOKUP($G2,IDEMpresas!$C:$D,2,FALSE)</f>
        <v>129</v>
      </c>
      <c r="F2" s="26">
        <v>1</v>
      </c>
      <c r="G2" s="26" t="str">
        <f>IF(H2&gt;=0,"",VLOOKUP(H2,$B:$C,2,FALSE))</f>
        <v>ENEL_GENERACION</v>
      </c>
      <c r="H2" s="24">
        <f>+SMALL($B$2:$B$1000,F2)</f>
        <v>-125907884.53000002</v>
      </c>
      <c r="I2" s="6"/>
      <c r="J2" s="6"/>
      <c r="K2" s="6"/>
      <c r="L2" s="6"/>
      <c r="N2" s="10" t="s">
        <v>89</v>
      </c>
      <c r="O2" s="11">
        <f>+COUNTIF(B2:B1000,"&lt;0")</f>
        <v>36</v>
      </c>
    </row>
    <row r="3" spans="1:15" x14ac:dyDescent="0.35">
      <c r="A3" s="9" t="str">
        <f>+MontoEmpresas!A4</f>
        <v>ABASTIBLE</v>
      </c>
      <c r="B3" s="24">
        <f>+MontoEmpresas!BJ4</f>
        <v>22935.110000000022</v>
      </c>
      <c r="C3" t="str">
        <f t="shared" si="0"/>
        <v>ABASTIBLE</v>
      </c>
      <c r="E3">
        <f>+VLOOKUP($G3,IDEMpresas!$C:$D,2,FALSE)</f>
        <v>426</v>
      </c>
      <c r="F3" s="26">
        <f>1+F2</f>
        <v>2</v>
      </c>
      <c r="G3" s="26" t="str">
        <f t="shared" ref="G3:G50" si="1">IF(H3&gt;=0,"",VLOOKUP(H3,$B:$C,2,FALSE))</f>
        <v>TAMAKAYA_ENERGIA</v>
      </c>
      <c r="H3" s="24">
        <f t="shared" ref="H3:H51" si="2">+SMALL($B$2:$B$1000,F3)</f>
        <v>-56066738.779999979</v>
      </c>
      <c r="I3" s="6"/>
      <c r="J3" s="6"/>
      <c r="K3" s="6"/>
      <c r="L3" s="6"/>
    </row>
    <row r="4" spans="1:15" x14ac:dyDescent="0.35">
      <c r="A4" s="9" t="str">
        <f>+MontoEmpresas!A5</f>
        <v>ABENGOA</v>
      </c>
      <c r="B4" s="24">
        <f>+MontoEmpresas!BJ5</f>
        <v>4112.5499999999975</v>
      </c>
      <c r="C4" t="str">
        <f t="shared" si="0"/>
        <v>ABENGOA</v>
      </c>
      <c r="E4">
        <f>+VLOOKUP($G4,IDEMpresas!$C:$D,2,FALSE)</f>
        <v>140</v>
      </c>
      <c r="F4" s="26">
        <f t="shared" ref="F4:F53" si="3">1+F3</f>
        <v>3</v>
      </c>
      <c r="G4" s="26" t="str">
        <f t="shared" si="1"/>
        <v>ENGIE</v>
      </c>
      <c r="H4" s="24">
        <f t="shared" si="2"/>
        <v>-43642942.739999995</v>
      </c>
      <c r="I4" s="6"/>
      <c r="J4" s="6"/>
      <c r="K4" s="6"/>
      <c r="L4" s="6"/>
    </row>
    <row r="5" spans="1:15" x14ac:dyDescent="0.35">
      <c r="A5" s="9" t="str">
        <f>+MontoEmpresas!A6</f>
        <v>ACCIONA_ENERGIA</v>
      </c>
      <c r="B5" s="24">
        <f>+MontoEmpresas!BJ6</f>
        <v>7347643.6400000043</v>
      </c>
      <c r="C5" t="str">
        <f t="shared" si="0"/>
        <v>ACCIONA_ENERGIA</v>
      </c>
      <c r="E5">
        <f>+VLOOKUP($G5,IDEMpresas!$C:$D,2,FALSE)</f>
        <v>109</v>
      </c>
      <c r="F5" s="26">
        <f t="shared" si="3"/>
        <v>4</v>
      </c>
      <c r="G5" s="26" t="str">
        <f t="shared" si="1"/>
        <v>EGP_CHILE</v>
      </c>
      <c r="H5" s="24">
        <f t="shared" si="2"/>
        <v>-42403909.76000005</v>
      </c>
      <c r="I5" s="6"/>
      <c r="J5" s="6"/>
      <c r="K5" s="6"/>
      <c r="L5" s="6"/>
    </row>
    <row r="6" spans="1:15" x14ac:dyDescent="0.35">
      <c r="A6" s="9" t="str">
        <f>+MontoEmpresas!A7</f>
        <v>AELA_GENERACION</v>
      </c>
      <c r="B6" s="24">
        <f>+MontoEmpresas!BJ7</f>
        <v>1112196.3699999982</v>
      </c>
      <c r="C6" t="str">
        <f t="shared" si="0"/>
        <v>AELA_GENERACION</v>
      </c>
      <c r="E6">
        <f>+VLOOKUP($G6,IDEMpresas!$C:$D,2,FALSE)</f>
        <v>218</v>
      </c>
      <c r="F6" s="26">
        <f t="shared" si="3"/>
        <v>5</v>
      </c>
      <c r="G6" s="26" t="str">
        <f t="shared" si="1"/>
        <v>HORNITOS</v>
      </c>
      <c r="H6" s="24">
        <f t="shared" si="2"/>
        <v>-11826239.119999999</v>
      </c>
      <c r="I6" s="6"/>
      <c r="J6" s="6"/>
      <c r="K6" s="6"/>
      <c r="L6" s="6"/>
    </row>
    <row r="7" spans="1:15" x14ac:dyDescent="0.35">
      <c r="A7" s="9" t="str">
        <f>+MontoEmpresas!A8</f>
        <v>AES_ANDES</v>
      </c>
      <c r="B7" s="24">
        <f>+MontoEmpresas!BJ8</f>
        <v>20092919.159999978</v>
      </c>
      <c r="C7" t="str">
        <f t="shared" si="0"/>
        <v>AES_ANDES</v>
      </c>
      <c r="E7">
        <f>+VLOOKUP($G7,IDEMpresas!$C:$D,2,FALSE)</f>
        <v>220</v>
      </c>
      <c r="F7" s="26">
        <f t="shared" si="3"/>
        <v>6</v>
      </c>
      <c r="G7" s="26" t="str">
        <f t="shared" si="1"/>
        <v>HUEMUL_ENERGIA</v>
      </c>
      <c r="H7" s="24">
        <f t="shared" si="2"/>
        <v>-6625324.8900000015</v>
      </c>
      <c r="I7" s="6"/>
      <c r="J7" s="6"/>
      <c r="K7" s="6"/>
      <c r="L7" s="6"/>
    </row>
    <row r="8" spans="1:15" x14ac:dyDescent="0.35">
      <c r="A8" s="9" t="str">
        <f>+MontoEmpresas!A9</f>
        <v>AES_GENER_(ANCALI)</v>
      </c>
      <c r="B8" s="24">
        <f>+MontoEmpresas!BJ9</f>
        <v>0</v>
      </c>
      <c r="C8" t="str">
        <f t="shared" si="0"/>
        <v>AES_GENER_(ANCALI)</v>
      </c>
      <c r="E8">
        <f>+VLOOKUP($G8,IDEMpresas!$C:$D,2,FALSE)</f>
        <v>393</v>
      </c>
      <c r="F8" s="26">
        <f t="shared" si="3"/>
        <v>7</v>
      </c>
      <c r="G8" s="26" t="str">
        <f t="shared" si="1"/>
        <v>RUCATAYO</v>
      </c>
      <c r="H8" s="24">
        <f t="shared" si="2"/>
        <v>-6479926.3799999999</v>
      </c>
      <c r="I8" s="6"/>
      <c r="J8" s="6"/>
      <c r="K8" s="6"/>
      <c r="L8" s="6"/>
    </row>
    <row r="9" spans="1:15" x14ac:dyDescent="0.35">
      <c r="A9" s="9" t="str">
        <f>+MontoEmpresas!A10</f>
        <v>AES_GENER_(KDM)</v>
      </c>
      <c r="B9" s="24">
        <f>+MontoEmpresas!BJ10</f>
        <v>0</v>
      </c>
      <c r="C9" t="str">
        <f t="shared" si="0"/>
        <v>AES_GENER_(KDM)</v>
      </c>
      <c r="E9">
        <f>+VLOOKUP($G9,IDEMpresas!$C:$D,2,FALSE)</f>
        <v>222</v>
      </c>
      <c r="F9" s="26">
        <f t="shared" si="3"/>
        <v>8</v>
      </c>
      <c r="G9" s="26" t="str">
        <f t="shared" si="1"/>
        <v>IMELSA_ENERGIA</v>
      </c>
      <c r="H9" s="24">
        <f t="shared" si="2"/>
        <v>-2062014.4600000009</v>
      </c>
      <c r="I9" s="6"/>
      <c r="J9" s="6"/>
      <c r="K9" s="6"/>
      <c r="L9" s="6"/>
    </row>
    <row r="10" spans="1:15" x14ac:dyDescent="0.35">
      <c r="A10" s="9" t="str">
        <f>+MontoEmpresas!A11</f>
        <v>AES_GENER_(SAN_MIGUEL)</v>
      </c>
      <c r="B10" s="24">
        <f>+MontoEmpresas!BJ11</f>
        <v>0</v>
      </c>
      <c r="C10" t="str">
        <f t="shared" si="0"/>
        <v>AES_GENER_(SAN_MIGUEL)</v>
      </c>
      <c r="E10">
        <f>+VLOOKUP($G10,IDEMpresas!$C:$D,2,FALSE)</f>
        <v>128</v>
      </c>
      <c r="F10" s="26">
        <f t="shared" si="3"/>
        <v>9</v>
      </c>
      <c r="G10" s="26" t="str">
        <f t="shared" si="1"/>
        <v>EMOAC</v>
      </c>
      <c r="H10" s="24">
        <f t="shared" si="2"/>
        <v>-1830695.2899999996</v>
      </c>
      <c r="I10" s="6"/>
      <c r="J10" s="6"/>
      <c r="K10" s="6"/>
      <c r="L10" s="6"/>
    </row>
    <row r="11" spans="1:15" x14ac:dyDescent="0.35">
      <c r="A11" s="9" t="str">
        <f>+MontoEmpresas!A12</f>
        <v>AGROSOLAR_IV</v>
      </c>
      <c r="B11" s="24">
        <f>+MontoEmpresas!BJ12</f>
        <v>116281.87999999998</v>
      </c>
      <c r="C11" t="str">
        <f t="shared" si="0"/>
        <v>AGROSOLAR_IV</v>
      </c>
      <c r="E11">
        <f>+VLOOKUP($G11,IDEMpresas!$C:$D,2,FALSE)</f>
        <v>29</v>
      </c>
      <c r="F11" s="26">
        <f t="shared" si="3"/>
        <v>10</v>
      </c>
      <c r="G11" s="26" t="str">
        <f t="shared" si="1"/>
        <v>ATRIA_ENERGIA</v>
      </c>
      <c r="H11" s="24">
        <f t="shared" si="2"/>
        <v>-1426481.3000000003</v>
      </c>
      <c r="I11" s="6"/>
      <c r="J11" s="6"/>
      <c r="K11" s="6"/>
      <c r="L11" s="6"/>
    </row>
    <row r="12" spans="1:15" x14ac:dyDescent="0.35">
      <c r="A12" s="9" t="str">
        <f>+MontoEmpresas!A13</f>
        <v>AGROSOLAR_V</v>
      </c>
      <c r="B12" s="24">
        <f>+MontoEmpresas!BJ13</f>
        <v>116281.87999999998</v>
      </c>
      <c r="C12" t="str">
        <f t="shared" si="0"/>
        <v>AGROSOLAR_V</v>
      </c>
      <c r="E12">
        <f>+VLOOKUP($G12,IDEMpresas!$C:$D,2,FALSE)</f>
        <v>261</v>
      </c>
      <c r="F12" s="26">
        <f t="shared" si="3"/>
        <v>11</v>
      </c>
      <c r="G12" s="26" t="str">
        <f t="shared" si="1"/>
        <v>LIPIGAS</v>
      </c>
      <c r="H12" s="24">
        <f t="shared" si="2"/>
        <v>-1224968.5099999984</v>
      </c>
      <c r="I12" s="6"/>
      <c r="J12" s="6"/>
      <c r="K12" s="6"/>
      <c r="L12" s="6"/>
    </row>
    <row r="13" spans="1:15" x14ac:dyDescent="0.35">
      <c r="A13" s="9" t="str">
        <f>+MontoEmpresas!A14</f>
        <v>AGSA</v>
      </c>
      <c r="B13" s="24">
        <f>+MontoEmpresas!BJ14</f>
        <v>-18753.580000000009</v>
      </c>
      <c r="C13" t="str">
        <f t="shared" si="0"/>
        <v>AGSA</v>
      </c>
      <c r="E13">
        <f>+VLOOKUP($G13,IDEMpresas!$C:$D,2,FALSE)</f>
        <v>22</v>
      </c>
      <c r="F13" s="26">
        <f t="shared" si="3"/>
        <v>12</v>
      </c>
      <c r="G13" s="26" t="str">
        <f t="shared" si="1"/>
        <v>ANDINA</v>
      </c>
      <c r="H13" s="24">
        <f t="shared" si="2"/>
        <v>-1175205.5300000003</v>
      </c>
      <c r="I13" s="6"/>
      <c r="J13" s="6"/>
      <c r="K13" s="6"/>
      <c r="L13" s="6"/>
    </row>
    <row r="14" spans="1:15" x14ac:dyDescent="0.35">
      <c r="A14" s="9" t="str">
        <f>+MontoEmpresas!A15</f>
        <v>AGUAS DEL MELADO</v>
      </c>
      <c r="B14" s="24">
        <f>+MontoEmpresas!BJ15</f>
        <v>161832.47000000405</v>
      </c>
      <c r="C14" t="str">
        <f t="shared" si="0"/>
        <v>AGUAS DEL MELADO</v>
      </c>
      <c r="E14">
        <f>+VLOOKUP($G14,IDEMpresas!$C:$D,2,FALSE)</f>
        <v>290</v>
      </c>
      <c r="F14" s="26">
        <f t="shared" si="3"/>
        <v>13</v>
      </c>
      <c r="G14" s="26" t="str">
        <f t="shared" si="1"/>
        <v>MONTE REDONDO</v>
      </c>
      <c r="H14" s="24">
        <f t="shared" si="2"/>
        <v>-1163997.5</v>
      </c>
      <c r="I14" s="6"/>
      <c r="J14" s="6"/>
      <c r="K14" s="6"/>
      <c r="L14" s="6"/>
    </row>
    <row r="15" spans="1:15" x14ac:dyDescent="0.35">
      <c r="A15" s="9" t="str">
        <f>+MontoEmpresas!A16</f>
        <v>ALBA</v>
      </c>
      <c r="B15" s="24">
        <f>+MontoEmpresas!BJ16</f>
        <v>1324704.9600000002</v>
      </c>
      <c r="C15" t="str">
        <f t="shared" si="0"/>
        <v>ALBA</v>
      </c>
      <c r="E15">
        <f>+VLOOKUP($G15,IDEMpresas!$C:$D,2,FALSE)</f>
        <v>369</v>
      </c>
      <c r="F15" s="26">
        <f t="shared" si="3"/>
        <v>14</v>
      </c>
      <c r="G15" s="26" t="str">
        <f t="shared" si="1"/>
        <v>PV_SALVADOR</v>
      </c>
      <c r="H15" s="24">
        <f t="shared" si="2"/>
        <v>-643621.61000000057</v>
      </c>
      <c r="I15" s="6"/>
      <c r="J15" s="6"/>
      <c r="K15" s="6"/>
      <c r="L15" s="6"/>
    </row>
    <row r="16" spans="1:15" x14ac:dyDescent="0.35">
      <c r="A16" s="9" t="str">
        <f>+MontoEmpresas!A17</f>
        <v>ALLIPEN</v>
      </c>
      <c r="B16" s="24">
        <f>+MontoEmpresas!BJ17</f>
        <v>110642.59000000016</v>
      </c>
      <c r="C16" t="str">
        <f t="shared" si="0"/>
        <v>ALLIPEN</v>
      </c>
      <c r="E16">
        <f>+VLOOKUP($G16,IDEMpresas!$C:$D,2,FALSE)</f>
        <v>296</v>
      </c>
      <c r="F16" s="26">
        <f t="shared" si="3"/>
        <v>15</v>
      </c>
      <c r="G16" s="26" t="str">
        <f t="shared" si="1"/>
        <v>NUEVA_ATACAMA</v>
      </c>
      <c r="H16" s="24">
        <f t="shared" si="2"/>
        <v>-623581.96999999753</v>
      </c>
      <c r="I16" s="6"/>
      <c r="J16" s="6"/>
      <c r="K16" s="6"/>
      <c r="L16" s="6"/>
    </row>
    <row r="17" spans="1:12" x14ac:dyDescent="0.35">
      <c r="A17" s="9" t="str">
        <f>+MontoEmpresas!A18</f>
        <v>ALTO CAUTIN</v>
      </c>
      <c r="B17" s="24">
        <f>+MontoEmpresas!BJ18</f>
        <v>0</v>
      </c>
      <c r="C17" t="str">
        <f t="shared" si="0"/>
        <v>ALTO CAUTIN</v>
      </c>
      <c r="E17">
        <f>+VLOOKUP($G17,IDEMpresas!$C:$D,2,FALSE)</f>
        <v>142</v>
      </c>
      <c r="F17" s="26">
        <f t="shared" si="3"/>
        <v>16</v>
      </c>
      <c r="G17" s="26" t="str">
        <f t="shared" si="1"/>
        <v>ENORCHILE</v>
      </c>
      <c r="H17" s="24">
        <f t="shared" si="2"/>
        <v>-540096.6100000001</v>
      </c>
      <c r="I17" s="6"/>
      <c r="J17" s="6"/>
      <c r="K17" s="6"/>
      <c r="L17" s="6"/>
    </row>
    <row r="18" spans="1:12" x14ac:dyDescent="0.35">
      <c r="A18" s="9" t="str">
        <f>+MontoEmpresas!A19</f>
        <v>ALTO_MANGA_ENERGY</v>
      </c>
      <c r="B18" s="24">
        <f>+MontoEmpresas!BJ19</f>
        <v>0</v>
      </c>
      <c r="C18" t="str">
        <f t="shared" si="0"/>
        <v>ALTO_MANGA_ENERGY</v>
      </c>
      <c r="E18">
        <f>+VLOOKUP($G18,IDEMpresas!$C:$D,2,FALSE)</f>
        <v>120</v>
      </c>
      <c r="F18" s="26">
        <f t="shared" si="3"/>
        <v>17</v>
      </c>
      <c r="G18" s="26" t="str">
        <f t="shared" si="1"/>
        <v>EL_PELICANO</v>
      </c>
      <c r="H18" s="24">
        <f t="shared" si="2"/>
        <v>-412305.66000000009</v>
      </c>
      <c r="I18" s="6"/>
      <c r="J18" s="6"/>
      <c r="K18" s="6"/>
      <c r="L18" s="6"/>
    </row>
    <row r="19" spans="1:12" x14ac:dyDescent="0.35">
      <c r="A19" s="9" t="str">
        <f>+MontoEmpresas!A20</f>
        <v>ALTOS_DEL_PAICO</v>
      </c>
      <c r="B19" s="24">
        <f>+MontoEmpresas!BJ20</f>
        <v>67785.740000000049</v>
      </c>
      <c r="C19" t="str">
        <f t="shared" si="0"/>
        <v>ALTOS_DEL_PAICO</v>
      </c>
      <c r="E19">
        <f>+VLOOKUP($G19,IDEMpresas!$C:$D,2,FALSE)</f>
        <v>298</v>
      </c>
      <c r="F19" s="26">
        <f t="shared" si="3"/>
        <v>18</v>
      </c>
      <c r="G19" s="26" t="str">
        <f t="shared" si="1"/>
        <v>ON GROUP</v>
      </c>
      <c r="H19" s="24">
        <f t="shared" si="2"/>
        <v>-375797.65999999992</v>
      </c>
      <c r="I19" s="6"/>
      <c r="J19" s="6"/>
      <c r="K19" s="6"/>
      <c r="L19" s="6"/>
    </row>
    <row r="20" spans="1:12" x14ac:dyDescent="0.35">
      <c r="A20" s="9" t="str">
        <f>+MontoEmpresas!A21</f>
        <v>AMANECER SOLAR</v>
      </c>
      <c r="B20" s="24">
        <f>+MontoEmpresas!BJ21</f>
        <v>3310759.0499999989</v>
      </c>
      <c r="C20" t="str">
        <f t="shared" si="0"/>
        <v>AMANECER SOLAR</v>
      </c>
      <c r="E20">
        <f>+VLOOKUP($G20,IDEMpresas!$C:$D,2,FALSE)</f>
        <v>291</v>
      </c>
      <c r="F20" s="26">
        <f t="shared" si="3"/>
        <v>19</v>
      </c>
      <c r="G20" s="26" t="str">
        <f t="shared" si="1"/>
        <v>NEOMAS</v>
      </c>
      <c r="H20" s="24">
        <f t="shared" si="2"/>
        <v>-224151.55999999988</v>
      </c>
      <c r="I20" s="6"/>
      <c r="J20" s="6"/>
      <c r="K20" s="6"/>
      <c r="L20" s="6"/>
    </row>
    <row r="21" spans="1:12" x14ac:dyDescent="0.35">
      <c r="A21" s="9" t="str">
        <f>+MontoEmpresas!A22</f>
        <v>AMPARO</v>
      </c>
      <c r="B21" s="24">
        <f>+MontoEmpresas!BJ22</f>
        <v>136280.36000000004</v>
      </c>
      <c r="C21" t="str">
        <f t="shared" si="0"/>
        <v>AMPARO</v>
      </c>
      <c r="E21">
        <f>+VLOOKUP($G21,IDEMpresas!$C:$D,2,FALSE)</f>
        <v>167</v>
      </c>
      <c r="F21" s="26">
        <f t="shared" si="3"/>
        <v>20</v>
      </c>
      <c r="G21" s="26" t="str">
        <f t="shared" si="1"/>
        <v>GEOTERMICA_DEL_NORTE</v>
      </c>
      <c r="H21" s="24">
        <f t="shared" si="2"/>
        <v>-180852.82000000449</v>
      </c>
      <c r="I21" s="6"/>
      <c r="J21" s="6"/>
      <c r="K21" s="6"/>
      <c r="L21" s="6"/>
    </row>
    <row r="22" spans="1:12" x14ac:dyDescent="0.35">
      <c r="A22" s="9" t="str">
        <f>+MontoEmpresas!A23</f>
        <v>ANDES_GENERACION</v>
      </c>
      <c r="B22" s="24">
        <f>+MontoEmpresas!BJ23</f>
        <v>0</v>
      </c>
      <c r="C22" t="str">
        <f t="shared" si="0"/>
        <v>ANDES_GENERACION</v>
      </c>
      <c r="E22">
        <f>+VLOOKUP($G22,IDEMpresas!$C:$D,2,FALSE)</f>
        <v>353</v>
      </c>
      <c r="F22" s="26">
        <f t="shared" si="3"/>
        <v>21</v>
      </c>
      <c r="G22" s="26" t="str">
        <f t="shared" si="1"/>
        <v>POZO_ALMONTE_SOLAR_3</v>
      </c>
      <c r="H22" s="24">
        <f t="shared" si="2"/>
        <v>-134020.82999999996</v>
      </c>
      <c r="I22" s="6"/>
      <c r="J22" s="6"/>
      <c r="K22" s="6"/>
      <c r="L22" s="6"/>
    </row>
    <row r="23" spans="1:12" x14ac:dyDescent="0.35">
      <c r="A23" s="9" t="str">
        <f>+MontoEmpresas!A24</f>
        <v>ANDINA</v>
      </c>
      <c r="B23" s="24">
        <f>+MontoEmpresas!BJ24</f>
        <v>-1175205.5300000003</v>
      </c>
      <c r="C23" t="str">
        <f t="shared" si="0"/>
        <v>ANDINA</v>
      </c>
      <c r="E23">
        <f>+VLOOKUP($G23,IDEMpresas!$C:$D,2,FALSE)</f>
        <v>235</v>
      </c>
      <c r="F23" s="26">
        <f t="shared" si="3"/>
        <v>22</v>
      </c>
      <c r="G23" s="26" t="str">
        <f t="shared" si="1"/>
        <v>KDM_ENERGIA</v>
      </c>
      <c r="H23" s="24">
        <f t="shared" si="2"/>
        <v>-127820.70999999992</v>
      </c>
      <c r="I23" s="6"/>
      <c r="J23" s="6"/>
      <c r="K23" s="6"/>
      <c r="L23" s="6"/>
    </row>
    <row r="24" spans="1:12" x14ac:dyDescent="0.35">
      <c r="A24" s="9" t="str">
        <f>+MontoEmpresas!A25</f>
        <v>ANGAMOS</v>
      </c>
      <c r="B24" s="24">
        <f>+MontoEmpresas!BJ25</f>
        <v>-0.14999999850988388</v>
      </c>
      <c r="C24" t="str">
        <f t="shared" si="0"/>
        <v>ANGAMOS</v>
      </c>
      <c r="E24">
        <f>+VLOOKUP($G24,IDEMpresas!$C:$D,2,FALSE)</f>
        <v>461</v>
      </c>
      <c r="F24" s="26">
        <f t="shared" si="3"/>
        <v>23</v>
      </c>
      <c r="G24" s="26" t="str">
        <f t="shared" si="1"/>
        <v>WPD_DUQUECO</v>
      </c>
      <c r="H24" s="24">
        <f t="shared" si="2"/>
        <v>-107823.49999999999</v>
      </c>
      <c r="I24" s="6"/>
      <c r="J24" s="6"/>
      <c r="K24" s="6"/>
      <c r="L24" s="6"/>
    </row>
    <row r="25" spans="1:12" x14ac:dyDescent="0.35">
      <c r="A25" s="9" t="str">
        <f>+MontoEmpresas!A26</f>
        <v>ANGELA_SOLAR_SPA</v>
      </c>
      <c r="B25" s="24">
        <f>+MontoEmpresas!BJ26</f>
        <v>142843.77999999991</v>
      </c>
      <c r="C25" t="str">
        <f t="shared" si="0"/>
        <v>ANGELA_SOLAR_SPA</v>
      </c>
      <c r="E25">
        <f>+VLOOKUP($G25,IDEMpresas!$C:$D,2,FALSE)</f>
        <v>50</v>
      </c>
      <c r="F25" s="26">
        <f t="shared" si="3"/>
        <v>24</v>
      </c>
      <c r="G25" s="26" t="str">
        <f t="shared" si="1"/>
        <v>CAPULLO</v>
      </c>
      <c r="H25" s="24">
        <f t="shared" si="2"/>
        <v>-91074.280000000173</v>
      </c>
      <c r="I25" s="6"/>
      <c r="J25" s="6"/>
      <c r="K25" s="6"/>
      <c r="L25" s="6"/>
    </row>
    <row r="26" spans="1:12" x14ac:dyDescent="0.35">
      <c r="A26" s="9" t="str">
        <f>+MontoEmpresas!A27</f>
        <v>ANTILHUE</v>
      </c>
      <c r="B26" s="24">
        <f>+MontoEmpresas!BJ27</f>
        <v>0</v>
      </c>
      <c r="C26" t="str">
        <f t="shared" si="0"/>
        <v>ANTILHUE</v>
      </c>
      <c r="E26">
        <f>+VLOOKUP($G26,IDEMpresas!$C:$D,2,FALSE)</f>
        <v>170</v>
      </c>
      <c r="F26" s="26">
        <f t="shared" si="3"/>
        <v>25</v>
      </c>
      <c r="G26" s="26" t="str">
        <f t="shared" si="1"/>
        <v>GM_HOLDINGS</v>
      </c>
      <c r="H26" s="24">
        <f t="shared" si="2"/>
        <v>-85365.750000000058</v>
      </c>
      <c r="I26" s="6"/>
      <c r="J26" s="6"/>
      <c r="K26" s="6"/>
      <c r="L26" s="6"/>
    </row>
    <row r="27" spans="1:12" x14ac:dyDescent="0.35">
      <c r="A27" s="9" t="str">
        <f>+MontoEmpresas!A28</f>
        <v>APOLO_DEL_NORTE_SPA</v>
      </c>
      <c r="B27" s="24">
        <f>+MontoEmpresas!BJ28</f>
        <v>351348.31999999983</v>
      </c>
      <c r="C27" t="str">
        <f t="shared" si="0"/>
        <v>APOLO_DEL_NORTE_SPA</v>
      </c>
      <c r="E27">
        <f>+VLOOKUP($G27,IDEMpresas!$C:$D,2,FALSE)</f>
        <v>352</v>
      </c>
      <c r="F27" s="26">
        <f t="shared" si="3"/>
        <v>26</v>
      </c>
      <c r="G27" s="26" t="str">
        <f t="shared" si="1"/>
        <v>POZO_ALMONTE_SOLAR_2</v>
      </c>
      <c r="H27" s="24">
        <f t="shared" si="2"/>
        <v>-68566.02999999997</v>
      </c>
      <c r="I27" s="6"/>
      <c r="J27" s="6"/>
      <c r="K27" s="6"/>
      <c r="L27" s="6"/>
    </row>
    <row r="28" spans="1:12" x14ac:dyDescent="0.35">
      <c r="A28" s="9" t="str">
        <f>+MontoEmpresas!A29</f>
        <v>ARAUCO BIO</v>
      </c>
      <c r="B28" s="24">
        <f>+MontoEmpresas!BJ29</f>
        <v>3798392.4399999995</v>
      </c>
      <c r="C28" t="str">
        <f t="shared" si="0"/>
        <v>ARAUCO BIO</v>
      </c>
      <c r="E28">
        <f>+VLOOKUP($G28,IDEMpresas!$C:$D,2,FALSE)</f>
        <v>1</v>
      </c>
      <c r="F28" s="26">
        <f t="shared" si="3"/>
        <v>27</v>
      </c>
      <c r="G28" s="26" t="str">
        <f t="shared" si="1"/>
        <v>AASA_ENERGIA</v>
      </c>
      <c r="H28" s="24">
        <f t="shared" si="2"/>
        <v>-58733.619999999988</v>
      </c>
      <c r="I28" s="6"/>
      <c r="J28" s="6"/>
      <c r="K28" s="6"/>
      <c r="L28" s="6"/>
    </row>
    <row r="29" spans="1:12" x14ac:dyDescent="0.35">
      <c r="A29" s="9" t="str">
        <f>+MontoEmpresas!A30</f>
        <v>ARRAYAN_EOLICO</v>
      </c>
      <c r="B29" s="24">
        <f>+MontoEmpresas!BJ30</f>
        <v>5340623.7400000058</v>
      </c>
      <c r="C29" t="str">
        <f t="shared" si="0"/>
        <v>ARRAYAN_EOLICO</v>
      </c>
      <c r="E29">
        <f>+VLOOKUP($G29,IDEMpresas!$C:$D,2,FALSE)</f>
        <v>423</v>
      </c>
      <c r="F29" s="26">
        <f t="shared" si="3"/>
        <v>28</v>
      </c>
      <c r="G29" s="26" t="str">
        <f t="shared" si="1"/>
        <v>TACORA_ENERGY</v>
      </c>
      <c r="H29" s="24">
        <f t="shared" si="2"/>
        <v>-53654.630000000034</v>
      </c>
      <c r="I29" s="6"/>
      <c r="J29" s="6"/>
      <c r="K29" s="6"/>
      <c r="L29" s="6"/>
    </row>
    <row r="30" spans="1:12" x14ac:dyDescent="0.35">
      <c r="A30" s="9" t="str">
        <f>+MontoEmpresas!A31</f>
        <v>ATRIA_ENERGIA</v>
      </c>
      <c r="B30" s="24">
        <f>+MontoEmpresas!BJ31</f>
        <v>-1426481.3000000003</v>
      </c>
      <c r="C30" t="str">
        <f t="shared" si="0"/>
        <v>ATRIA_ENERGIA</v>
      </c>
      <c r="E30">
        <f>+VLOOKUP($G30,IDEMpresas!$C:$D,2,FALSE)</f>
        <v>174</v>
      </c>
      <c r="F30" s="26">
        <f t="shared" si="3"/>
        <v>29</v>
      </c>
      <c r="G30" s="26" t="str">
        <f t="shared" si="1"/>
        <v>GR Power Chile SpA</v>
      </c>
      <c r="H30" s="24">
        <f t="shared" si="2"/>
        <v>-36384.189999999682</v>
      </c>
      <c r="I30" s="6"/>
      <c r="J30" s="6"/>
      <c r="K30" s="6"/>
      <c r="L30" s="6"/>
    </row>
    <row r="31" spans="1:12" x14ac:dyDescent="0.35">
      <c r="A31" s="9" t="str">
        <f>+MontoEmpresas!A32</f>
        <v>AUSTRIAN_SOLAR</v>
      </c>
      <c r="B31" s="24">
        <f>+MontoEmpresas!BJ32</f>
        <v>1986696.2300000007</v>
      </c>
      <c r="C31" t="str">
        <f t="shared" si="0"/>
        <v>AUSTRIAN_SOLAR</v>
      </c>
      <c r="E31">
        <f>+VLOOKUP($G31,IDEMpresas!$C:$D,2,FALSE)</f>
        <v>12</v>
      </c>
      <c r="F31" s="26">
        <f t="shared" si="3"/>
        <v>30</v>
      </c>
      <c r="G31" s="26" t="str">
        <f t="shared" si="1"/>
        <v>AGSA</v>
      </c>
      <c r="H31" s="24">
        <f t="shared" si="2"/>
        <v>-18753.580000000009</v>
      </c>
      <c r="I31" s="6"/>
      <c r="J31" s="6"/>
      <c r="K31" s="6"/>
      <c r="L31" s="6"/>
    </row>
    <row r="32" spans="1:12" x14ac:dyDescent="0.35">
      <c r="A32" s="9" t="str">
        <f>+MontoEmpresas!A33</f>
        <v>BARRICK</v>
      </c>
      <c r="B32" s="24">
        <f>+MontoEmpresas!BJ33</f>
        <v>142195.17000000004</v>
      </c>
      <c r="C32" t="str">
        <f t="shared" si="0"/>
        <v>BARRICK</v>
      </c>
      <c r="E32">
        <f>+VLOOKUP($G32,IDEMpresas!$C:$D,2,FALSE)</f>
        <v>160</v>
      </c>
      <c r="F32" s="26">
        <f t="shared" si="3"/>
        <v>31</v>
      </c>
      <c r="G32" s="26" t="str">
        <f t="shared" si="1"/>
        <v>GAS SUR</v>
      </c>
      <c r="H32" s="24">
        <f t="shared" si="2"/>
        <v>-15297.119999999997</v>
      </c>
      <c r="I32" s="6"/>
      <c r="J32" s="6"/>
      <c r="K32" s="6"/>
      <c r="L32" s="6"/>
    </row>
    <row r="33" spans="1:12" x14ac:dyDescent="0.35">
      <c r="A33" s="9" t="str">
        <f>+MontoEmpresas!A34</f>
        <v>BE FORESTALES</v>
      </c>
      <c r="B33" s="24">
        <f>+MontoEmpresas!BJ34</f>
        <v>5540872.0699999966</v>
      </c>
      <c r="C33" t="str">
        <f t="shared" si="0"/>
        <v>BE FORESTALES</v>
      </c>
      <c r="E33">
        <f>+VLOOKUP($G33,IDEMpresas!$C:$D,2,FALSE)</f>
        <v>430</v>
      </c>
      <c r="F33" s="26">
        <f t="shared" si="3"/>
        <v>32</v>
      </c>
      <c r="G33" s="26" t="str">
        <f t="shared" si="1"/>
        <v>TECNORED</v>
      </c>
      <c r="H33" s="24">
        <f t="shared" si="2"/>
        <v>-8335.5099999998347</v>
      </c>
      <c r="I33" s="6"/>
      <c r="J33" s="6"/>
      <c r="K33" s="6"/>
      <c r="L33" s="6"/>
    </row>
    <row r="34" spans="1:12" x14ac:dyDescent="0.35">
      <c r="A34" s="9" t="str">
        <f>+MontoEmpresas!A35</f>
        <v>BELLAVISTA</v>
      </c>
      <c r="B34" s="24">
        <f>+MontoEmpresas!BJ35</f>
        <v>109062.16000000002</v>
      </c>
      <c r="C34" t="str">
        <f t="shared" ref="C34:C66" si="4">+A34</f>
        <v>BELLAVISTA</v>
      </c>
      <c r="E34">
        <f>+VLOOKUP($G34,IDEMpresas!$C:$D,2,FALSE)</f>
        <v>267</v>
      </c>
      <c r="F34" s="26">
        <f t="shared" si="3"/>
        <v>33</v>
      </c>
      <c r="G34" s="26" t="str">
        <f t="shared" si="1"/>
        <v>LOS_CURUROS</v>
      </c>
      <c r="H34" s="24">
        <f t="shared" si="2"/>
        <v>-6145.2000000008848</v>
      </c>
      <c r="I34" s="6"/>
      <c r="J34" s="6"/>
      <c r="K34" s="6"/>
      <c r="L34" s="6"/>
    </row>
    <row r="35" spans="1:12" x14ac:dyDescent="0.35">
      <c r="A35" s="9" t="str">
        <f>+MontoEmpresas!A36</f>
        <v>BERRUECO_ENERGIA</v>
      </c>
      <c r="B35" s="24">
        <f>+MontoEmpresas!BJ36</f>
        <v>405010.71999999962</v>
      </c>
      <c r="C35" t="str">
        <f t="shared" si="4"/>
        <v>BERRUECO_ENERGIA</v>
      </c>
      <c r="F35" s="26"/>
      <c r="G35" s="26"/>
      <c r="H35" s="26"/>
      <c r="I35" s="26"/>
      <c r="J35" s="6"/>
      <c r="K35" s="6"/>
      <c r="L35" s="6"/>
    </row>
    <row r="36" spans="1:12" x14ac:dyDescent="0.35">
      <c r="A36" s="9" t="str">
        <f>+MontoEmpresas!A37</f>
        <v>BESALCO</v>
      </c>
      <c r="B36" s="24">
        <f>+MontoEmpresas!BJ37</f>
        <v>2705291.5400000005</v>
      </c>
      <c r="C36" t="str">
        <f t="shared" si="4"/>
        <v>BESALCO</v>
      </c>
      <c r="F36" s="26"/>
      <c r="G36" s="26"/>
      <c r="H36" s="26"/>
      <c r="I36" s="26"/>
      <c r="J36" s="6"/>
      <c r="K36" s="6"/>
      <c r="L36" s="6"/>
    </row>
    <row r="37" spans="1:12" x14ac:dyDescent="0.35">
      <c r="A37" s="9" t="str">
        <f>+MontoEmpresas!A38</f>
        <v>BETEL</v>
      </c>
      <c r="B37" s="24">
        <f>+MontoEmpresas!BJ38</f>
        <v>287205.85000000009</v>
      </c>
      <c r="C37" t="str">
        <f t="shared" si="4"/>
        <v>BETEL</v>
      </c>
      <c r="F37" s="26"/>
      <c r="G37" s="26"/>
      <c r="H37" s="26"/>
      <c r="I37" s="26"/>
      <c r="J37" s="6"/>
      <c r="K37" s="6"/>
      <c r="L37" s="6"/>
    </row>
    <row r="38" spans="1:12" x14ac:dyDescent="0.35">
      <c r="A38" s="9" t="str">
        <f>+MontoEmpresas!A39</f>
        <v>BIO_ENERGIA_MOLINA</v>
      </c>
      <c r="B38" s="24">
        <f>+MontoEmpresas!BJ39</f>
        <v>0</v>
      </c>
      <c r="C38" t="str">
        <f t="shared" si="4"/>
        <v>BIO_ENERGIA_MOLINA</v>
      </c>
      <c r="F38" s="26"/>
      <c r="G38" s="26"/>
      <c r="H38" s="26"/>
      <c r="I38" s="26"/>
      <c r="J38" s="6"/>
      <c r="K38" s="6"/>
      <c r="L38" s="6"/>
    </row>
    <row r="39" spans="1:12" x14ac:dyDescent="0.35">
      <c r="A39" s="9" t="str">
        <f>+MontoEmpresas!A40</f>
        <v>BIOBIO_NEGRETE</v>
      </c>
      <c r="B39" s="24">
        <f>+MontoEmpresas!BJ40</f>
        <v>917956.51000000129</v>
      </c>
      <c r="C39" t="str">
        <f t="shared" si="4"/>
        <v>BIOBIO_NEGRETE</v>
      </c>
      <c r="F39" s="26"/>
      <c r="G39" s="26"/>
      <c r="H39" s="26"/>
      <c r="I39" s="26"/>
      <c r="J39" s="6"/>
      <c r="K39" s="6"/>
      <c r="L39" s="6"/>
    </row>
    <row r="40" spans="1:12" x14ac:dyDescent="0.35">
      <c r="A40" s="9" t="str">
        <f>+MontoEmpresas!A41</f>
        <v>BIOCRUZ</v>
      </c>
      <c r="B40" s="24">
        <f>+MontoEmpresas!BJ41</f>
        <v>0</v>
      </c>
      <c r="C40" t="str">
        <f t="shared" si="4"/>
        <v>BIOCRUZ</v>
      </c>
      <c r="F40" s="26"/>
      <c r="G40" s="26"/>
      <c r="H40" s="26"/>
      <c r="I40" s="26"/>
      <c r="K40" s="6"/>
    </row>
    <row r="41" spans="1:12" x14ac:dyDescent="0.35">
      <c r="A41" s="9" t="str">
        <f>+MontoEmpresas!A42</f>
        <v>BLUEGATE SpA</v>
      </c>
      <c r="B41" s="24">
        <f>+MontoEmpresas!BJ42</f>
        <v>0</v>
      </c>
      <c r="C41" t="str">
        <f t="shared" si="4"/>
        <v>BLUEGATE SpA</v>
      </c>
      <c r="F41" s="26"/>
      <c r="G41" s="26"/>
      <c r="H41" s="26"/>
      <c r="I41" s="26"/>
      <c r="K41" s="6"/>
    </row>
    <row r="42" spans="1:12" x14ac:dyDescent="0.35">
      <c r="A42" s="9" t="str">
        <f>+MontoEmpresas!A43</f>
        <v>CABO_LEONES</v>
      </c>
      <c r="B42" s="24">
        <f>+MontoEmpresas!BJ43</f>
        <v>1028604.3000000028</v>
      </c>
      <c r="C42" t="str">
        <f t="shared" si="4"/>
        <v>CABO_LEONES</v>
      </c>
      <c r="F42" s="26"/>
      <c r="G42" s="26"/>
      <c r="H42" s="26"/>
      <c r="I42" s="26"/>
      <c r="K42" s="6"/>
    </row>
    <row r="43" spans="1:12" x14ac:dyDescent="0.35">
      <c r="A43" s="9" t="str">
        <f>+MontoEmpresas!A44</f>
        <v>CABO_LEONES_II</v>
      </c>
      <c r="B43" s="24">
        <f>+MontoEmpresas!BJ44</f>
        <v>4667501.4099999992</v>
      </c>
      <c r="C43" t="str">
        <f t="shared" si="4"/>
        <v>CABO_LEONES_II</v>
      </c>
      <c r="F43" s="26"/>
      <c r="G43" s="26"/>
      <c r="H43" s="26"/>
      <c r="I43" s="26"/>
      <c r="K43" s="6"/>
    </row>
    <row r="44" spans="1:12" x14ac:dyDescent="0.35">
      <c r="A44" s="9" t="str">
        <f>+MontoEmpresas!A45</f>
        <v>CABO_LEONES_III</v>
      </c>
      <c r="B44" s="24">
        <f>+MontoEmpresas!BJ45</f>
        <v>6510092.9799999977</v>
      </c>
      <c r="C44" t="str">
        <f t="shared" si="4"/>
        <v>CABO_LEONES_III</v>
      </c>
      <c r="F44" s="26"/>
      <c r="G44" s="26"/>
      <c r="H44" s="26"/>
      <c r="I44" s="26"/>
      <c r="K44" s="6"/>
    </row>
    <row r="45" spans="1:12" x14ac:dyDescent="0.35">
      <c r="A45" s="9" t="str">
        <f>+MontoEmpresas!A46</f>
        <v>CALAFATE</v>
      </c>
      <c r="B45" s="24">
        <f>+MontoEmpresas!BJ46</f>
        <v>0</v>
      </c>
      <c r="C45" t="str">
        <f t="shared" si="4"/>
        <v>CALAFATE</v>
      </c>
      <c r="F45" s="26"/>
      <c r="G45" s="26"/>
      <c r="H45" s="26"/>
      <c r="I45" s="26"/>
      <c r="K45" s="6"/>
    </row>
    <row r="46" spans="1:12" x14ac:dyDescent="0.35">
      <c r="A46" s="9" t="str">
        <f>+MontoEmpresas!A47</f>
        <v>CALAMA_SOLAR_1</v>
      </c>
      <c r="B46" s="24">
        <f>+MontoEmpresas!BJ47</f>
        <v>397520.76000000036</v>
      </c>
      <c r="C46" t="str">
        <f t="shared" si="4"/>
        <v>CALAMA_SOLAR_1</v>
      </c>
      <c r="F46" s="26"/>
      <c r="G46" s="26"/>
      <c r="H46" s="26"/>
      <c r="I46" s="26"/>
      <c r="K46" s="6"/>
    </row>
    <row r="47" spans="1:12" x14ac:dyDescent="0.35">
      <c r="A47" s="9" t="str">
        <f>+MontoEmpresas!A48</f>
        <v>CALLE_LARGA_SPA</v>
      </c>
      <c r="B47" s="24">
        <f>+MontoEmpresas!BJ48</f>
        <v>148777.91</v>
      </c>
      <c r="C47" t="str">
        <f t="shared" si="4"/>
        <v>CALLE_LARGA_SPA</v>
      </c>
      <c r="F47" s="26"/>
      <c r="G47" s="26"/>
      <c r="H47" s="26"/>
      <c r="I47" s="26"/>
      <c r="K47" s="6"/>
    </row>
    <row r="48" spans="1:12" x14ac:dyDescent="0.35">
      <c r="A48" s="9" t="str">
        <f>+MontoEmpresas!A49</f>
        <v>CAMPO_LINDO</v>
      </c>
      <c r="B48" s="24">
        <f>+MontoEmpresas!BJ49</f>
        <v>116281.87999999998</v>
      </c>
      <c r="C48" t="str">
        <f t="shared" si="4"/>
        <v>CAMPO_LINDO</v>
      </c>
      <c r="F48" s="26"/>
      <c r="G48" s="26"/>
      <c r="H48" s="26"/>
      <c r="I48" s="26"/>
      <c r="K48" s="6"/>
    </row>
    <row r="49" spans="1:11" x14ac:dyDescent="0.35">
      <c r="A49" s="9" t="str">
        <f>+MontoEmpresas!A50</f>
        <v>CANDELARIA SOLAR</v>
      </c>
      <c r="B49" s="24">
        <f>+MontoEmpresas!BJ50</f>
        <v>104654.69000000003</v>
      </c>
      <c r="C49" t="str">
        <f t="shared" si="4"/>
        <v>CANDELARIA SOLAR</v>
      </c>
      <c r="F49" s="26"/>
      <c r="G49" s="26"/>
      <c r="H49" s="26"/>
      <c r="I49" s="26"/>
      <c r="K49" s="6"/>
    </row>
    <row r="50" spans="1:11" x14ac:dyDescent="0.35">
      <c r="A50" s="9" t="str">
        <f>+MontoEmpresas!A51</f>
        <v>CANENCIA_ENERGIA_SPA</v>
      </c>
      <c r="B50" s="24">
        <f>+MontoEmpresas!BJ51</f>
        <v>135173.49999999983</v>
      </c>
      <c r="C50" t="str">
        <f t="shared" si="4"/>
        <v>CANENCIA_ENERGIA_SPA</v>
      </c>
      <c r="F50" s="26"/>
      <c r="G50" s="26"/>
      <c r="H50" s="26"/>
      <c r="I50" s="26"/>
      <c r="K50" s="6"/>
    </row>
    <row r="51" spans="1:11" x14ac:dyDescent="0.35">
      <c r="A51" s="9" t="str">
        <f>+MontoEmpresas!A52</f>
        <v>CAPULLO</v>
      </c>
      <c r="B51" s="24">
        <f>+MontoEmpresas!BJ52</f>
        <v>-91074.280000000173</v>
      </c>
      <c r="C51" t="str">
        <f t="shared" si="4"/>
        <v>CAPULLO</v>
      </c>
      <c r="F51" s="26"/>
      <c r="G51" s="26"/>
      <c r="H51" s="26"/>
      <c r="I51" s="26"/>
      <c r="K51" s="6"/>
    </row>
    <row r="52" spans="1:11" x14ac:dyDescent="0.35">
      <c r="A52" s="9" t="str">
        <f>+MontoEmpresas!A53</f>
        <v>CARBOMET</v>
      </c>
      <c r="B52" s="24">
        <f>+MontoEmpresas!BJ53</f>
        <v>726122.87999999942</v>
      </c>
      <c r="C52" t="str">
        <f t="shared" si="4"/>
        <v>CARBOMET</v>
      </c>
      <c r="F52" s="26"/>
      <c r="G52" s="26"/>
      <c r="H52" s="26"/>
      <c r="I52" s="26"/>
      <c r="K52" s="6"/>
    </row>
    <row r="53" spans="1:11" x14ac:dyDescent="0.35">
      <c r="A53" s="9" t="str">
        <f>+MontoEmpresas!A54</f>
        <v>CARDONES SA</v>
      </c>
      <c r="B53" s="24">
        <f>+MontoEmpresas!BJ54</f>
        <v>5629.0999999999958</v>
      </c>
      <c r="C53" t="str">
        <f t="shared" si="4"/>
        <v>CARDONES SA</v>
      </c>
      <c r="F53" s="26"/>
      <c r="G53" s="26"/>
      <c r="H53" s="26"/>
      <c r="I53" s="26"/>
      <c r="K53" s="6"/>
    </row>
    <row r="54" spans="1:11" x14ac:dyDescent="0.35">
      <c r="A54" s="9" t="str">
        <f>+MontoEmpresas!A55</f>
        <v>CAREN</v>
      </c>
      <c r="B54" s="24">
        <f>+MontoEmpresas!BJ55</f>
        <v>1134543.7800000007</v>
      </c>
      <c r="C54" t="str">
        <f t="shared" si="4"/>
        <v>CAREN</v>
      </c>
      <c r="E54" s="26"/>
      <c r="F54" s="26"/>
      <c r="G54" s="26"/>
      <c r="H54" s="26"/>
      <c r="I54" s="26"/>
      <c r="K54" s="6"/>
    </row>
    <row r="55" spans="1:11" x14ac:dyDescent="0.35">
      <c r="A55" s="9" t="str">
        <f>+MontoEmpresas!A56</f>
        <v>CARRAN</v>
      </c>
      <c r="B55" s="24">
        <f>+MontoEmpresas!BJ56</f>
        <v>0</v>
      </c>
      <c r="C55" t="str">
        <f t="shared" si="4"/>
        <v>CARRAN</v>
      </c>
      <c r="E55" s="26"/>
      <c r="F55" s="26"/>
      <c r="G55" s="26"/>
      <c r="H55" s="26"/>
      <c r="I55" s="26"/>
      <c r="K55" s="6"/>
    </row>
    <row r="56" spans="1:11" x14ac:dyDescent="0.35">
      <c r="A56" s="9" t="str">
        <f>+MontoEmpresas!A57</f>
        <v>CASA_BERMEJA_SPA</v>
      </c>
      <c r="B56" s="24">
        <f>+MontoEmpresas!BJ57</f>
        <v>288531.37000000023</v>
      </c>
      <c r="C56" t="str">
        <f t="shared" si="4"/>
        <v>CASA_BERMEJA_SPA</v>
      </c>
      <c r="E56" s="26"/>
      <c r="F56" s="26"/>
      <c r="G56" s="26"/>
      <c r="H56" s="26"/>
      <c r="I56" s="26"/>
      <c r="K56" s="6"/>
    </row>
    <row r="57" spans="1:11" x14ac:dyDescent="0.35">
      <c r="A57" s="9" t="str">
        <f>+MontoEmpresas!A58</f>
        <v>CATAN_SOLAR</v>
      </c>
      <c r="B57" s="24">
        <f>+MontoEmpresas!BJ58</f>
        <v>122315.15</v>
      </c>
      <c r="C57" t="str">
        <f t="shared" si="4"/>
        <v>CATAN_SOLAR</v>
      </c>
      <c r="E57" s="26"/>
      <c r="F57" s="26"/>
      <c r="G57" s="26"/>
      <c r="H57" s="26"/>
      <c r="I57" s="26"/>
      <c r="K57" s="6"/>
    </row>
    <row r="58" spans="1:11" x14ac:dyDescent="0.35">
      <c r="A58" s="9" t="str">
        <f>+MontoEmpresas!A59</f>
        <v>CAVANCHA</v>
      </c>
      <c r="B58" s="24">
        <f>+MontoEmpresas!BJ59</f>
        <v>0</v>
      </c>
      <c r="C58" t="str">
        <f t="shared" si="4"/>
        <v>CAVANCHA</v>
      </c>
      <c r="E58" s="26"/>
      <c r="F58" s="26"/>
      <c r="G58" s="26"/>
      <c r="H58" s="26"/>
    </row>
    <row r="59" spans="1:11" x14ac:dyDescent="0.35">
      <c r="A59" s="9" t="str">
        <f>+MontoEmpresas!A60</f>
        <v>CEDARS_SOLAR</v>
      </c>
      <c r="B59" s="24">
        <f>+MontoEmpresas!BJ60</f>
        <v>578809.15999999992</v>
      </c>
      <c r="C59" t="str">
        <f t="shared" si="4"/>
        <v>CEDARS_SOLAR</v>
      </c>
      <c r="E59" s="26"/>
      <c r="F59" s="26"/>
      <c r="G59" s="26"/>
      <c r="H59" s="26"/>
    </row>
    <row r="60" spans="1:11" x14ac:dyDescent="0.35">
      <c r="A60" s="9" t="str">
        <f>+MontoEmpresas!A61</f>
        <v>Central El Atajo</v>
      </c>
      <c r="B60" s="24">
        <f>+MontoEmpresas!BJ61</f>
        <v>74777.169999999969</v>
      </c>
      <c r="C60" t="str">
        <f t="shared" si="4"/>
        <v>Central El Atajo</v>
      </c>
      <c r="E60" s="26"/>
      <c r="F60" s="26"/>
      <c r="G60" s="26"/>
      <c r="H60" s="26"/>
    </row>
    <row r="61" spans="1:11" x14ac:dyDescent="0.35">
      <c r="A61" s="9" t="str">
        <f>+MontoEmpresas!A62</f>
        <v>CERRO_DOMINADOR_CSP</v>
      </c>
      <c r="B61" s="24">
        <f>+MontoEmpresas!BJ62</f>
        <v>1224783.2599999993</v>
      </c>
      <c r="C61" t="str">
        <f t="shared" si="4"/>
        <v>CERRO_DOMINADOR_CSP</v>
      </c>
      <c r="E61" s="26"/>
      <c r="F61" s="26"/>
      <c r="G61" s="26"/>
      <c r="H61" s="26"/>
    </row>
    <row r="62" spans="1:11" x14ac:dyDescent="0.35">
      <c r="A62" s="9" t="str">
        <f>+MontoEmpresas!A63</f>
        <v>CGE_C</v>
      </c>
      <c r="B62" s="24">
        <f>+MontoEmpresas!BJ63</f>
        <v>0</v>
      </c>
      <c r="C62" t="str">
        <f t="shared" si="4"/>
        <v>CGE_C</v>
      </c>
      <c r="E62" s="26"/>
      <c r="F62" s="26"/>
      <c r="G62" s="26"/>
      <c r="H62" s="26"/>
    </row>
    <row r="63" spans="1:11" x14ac:dyDescent="0.35">
      <c r="A63" s="9" t="str">
        <f>+MontoEmpresas!A64</f>
        <v>CH _SANTA_ELENA</v>
      </c>
      <c r="B63" s="24">
        <f>+MontoEmpresas!BJ64</f>
        <v>59359.530000000013</v>
      </c>
      <c r="C63" t="str">
        <f t="shared" si="4"/>
        <v>CH _SANTA_ELENA</v>
      </c>
      <c r="F63" s="26"/>
      <c r="G63" s="26"/>
      <c r="H63" s="26"/>
    </row>
    <row r="64" spans="1:11" x14ac:dyDescent="0.35">
      <c r="A64" s="9" t="str">
        <f>+MontoEmpresas!A65</f>
        <v>CH_CONVENTO_VIEJO</v>
      </c>
      <c r="B64" s="24">
        <f>+MontoEmpresas!BJ65</f>
        <v>2.0000000018626451E-2</v>
      </c>
      <c r="C64" t="str">
        <f t="shared" si="4"/>
        <v>CH_CONVENTO_VIEJO</v>
      </c>
      <c r="F64" s="26"/>
      <c r="G64" s="26"/>
      <c r="H64" s="26"/>
    </row>
    <row r="65" spans="1:8" x14ac:dyDescent="0.35">
      <c r="A65" s="9" t="str">
        <f>+MontoEmpresas!A66</f>
        <v>CH_EL_MANZANO</v>
      </c>
      <c r="B65" s="24">
        <f>+MontoEmpresas!BJ66</f>
        <v>500170.55999999953</v>
      </c>
      <c r="C65" t="str">
        <f t="shared" si="4"/>
        <v>CH_EL_MANZANO</v>
      </c>
      <c r="F65" s="26"/>
      <c r="G65" s="26"/>
      <c r="H65" s="26"/>
    </row>
    <row r="66" spans="1:8" x14ac:dyDescent="0.35">
      <c r="A66" s="9" t="str">
        <f>+MontoEmpresas!A67</f>
        <v>CHACAYES</v>
      </c>
      <c r="B66" s="24">
        <f>+MontoEmpresas!BJ67</f>
        <v>4235548.3500000015</v>
      </c>
      <c r="C66" t="str">
        <f t="shared" si="4"/>
        <v>CHACAYES</v>
      </c>
      <c r="F66" s="26"/>
      <c r="G66" s="26"/>
      <c r="H66" s="26"/>
    </row>
    <row r="67" spans="1:8" x14ac:dyDescent="0.35">
      <c r="A67" s="9" t="str">
        <f>+MontoEmpresas!A68</f>
        <v>CHANLEUFU</v>
      </c>
      <c r="B67" s="24">
        <f>+MontoEmpresas!BJ68</f>
        <v>215784.02</v>
      </c>
      <c r="C67" t="str">
        <f t="shared" ref="C67:C130" si="5">+A67</f>
        <v>CHANLEUFU</v>
      </c>
      <c r="F67" s="26"/>
      <c r="G67" s="26"/>
      <c r="H67" s="26"/>
    </row>
    <row r="68" spans="1:8" x14ac:dyDescent="0.35">
      <c r="A68" s="9" t="str">
        <f>+MontoEmpresas!A69</f>
        <v>CHESTER_SOLAR_I_SPA</v>
      </c>
      <c r="B68" s="24">
        <f>+MontoEmpresas!BJ69</f>
        <v>265445.53000000003</v>
      </c>
      <c r="C68" t="str">
        <f t="shared" si="5"/>
        <v>CHESTER_SOLAR_I_SPA</v>
      </c>
      <c r="F68" s="26"/>
      <c r="G68" s="26"/>
      <c r="H68" s="26"/>
    </row>
    <row r="69" spans="1:8" x14ac:dyDescent="0.35">
      <c r="A69" s="9" t="str">
        <f>+MontoEmpresas!A70</f>
        <v>CHESTER_SOLAR_IV</v>
      </c>
      <c r="B69" s="24">
        <f>+MontoEmpresas!BJ70</f>
        <v>346235.86000000004</v>
      </c>
      <c r="C69" t="str">
        <f t="shared" si="5"/>
        <v>CHESTER_SOLAR_IV</v>
      </c>
      <c r="F69" s="26"/>
      <c r="G69" s="26"/>
      <c r="H69" s="26"/>
    </row>
    <row r="70" spans="1:8" x14ac:dyDescent="0.35">
      <c r="A70" s="9" t="str">
        <f>+MontoEmpresas!A71</f>
        <v>CHESTER_SOLAR_V</v>
      </c>
      <c r="B70" s="24">
        <f>+MontoEmpresas!BJ71</f>
        <v>138549.45999999996</v>
      </c>
      <c r="C70" t="str">
        <f t="shared" si="5"/>
        <v>CHESTER_SOLAR_V</v>
      </c>
      <c r="F70" s="26"/>
      <c r="G70" s="26"/>
      <c r="H70" s="26"/>
    </row>
    <row r="71" spans="1:8" x14ac:dyDescent="0.35">
      <c r="A71" s="9" t="str">
        <f>+MontoEmpresas!A72</f>
        <v>CHILE_GENERACION</v>
      </c>
      <c r="B71" s="24">
        <f>+MontoEmpresas!BJ72</f>
        <v>0</v>
      </c>
      <c r="C71" t="str">
        <f t="shared" si="5"/>
        <v>CHILE_GENERACION</v>
      </c>
      <c r="F71" s="26"/>
      <c r="G71" s="26"/>
      <c r="H71" s="26"/>
    </row>
    <row r="72" spans="1:8" x14ac:dyDescent="0.35">
      <c r="A72" s="9" t="str">
        <f>+MontoEmpresas!A73</f>
        <v>CHINCOL</v>
      </c>
      <c r="B72" s="24">
        <f>+MontoEmpresas!BJ73</f>
        <v>128589.04999999996</v>
      </c>
      <c r="C72" t="str">
        <f t="shared" si="5"/>
        <v>CHINCOL</v>
      </c>
      <c r="F72" s="26"/>
      <c r="G72" s="26"/>
      <c r="H72" s="26"/>
    </row>
    <row r="73" spans="1:8" x14ac:dyDescent="0.35">
      <c r="A73" s="9" t="str">
        <f>+MontoEmpresas!A74</f>
        <v>CHUNGUNGO</v>
      </c>
      <c r="B73" s="24">
        <f>+MontoEmpresas!BJ74</f>
        <v>2256973.1999999993</v>
      </c>
      <c r="C73" t="str">
        <f t="shared" si="5"/>
        <v>CHUNGUNGO</v>
      </c>
      <c r="F73" s="26"/>
      <c r="G73" s="26"/>
      <c r="H73" s="26"/>
    </row>
    <row r="74" spans="1:8" x14ac:dyDescent="0.35">
      <c r="A74" s="9" t="str">
        <f>+MontoEmpresas!A75</f>
        <v>CHUNGUNGO_SOLAR</v>
      </c>
      <c r="B74" s="24">
        <f>+MontoEmpresas!BJ75</f>
        <v>313733.10000000003</v>
      </c>
      <c r="C74" t="str">
        <f t="shared" si="5"/>
        <v>CHUNGUNGO_SOLAR</v>
      </c>
      <c r="F74" s="26"/>
      <c r="G74" s="26"/>
      <c r="H74" s="26"/>
    </row>
    <row r="75" spans="1:8" x14ac:dyDescent="0.35">
      <c r="A75" s="9" t="str">
        <f>+MontoEmpresas!A76</f>
        <v>Cinergia Chile SpA</v>
      </c>
      <c r="B75" s="24">
        <f>+MontoEmpresas!BJ76</f>
        <v>263222.17000000004</v>
      </c>
      <c r="C75" t="str">
        <f t="shared" si="5"/>
        <v>Cinergia Chile SpA</v>
      </c>
      <c r="F75" s="26"/>
      <c r="G75" s="26"/>
      <c r="H75" s="26"/>
    </row>
    <row r="76" spans="1:8" x14ac:dyDescent="0.35">
      <c r="A76" s="9" t="str">
        <f>+MontoEmpresas!A77</f>
        <v>CIPRES</v>
      </c>
      <c r="B76" s="24">
        <f>+MontoEmpresas!BJ77</f>
        <v>376010.69000000006</v>
      </c>
      <c r="C76" t="str">
        <f t="shared" si="5"/>
        <v>CIPRES</v>
      </c>
      <c r="F76" s="26"/>
      <c r="G76" s="26"/>
      <c r="H76" s="26"/>
    </row>
    <row r="77" spans="1:8" x14ac:dyDescent="0.35">
      <c r="A77" s="9" t="str">
        <f>+MontoEmpresas!A78</f>
        <v>CIPRESILLOS</v>
      </c>
      <c r="B77" s="24">
        <f>+MontoEmpresas!BJ78</f>
        <v>0</v>
      </c>
      <c r="C77" t="str">
        <f t="shared" si="5"/>
        <v>CIPRESILLOS</v>
      </c>
      <c r="F77" s="26"/>
      <c r="G77" s="26"/>
      <c r="H77" s="26"/>
    </row>
    <row r="78" spans="1:8" x14ac:dyDescent="0.35">
      <c r="A78" s="9" t="str">
        <f>+MontoEmpresas!A79</f>
        <v>COCHARCAS</v>
      </c>
      <c r="B78" s="24">
        <f>+MontoEmpresas!BJ79</f>
        <v>0</v>
      </c>
      <c r="C78" t="str">
        <f t="shared" si="5"/>
        <v>COCHARCAS</v>
      </c>
      <c r="F78" s="26"/>
      <c r="G78" s="26"/>
      <c r="H78" s="26"/>
    </row>
    <row r="79" spans="1:8" x14ac:dyDescent="0.35">
      <c r="A79" s="9" t="str">
        <f>+MontoEmpresas!A80</f>
        <v>COCHRANE</v>
      </c>
      <c r="B79" s="24">
        <f>+MontoEmpresas!BJ80</f>
        <v>15470360.060000002</v>
      </c>
      <c r="C79" t="str">
        <f t="shared" si="5"/>
        <v>COCHRANE</v>
      </c>
      <c r="F79" s="26"/>
      <c r="G79" s="26"/>
      <c r="H79" s="26"/>
    </row>
    <row r="80" spans="1:8" x14ac:dyDescent="0.35">
      <c r="A80" s="9" t="str">
        <f>+MontoEmpresas!A81</f>
        <v>COLBUN</v>
      </c>
      <c r="B80" s="24">
        <f>+MontoEmpresas!BJ81</f>
        <v>6921268.6800000099</v>
      </c>
      <c r="C80" t="str">
        <f t="shared" si="5"/>
        <v>COLBUN</v>
      </c>
      <c r="F80" s="26"/>
      <c r="G80" s="26"/>
      <c r="H80" s="26"/>
    </row>
    <row r="81" spans="1:8" x14ac:dyDescent="0.35">
      <c r="A81" s="9" t="str">
        <f>+MontoEmpresas!A82</f>
        <v>COLLIL</v>
      </c>
      <c r="B81" s="24">
        <f>+MontoEmpresas!BJ82</f>
        <v>391321.84999999986</v>
      </c>
      <c r="C81" t="str">
        <f t="shared" si="5"/>
        <v>COLLIL</v>
      </c>
      <c r="F81" s="26"/>
      <c r="G81" s="26"/>
      <c r="H81" s="26"/>
    </row>
    <row r="82" spans="1:8" x14ac:dyDescent="0.35">
      <c r="A82" s="9" t="str">
        <f>+MontoEmpresas!A83</f>
        <v>COLMITO</v>
      </c>
      <c r="B82" s="24">
        <f>+MontoEmpresas!BJ83</f>
        <v>0</v>
      </c>
      <c r="C82" t="str">
        <f t="shared" si="5"/>
        <v>COLMITO</v>
      </c>
      <c r="F82" s="26"/>
      <c r="G82" s="26"/>
      <c r="H82" s="26"/>
    </row>
    <row r="83" spans="1:8" x14ac:dyDescent="0.35">
      <c r="A83" s="9" t="str">
        <f>+MontoEmpresas!A84</f>
        <v>COMASA</v>
      </c>
      <c r="B83" s="24">
        <f>+MontoEmpresas!BJ84</f>
        <v>2328126.7000000002</v>
      </c>
      <c r="C83" t="str">
        <f t="shared" si="5"/>
        <v>COMASA</v>
      </c>
      <c r="F83" s="26"/>
      <c r="G83" s="26"/>
      <c r="H83" s="26"/>
    </row>
    <row r="84" spans="1:8" x14ac:dyDescent="0.35">
      <c r="A84" s="9" t="str">
        <f>+MontoEmpresas!A85</f>
        <v>COMMONPLACE</v>
      </c>
      <c r="B84" s="24">
        <f>+MontoEmpresas!BJ85</f>
        <v>71704.479999999981</v>
      </c>
      <c r="C84" t="str">
        <f t="shared" si="5"/>
        <v>COMMONPLACE</v>
      </c>
      <c r="F84" s="26"/>
      <c r="G84" s="26"/>
      <c r="H84" s="26"/>
    </row>
    <row r="85" spans="1:8" x14ac:dyDescent="0.35">
      <c r="A85" s="9" t="str">
        <f>+MontoEmpresas!A86</f>
        <v>CONDOR_ENERGIA</v>
      </c>
      <c r="B85" s="24">
        <f>+MontoEmpresas!BJ86</f>
        <v>9250849.5200000014</v>
      </c>
      <c r="C85" t="str">
        <f t="shared" si="5"/>
        <v>CONDOR_ENERGIA</v>
      </c>
      <c r="F85" s="26"/>
      <c r="G85" s="26"/>
      <c r="H85" s="26"/>
    </row>
    <row r="86" spans="1:8" x14ac:dyDescent="0.35">
      <c r="A86" s="9" t="str">
        <f>+MontoEmpresas!A87</f>
        <v>CONEJO_SOLAR</v>
      </c>
      <c r="B86" s="24">
        <f>+MontoEmpresas!BJ87</f>
        <v>166086.33999999997</v>
      </c>
      <c r="C86" t="str">
        <f t="shared" si="5"/>
        <v>CONEJO_SOLAR</v>
      </c>
      <c r="F86" s="26"/>
      <c r="G86" s="26"/>
      <c r="H86" s="26"/>
    </row>
    <row r="87" spans="1:8" x14ac:dyDescent="0.35">
      <c r="A87" s="9" t="str">
        <f>+MontoEmpresas!A88</f>
        <v>COPIULEMU_1</v>
      </c>
      <c r="B87" s="24">
        <f>+MontoEmpresas!BJ88</f>
        <v>0</v>
      </c>
      <c r="C87" t="str">
        <f t="shared" si="5"/>
        <v>COPIULEMU_1</v>
      </c>
      <c r="F87" s="26"/>
      <c r="G87" s="26"/>
      <c r="H87" s="26"/>
    </row>
    <row r="88" spans="1:8" x14ac:dyDescent="0.35">
      <c r="A88" s="9" t="str">
        <f>+MontoEmpresas!A89</f>
        <v>COYANCO</v>
      </c>
      <c r="B88" s="24">
        <f>+MontoEmpresas!BJ89</f>
        <v>1244763.5000000009</v>
      </c>
      <c r="C88" t="str">
        <f t="shared" si="5"/>
        <v>COYANCO</v>
      </c>
      <c r="F88" s="26"/>
      <c r="G88" s="26"/>
      <c r="H88" s="26"/>
    </row>
    <row r="89" spans="1:8" x14ac:dyDescent="0.35">
      <c r="A89" s="9" t="str">
        <f>+MontoEmpresas!A90</f>
        <v>CRUCERO_SPA</v>
      </c>
      <c r="B89" s="24">
        <f>+MontoEmpresas!BJ90</f>
        <v>135714.37</v>
      </c>
      <c r="C89" t="str">
        <f t="shared" si="5"/>
        <v>CRUCERO_SPA</v>
      </c>
      <c r="F89" s="26"/>
      <c r="G89" s="26"/>
      <c r="H89" s="26"/>
    </row>
    <row r="90" spans="1:8" x14ac:dyDescent="0.35">
      <c r="A90" s="9" t="str">
        <f>+MontoEmpresas!A91</f>
        <v>CUMBRES</v>
      </c>
      <c r="B90" s="24">
        <f>+MontoEmpresas!BJ91</f>
        <v>-9.9999999983992893E-2</v>
      </c>
      <c r="C90" t="str">
        <f t="shared" si="5"/>
        <v>CUMBRES</v>
      </c>
      <c r="F90" s="26"/>
      <c r="G90" s="26"/>
      <c r="H90" s="26"/>
    </row>
    <row r="91" spans="1:8" x14ac:dyDescent="0.35">
      <c r="A91" s="9" t="str">
        <f>+MontoEmpresas!A92</f>
        <v>CUMPEO</v>
      </c>
      <c r="B91" s="24">
        <f>+MontoEmpresas!BJ92</f>
        <v>499840.22999999975</v>
      </c>
      <c r="C91" t="str">
        <f t="shared" si="5"/>
        <v>CUMPEO</v>
      </c>
      <c r="F91" s="26"/>
      <c r="G91" s="26"/>
      <c r="H91" s="26"/>
    </row>
    <row r="92" spans="1:8" x14ac:dyDescent="0.35">
      <c r="A92" s="9" t="str">
        <f>+MontoEmpresas!A93</f>
        <v>CURILEUFU</v>
      </c>
      <c r="B92" s="24">
        <f>+MontoEmpresas!BJ93</f>
        <v>18424.009999999995</v>
      </c>
      <c r="C92" t="str">
        <f t="shared" si="5"/>
        <v>CURILEUFU</v>
      </c>
      <c r="F92" s="26"/>
      <c r="G92" s="26"/>
      <c r="H92" s="26"/>
    </row>
    <row r="93" spans="1:8" x14ac:dyDescent="0.35">
      <c r="A93" s="9" t="str">
        <f>+MontoEmpresas!A94</f>
        <v>CUZCUZ</v>
      </c>
      <c r="B93" s="24">
        <f>+MontoEmpresas!BJ94</f>
        <v>109811.32999999997</v>
      </c>
      <c r="C93" t="str">
        <f t="shared" si="5"/>
        <v>CUZCUZ</v>
      </c>
      <c r="F93" s="26"/>
      <c r="G93" s="26"/>
      <c r="H93" s="26"/>
    </row>
    <row r="94" spans="1:8" x14ac:dyDescent="0.35">
      <c r="A94" s="9" t="str">
        <f>+MontoEmpresas!A95</f>
        <v>DIEGO_DE_ALMAGRO_SOLAR</v>
      </c>
      <c r="B94" s="24">
        <f>+MontoEmpresas!BJ95</f>
        <v>230427.86</v>
      </c>
      <c r="C94" t="str">
        <f t="shared" si="5"/>
        <v>DIEGO_DE_ALMAGRO_SOLAR</v>
      </c>
      <c r="F94" s="26"/>
      <c r="G94" s="26"/>
      <c r="H94" s="26"/>
    </row>
    <row r="95" spans="1:8" x14ac:dyDescent="0.35">
      <c r="A95" s="9" t="str">
        <f>+MontoEmpresas!A96</f>
        <v>DIGUA</v>
      </c>
      <c r="B95" s="24">
        <f>+MontoEmpresas!BJ96</f>
        <v>0</v>
      </c>
      <c r="C95" t="str">
        <f t="shared" si="5"/>
        <v>DIGUA</v>
      </c>
      <c r="F95" s="26"/>
      <c r="G95" s="26"/>
      <c r="H95" s="26"/>
    </row>
    <row r="96" spans="1:8" x14ac:dyDescent="0.35">
      <c r="A96" s="9" t="str">
        <f>+MontoEmpresas!A97</f>
        <v>DIUTO</v>
      </c>
      <c r="B96" s="24">
        <f>+MontoEmpresas!BJ97</f>
        <v>385160.31000000006</v>
      </c>
      <c r="C96" t="str">
        <f t="shared" si="5"/>
        <v>DIUTO</v>
      </c>
      <c r="F96" s="26"/>
      <c r="G96" s="26"/>
      <c r="H96" s="26"/>
    </row>
    <row r="97" spans="1:8" x14ac:dyDescent="0.35">
      <c r="A97" s="9" t="str">
        <f>+MontoEmpresas!A98</f>
        <v>DIVISADERO</v>
      </c>
      <c r="B97" s="24">
        <f>+MontoEmpresas!BJ98</f>
        <v>128277.31000000003</v>
      </c>
      <c r="C97" t="str">
        <f t="shared" si="5"/>
        <v>DIVISADERO</v>
      </c>
      <c r="F97" s="26"/>
      <c r="G97" s="26"/>
      <c r="H97" s="26"/>
    </row>
    <row r="98" spans="1:8" x14ac:dyDescent="0.35">
      <c r="A98" s="9" t="str">
        <f>+MontoEmpresas!A99</f>
        <v>DON MARIANO ENERGY</v>
      </c>
      <c r="B98" s="24">
        <f>+MontoEmpresas!BJ99</f>
        <v>111631.70000000013</v>
      </c>
      <c r="C98" t="str">
        <f t="shared" si="5"/>
        <v>DON MARIANO ENERGY</v>
      </c>
      <c r="F98" s="26"/>
      <c r="G98" s="26"/>
      <c r="H98" s="26"/>
    </row>
    <row r="99" spans="1:8" x14ac:dyDescent="0.35">
      <c r="A99" s="9" t="str">
        <f>+MontoEmpresas!A100</f>
        <v>DON_PEDRO_SPA</v>
      </c>
      <c r="B99" s="24">
        <f>+MontoEmpresas!BJ100</f>
        <v>0</v>
      </c>
      <c r="C99" t="str">
        <f t="shared" si="5"/>
        <v>DON_PEDRO_SPA</v>
      </c>
      <c r="F99" s="26"/>
      <c r="G99" s="26"/>
      <c r="H99" s="26"/>
    </row>
    <row r="100" spans="1:8" x14ac:dyDescent="0.35">
      <c r="A100" s="9" t="str">
        <f>+MontoEmpresas!A101</f>
        <v>DONA_JAVIERA_VALLEDOR_SPA</v>
      </c>
      <c r="B100" s="24">
        <f>+MontoEmpresas!BJ101</f>
        <v>0</v>
      </c>
      <c r="C100" t="str">
        <f t="shared" si="5"/>
        <v>DONA_JAVIERA_VALLEDOR_SPA</v>
      </c>
      <c r="F100" s="26"/>
      <c r="G100" s="26"/>
      <c r="H100" s="26"/>
    </row>
    <row r="101" spans="1:8" x14ac:dyDescent="0.35">
      <c r="A101" s="9" t="str">
        <f>+MontoEmpresas!A102</f>
        <v>DONGO</v>
      </c>
      <c r="B101" s="24">
        <f>+MontoEmpresas!BJ102</f>
        <v>298313.04000000033</v>
      </c>
      <c r="C101" t="str">
        <f t="shared" si="5"/>
        <v>DONGO</v>
      </c>
      <c r="F101" s="26"/>
      <c r="G101" s="26"/>
      <c r="H101" s="26"/>
    </row>
    <row r="102" spans="1:8" x14ac:dyDescent="0.35">
      <c r="A102" s="9" t="str">
        <f>+MontoEmpresas!A103</f>
        <v>DOS_VALLES</v>
      </c>
      <c r="B102" s="24">
        <f>+MontoEmpresas!BJ103</f>
        <v>256179.97000000003</v>
      </c>
      <c r="C102" t="str">
        <f t="shared" si="5"/>
        <v>DOS_VALLES</v>
      </c>
      <c r="F102" s="26"/>
      <c r="G102" s="26"/>
      <c r="H102" s="26"/>
    </row>
    <row r="103" spans="1:8" x14ac:dyDescent="0.35">
      <c r="A103" s="9" t="str">
        <f>+MontoEmpresas!A104</f>
        <v>DOSAL</v>
      </c>
      <c r="B103" s="24">
        <f>+MontoEmpresas!BJ104</f>
        <v>21380.809999999998</v>
      </c>
      <c r="C103" t="str">
        <f t="shared" si="5"/>
        <v>DOSAL</v>
      </c>
      <c r="F103" s="26"/>
      <c r="G103" s="26"/>
      <c r="H103" s="26"/>
    </row>
    <row r="104" spans="1:8" x14ac:dyDescent="0.35">
      <c r="A104" s="9" t="str">
        <f>+MontoEmpresas!A105</f>
        <v>DUQUECO</v>
      </c>
      <c r="B104" s="24">
        <f>+MontoEmpresas!BJ105</f>
        <v>208787.75000000047</v>
      </c>
      <c r="C104" t="str">
        <f t="shared" si="5"/>
        <v>DUQUECO</v>
      </c>
      <c r="F104" s="26"/>
      <c r="G104" s="26"/>
      <c r="H104" s="26"/>
    </row>
    <row r="105" spans="1:8" x14ac:dyDescent="0.35">
      <c r="A105" s="9" t="str">
        <f>+MontoEmpresas!A106</f>
        <v>EBCO Energía</v>
      </c>
      <c r="B105" s="24">
        <f>+MontoEmpresas!BJ106</f>
        <v>0</v>
      </c>
      <c r="C105" t="str">
        <f t="shared" si="5"/>
        <v>EBCO Energía</v>
      </c>
      <c r="F105" s="26"/>
      <c r="G105" s="26"/>
      <c r="H105" s="26"/>
    </row>
    <row r="106" spans="1:8" x14ac:dyDescent="0.35">
      <c r="A106" s="9" t="str">
        <f>+MontoEmpresas!A107</f>
        <v>EBCO_ATACAMA</v>
      </c>
      <c r="B106" s="24">
        <f>+MontoEmpresas!BJ107</f>
        <v>20943.850000000013</v>
      </c>
      <c r="C106" t="str">
        <f t="shared" si="5"/>
        <v>EBCO_ATACAMA</v>
      </c>
      <c r="F106" s="26"/>
      <c r="G106" s="26"/>
      <c r="H106" s="26"/>
    </row>
    <row r="107" spans="1:8" x14ac:dyDescent="0.35">
      <c r="A107" s="9" t="str">
        <f>+MontoEmpresas!A108</f>
        <v>ECLIPSE_SOLAR_SPA</v>
      </c>
      <c r="B107" s="24">
        <f>+MontoEmpresas!BJ108</f>
        <v>323983.1599999998</v>
      </c>
      <c r="C107" t="str">
        <f t="shared" si="5"/>
        <v>ECLIPSE_SOLAR_SPA</v>
      </c>
      <c r="F107" s="26"/>
      <c r="G107" s="26"/>
      <c r="H107" s="26"/>
    </row>
    <row r="108" spans="1:8" x14ac:dyDescent="0.35">
      <c r="A108" s="9" t="str">
        <f>+MontoEmpresas!A109</f>
        <v>ECOM_GENERACION</v>
      </c>
      <c r="B108" s="24">
        <f>+MontoEmpresas!BJ109</f>
        <v>36001.37000000001</v>
      </c>
      <c r="C108" t="str">
        <f t="shared" si="5"/>
        <v>ECOM_GENERACION</v>
      </c>
      <c r="F108" s="26"/>
      <c r="G108" s="26"/>
      <c r="H108" s="26"/>
    </row>
    <row r="109" spans="1:8" x14ac:dyDescent="0.35">
      <c r="A109" s="9" t="str">
        <f>+MontoEmpresas!A110</f>
        <v>EE_LA_COMPANIA_SPA</v>
      </c>
      <c r="B109" s="24">
        <f>+MontoEmpresas!BJ110</f>
        <v>0</v>
      </c>
      <c r="C109" t="str">
        <f t="shared" si="5"/>
        <v>EE_LA_COMPANIA_SPA</v>
      </c>
      <c r="F109" s="26"/>
      <c r="G109" s="26"/>
      <c r="H109" s="26"/>
    </row>
    <row r="110" spans="1:8" x14ac:dyDescent="0.35">
      <c r="A110" s="9" t="str">
        <f>+MontoEmpresas!A111</f>
        <v>EGP_CHILE</v>
      </c>
      <c r="B110" s="24">
        <f>+MontoEmpresas!BJ111</f>
        <v>-42403909.76000005</v>
      </c>
      <c r="C110" t="str">
        <f t="shared" si="5"/>
        <v>EGP_CHILE</v>
      </c>
      <c r="F110" s="26"/>
      <c r="G110" s="26"/>
      <c r="H110" s="26"/>
    </row>
    <row r="111" spans="1:8" x14ac:dyDescent="0.35">
      <c r="A111" s="9" t="str">
        <f>+MontoEmpresas!A112</f>
        <v>EL CANELO</v>
      </c>
      <c r="B111" s="24">
        <f>+MontoEmpresas!BJ112</f>
        <v>211820.61</v>
      </c>
      <c r="C111" t="str">
        <f t="shared" si="5"/>
        <v>EL CANELO</v>
      </c>
      <c r="F111" s="26"/>
      <c r="G111" s="26"/>
      <c r="H111" s="26"/>
    </row>
    <row r="112" spans="1:8" x14ac:dyDescent="0.35">
      <c r="A112" s="9" t="str">
        <f>+MontoEmpresas!A113</f>
        <v>EL MANZANO</v>
      </c>
      <c r="B112" s="24">
        <f>+MontoEmpresas!BJ113</f>
        <v>0</v>
      </c>
      <c r="C112" t="str">
        <f t="shared" si="5"/>
        <v>EL MANZANO</v>
      </c>
      <c r="F112" s="26"/>
      <c r="G112" s="26"/>
      <c r="H112" s="26"/>
    </row>
    <row r="113" spans="1:8" x14ac:dyDescent="0.35">
      <c r="A113" s="9" t="str">
        <f>+MontoEmpresas!A114</f>
        <v>EL_AGRIO</v>
      </c>
      <c r="B113" s="24">
        <f>+MontoEmpresas!BJ114</f>
        <v>154440.45999999982</v>
      </c>
      <c r="C113" t="str">
        <f t="shared" si="5"/>
        <v>EL_AGRIO</v>
      </c>
      <c r="F113" s="26"/>
      <c r="G113" s="26"/>
      <c r="H113" s="26"/>
    </row>
    <row r="114" spans="1:8" x14ac:dyDescent="0.35">
      <c r="A114" s="9" t="str">
        <f>+MontoEmpresas!A115</f>
        <v>EL_ARREBOL</v>
      </c>
      <c r="B114" s="24">
        <f>+MontoEmpresas!BJ115</f>
        <v>0</v>
      </c>
      <c r="C114" t="str">
        <f t="shared" si="5"/>
        <v>EL_ARREBOL</v>
      </c>
      <c r="F114" s="26"/>
      <c r="G114" s="26"/>
      <c r="H114" s="26"/>
    </row>
    <row r="115" spans="1:8" x14ac:dyDescent="0.35">
      <c r="A115" s="9" t="str">
        <f>+MontoEmpresas!A116</f>
        <v>EL_ARROYO</v>
      </c>
      <c r="B115" s="24">
        <f>+MontoEmpresas!BJ116</f>
        <v>195001.03000000026</v>
      </c>
      <c r="C115" t="str">
        <f t="shared" si="5"/>
        <v>EL_ARROYO</v>
      </c>
      <c r="F115" s="26"/>
      <c r="G115" s="26"/>
      <c r="H115" s="26"/>
    </row>
    <row r="116" spans="1:8" x14ac:dyDescent="0.35">
      <c r="A116" s="9" t="str">
        <f>+MontoEmpresas!A117</f>
        <v>EL_BOCO</v>
      </c>
      <c r="B116" s="24">
        <f>+MontoEmpresas!BJ117</f>
        <v>108078.90999999989</v>
      </c>
      <c r="C116" t="str">
        <f t="shared" si="5"/>
        <v>EL_BOCO</v>
      </c>
      <c r="F116" s="26"/>
      <c r="G116" s="26"/>
      <c r="H116" s="26"/>
    </row>
    <row r="117" spans="1:8" x14ac:dyDescent="0.35">
      <c r="A117" s="9" t="str">
        <f>+MontoEmpresas!A118</f>
        <v>EL_CERNICALO</v>
      </c>
      <c r="B117" s="24">
        <f>+MontoEmpresas!BJ118</f>
        <v>136604.70999999993</v>
      </c>
      <c r="C117" t="str">
        <f t="shared" si="5"/>
        <v>EL_CERNICALO</v>
      </c>
      <c r="F117" s="26"/>
      <c r="G117" s="26"/>
      <c r="H117" s="26"/>
    </row>
    <row r="118" spans="1:8" x14ac:dyDescent="0.35">
      <c r="A118" s="9" t="str">
        <f>+MontoEmpresas!A119</f>
        <v>EL_MIRADOR</v>
      </c>
      <c r="B118" s="24">
        <f>+MontoEmpresas!BJ119</f>
        <v>194662.62999999992</v>
      </c>
      <c r="C118" t="str">
        <f t="shared" si="5"/>
        <v>EL_MIRADOR</v>
      </c>
      <c r="F118" s="26"/>
      <c r="G118" s="26"/>
      <c r="H118" s="26"/>
    </row>
    <row r="119" spans="1:8" x14ac:dyDescent="0.35">
      <c r="A119" s="9" t="str">
        <f>+MontoEmpresas!A120</f>
        <v>EL_MORADO</v>
      </c>
      <c r="B119" s="24">
        <f>+MontoEmpresas!BJ120</f>
        <v>641944.71000000043</v>
      </c>
      <c r="C119" t="str">
        <f t="shared" si="5"/>
        <v>EL_MORADO</v>
      </c>
      <c r="F119" s="26"/>
      <c r="G119" s="26"/>
      <c r="H119" s="26"/>
    </row>
    <row r="120" spans="1:8" x14ac:dyDescent="0.35">
      <c r="A120" s="9" t="str">
        <f>+MontoEmpresas!A121</f>
        <v>EL_NOGAL</v>
      </c>
      <c r="B120" s="24">
        <f>+MontoEmpresas!BJ121</f>
        <v>364898.30000000005</v>
      </c>
      <c r="C120" t="str">
        <f t="shared" si="5"/>
        <v>EL_NOGAL</v>
      </c>
      <c r="F120" s="26"/>
      <c r="G120" s="26"/>
      <c r="H120" s="26"/>
    </row>
    <row r="121" spans="1:8" x14ac:dyDescent="0.35">
      <c r="A121" s="9" t="str">
        <f>+MontoEmpresas!A122</f>
        <v>EL_PELICANO</v>
      </c>
      <c r="B121" s="24">
        <f>+MontoEmpresas!BJ122</f>
        <v>-412305.66000000009</v>
      </c>
      <c r="C121" t="str">
        <f t="shared" si="5"/>
        <v>EL_PELICANO</v>
      </c>
      <c r="F121" s="26"/>
      <c r="G121" s="26"/>
      <c r="H121" s="26"/>
    </row>
    <row r="122" spans="1:8" x14ac:dyDescent="0.35">
      <c r="A122" s="9" t="str">
        <f>+MontoEmpresas!A123</f>
        <v>EL_QUEULE</v>
      </c>
      <c r="B122" s="24">
        <f>+MontoEmpresas!BJ123</f>
        <v>531403.6100000001</v>
      </c>
      <c r="C122" t="str">
        <f t="shared" si="5"/>
        <v>EL_QUEULE</v>
      </c>
      <c r="F122" s="26"/>
      <c r="G122" s="26"/>
      <c r="H122" s="26"/>
    </row>
    <row r="123" spans="1:8" x14ac:dyDescent="0.35">
      <c r="A123" s="9" t="str">
        <f>+MontoEmpresas!A124</f>
        <v>EL_ROBLE_SOLAR_SPA</v>
      </c>
      <c r="B123" s="24">
        <f>+MontoEmpresas!BJ124</f>
        <v>101483.47000000003</v>
      </c>
      <c r="C123" t="str">
        <f t="shared" si="5"/>
        <v>EL_ROBLE_SOLAR_SPA</v>
      </c>
      <c r="F123" s="26"/>
      <c r="G123" s="26"/>
      <c r="H123" s="26"/>
    </row>
    <row r="124" spans="1:8" x14ac:dyDescent="0.35">
      <c r="A124" s="9" t="str">
        <f>+MontoEmpresas!A125</f>
        <v>EL_SALITRAL</v>
      </c>
      <c r="B124" s="24">
        <f>+MontoEmpresas!BJ125</f>
        <v>0</v>
      </c>
      <c r="C124" t="str">
        <f t="shared" si="5"/>
        <v>EL_SALITRAL</v>
      </c>
      <c r="F124" s="26"/>
      <c r="G124" s="26"/>
      <c r="H124" s="26"/>
    </row>
    <row r="125" spans="1:8" x14ac:dyDescent="0.35">
      <c r="A125" s="9" t="str">
        <f>+MontoEmpresas!A126</f>
        <v>ELECTRICA_PINARES</v>
      </c>
      <c r="B125" s="24">
        <f>+MontoEmpresas!BJ126</f>
        <v>0</v>
      </c>
      <c r="C125" t="str">
        <f t="shared" si="5"/>
        <v>ELECTRICA_PINARES</v>
      </c>
      <c r="F125" s="26"/>
      <c r="G125" s="26"/>
      <c r="H125" s="26"/>
    </row>
    <row r="126" spans="1:8" x14ac:dyDescent="0.35">
      <c r="A126" s="9" t="str">
        <f>+MontoEmpresas!A127</f>
        <v>ELEKTRAGEN</v>
      </c>
      <c r="B126" s="24">
        <f>+MontoEmpresas!BJ127</f>
        <v>27547.860000000004</v>
      </c>
      <c r="C126" t="str">
        <f t="shared" si="5"/>
        <v>ELEKTRAGEN</v>
      </c>
      <c r="F126" s="26"/>
      <c r="G126" s="26"/>
      <c r="H126" s="26"/>
    </row>
    <row r="127" spans="1:8" x14ac:dyDescent="0.35">
      <c r="A127" s="9" t="str">
        <f>+MontoEmpresas!A128</f>
        <v>EMBALSE_ANCOA</v>
      </c>
      <c r="B127" s="24">
        <f>+MontoEmpresas!BJ128</f>
        <v>1618541.6699999992</v>
      </c>
      <c r="C127" t="str">
        <f t="shared" si="5"/>
        <v>EMBALSE_ANCOA</v>
      </c>
      <c r="F127" s="26"/>
      <c r="G127" s="26"/>
      <c r="H127" s="26"/>
    </row>
    <row r="128" spans="1:8" x14ac:dyDescent="0.35">
      <c r="A128" s="9" t="str">
        <f>+MontoEmpresas!A129</f>
        <v>EMELDA</v>
      </c>
      <c r="B128" s="24">
        <f>+MontoEmpresas!BJ129</f>
        <v>0</v>
      </c>
      <c r="C128" t="str">
        <f t="shared" si="5"/>
        <v>EMELDA</v>
      </c>
      <c r="F128" s="26"/>
      <c r="G128" s="26"/>
      <c r="H128" s="26"/>
    </row>
    <row r="129" spans="1:8" x14ac:dyDescent="0.35">
      <c r="A129" s="9" t="str">
        <f>+MontoEmpresas!A130</f>
        <v>EMOAC</v>
      </c>
      <c r="B129" s="24">
        <f>+MontoEmpresas!BJ130</f>
        <v>-1830695.2899999996</v>
      </c>
      <c r="C129" t="str">
        <f t="shared" si="5"/>
        <v>EMOAC</v>
      </c>
      <c r="F129" s="26"/>
      <c r="G129" s="26"/>
      <c r="H129" s="26"/>
    </row>
    <row r="130" spans="1:8" x14ac:dyDescent="0.35">
      <c r="A130" s="9" t="str">
        <f>+MontoEmpresas!A131</f>
        <v>ENEL_GENERACION</v>
      </c>
      <c r="B130" s="24">
        <f>+MontoEmpresas!BJ131</f>
        <v>-125907884.53000002</v>
      </c>
      <c r="C130" t="str">
        <f t="shared" si="5"/>
        <v>ENEL_GENERACION</v>
      </c>
      <c r="F130" s="26"/>
      <c r="G130" s="26"/>
      <c r="H130" s="26"/>
    </row>
    <row r="131" spans="1:8" x14ac:dyDescent="0.35">
      <c r="A131" s="9" t="str">
        <f>+MontoEmpresas!A132</f>
        <v>ENERBOSCH</v>
      </c>
      <c r="B131" s="24">
        <f>+MontoEmpresas!BJ132</f>
        <v>617733.17000000004</v>
      </c>
      <c r="C131" t="str">
        <f t="shared" ref="C131:C194" si="6">+A131</f>
        <v>ENERBOSCH</v>
      </c>
      <c r="F131" s="26"/>
      <c r="G131" s="26"/>
      <c r="H131" s="26"/>
    </row>
    <row r="132" spans="1:8" x14ac:dyDescent="0.35">
      <c r="A132" s="9" t="str">
        <f>+MontoEmpresas!A133</f>
        <v>ENERGEN</v>
      </c>
      <c r="B132" s="24">
        <f>+MontoEmpresas!BJ133</f>
        <v>0</v>
      </c>
      <c r="C132" t="str">
        <f t="shared" si="6"/>
        <v>ENERGEN</v>
      </c>
      <c r="F132" s="26"/>
      <c r="G132" s="26"/>
      <c r="H132" s="26"/>
    </row>
    <row r="133" spans="1:8" x14ac:dyDescent="0.35">
      <c r="A133" s="9" t="str">
        <f>+MontoEmpresas!A134</f>
        <v>ENERGIA PACIFICO</v>
      </c>
      <c r="B133" s="24">
        <f>+MontoEmpresas!BJ134</f>
        <v>1058186.1999999995</v>
      </c>
      <c r="C133" t="str">
        <f t="shared" si="6"/>
        <v>ENERGIA PACIFICO</v>
      </c>
      <c r="F133" s="26"/>
      <c r="G133" s="26"/>
      <c r="H133" s="26"/>
    </row>
    <row r="134" spans="1:8" x14ac:dyDescent="0.35">
      <c r="A134" s="9" t="str">
        <f>+MontoEmpresas!A135</f>
        <v>ENERGIA_LEON</v>
      </c>
      <c r="B134" s="24">
        <f>+MontoEmpresas!BJ135</f>
        <v>42012.220000000016</v>
      </c>
      <c r="C134" t="str">
        <f t="shared" si="6"/>
        <v>ENERGIA_LEON</v>
      </c>
      <c r="F134" s="26"/>
      <c r="G134" s="26"/>
      <c r="H134" s="26"/>
    </row>
    <row r="135" spans="1:8" x14ac:dyDescent="0.35">
      <c r="A135" s="9" t="str">
        <f>+MontoEmpresas!A136</f>
        <v>ENERGIA_MORRO_GUAYACAN</v>
      </c>
      <c r="B135" s="24">
        <f>+MontoEmpresas!BJ136</f>
        <v>0</v>
      </c>
      <c r="C135" t="str">
        <f t="shared" si="6"/>
        <v>ENERGIA_MORRO_GUAYACAN</v>
      </c>
      <c r="F135" s="26"/>
      <c r="G135" s="26"/>
      <c r="H135" s="26"/>
    </row>
    <row r="136" spans="1:8" x14ac:dyDescent="0.35">
      <c r="A136" s="9" t="str">
        <f>+MontoEmpresas!A137</f>
        <v>ENERGIA_SIETE</v>
      </c>
      <c r="B136" s="24">
        <f>+MontoEmpresas!BJ137</f>
        <v>931456.31000000052</v>
      </c>
      <c r="C136" t="str">
        <f t="shared" si="6"/>
        <v>ENERGIA_SIETE</v>
      </c>
      <c r="F136" s="26"/>
      <c r="G136" s="26"/>
      <c r="H136" s="26"/>
    </row>
    <row r="137" spans="1:8" x14ac:dyDescent="0.35">
      <c r="A137" s="9" t="str">
        <f>+MontoEmpresas!A138</f>
        <v>ENERGIAS_DEL_FUTURO</v>
      </c>
      <c r="B137" s="24">
        <f>+MontoEmpresas!BJ138</f>
        <v>1748.4499999999994</v>
      </c>
      <c r="C137" t="str">
        <f t="shared" si="6"/>
        <v>ENERGIAS_DEL_FUTURO</v>
      </c>
      <c r="F137" s="26"/>
      <c r="G137" s="26"/>
      <c r="H137" s="26"/>
    </row>
    <row r="138" spans="1:8" x14ac:dyDescent="0.35">
      <c r="A138" s="9" t="str">
        <f>+MontoEmpresas!A139</f>
        <v>ENERGY_ASSET</v>
      </c>
      <c r="B138" s="24">
        <f>+MontoEmpresas!BJ139</f>
        <v>1483.9699999999948</v>
      </c>
      <c r="C138" t="str">
        <f t="shared" si="6"/>
        <v>ENERGY_ASSET</v>
      </c>
      <c r="F138" s="26"/>
      <c r="G138" s="26"/>
      <c r="H138" s="26"/>
    </row>
    <row r="139" spans="1:8" x14ac:dyDescent="0.35">
      <c r="A139" s="9" t="str">
        <f>+MontoEmpresas!A140</f>
        <v>ENERKEY</v>
      </c>
      <c r="B139" s="24">
        <f>+MontoEmpresas!BJ140</f>
        <v>0</v>
      </c>
      <c r="C139" t="str">
        <f t="shared" si="6"/>
        <v>ENERKEY</v>
      </c>
      <c r="F139" s="26"/>
      <c r="G139" s="26"/>
      <c r="H139" s="26"/>
    </row>
    <row r="140" spans="1:8" x14ac:dyDescent="0.35">
      <c r="A140" s="9" t="str">
        <f>+MontoEmpresas!A141</f>
        <v>ENERNUEVAS</v>
      </c>
      <c r="B140" s="24">
        <f>+MontoEmpresas!BJ141</f>
        <v>0</v>
      </c>
      <c r="C140" t="str">
        <f t="shared" si="6"/>
        <v>ENERNUEVAS</v>
      </c>
      <c r="F140" s="26"/>
      <c r="G140" s="26"/>
      <c r="H140" s="26"/>
    </row>
    <row r="141" spans="1:8" x14ac:dyDescent="0.35">
      <c r="A141" s="9" t="str">
        <f>+MontoEmpresas!A142</f>
        <v>ENGIE</v>
      </c>
      <c r="B141" s="24">
        <f>+MontoEmpresas!BJ142</f>
        <v>-43642942.739999995</v>
      </c>
      <c r="C141" t="str">
        <f t="shared" si="6"/>
        <v>ENGIE</v>
      </c>
      <c r="F141" s="26"/>
      <c r="G141" s="26"/>
      <c r="H141" s="26"/>
    </row>
    <row r="142" spans="1:8" x14ac:dyDescent="0.35">
      <c r="A142" s="9" t="str">
        <f>+MontoEmpresas!A143</f>
        <v>ENLASA</v>
      </c>
      <c r="B142" s="24">
        <f>+MontoEmpresas!BJ143</f>
        <v>692104.7</v>
      </c>
      <c r="C142" t="str">
        <f t="shared" si="6"/>
        <v>ENLASA</v>
      </c>
      <c r="F142" s="26"/>
      <c r="G142" s="26"/>
      <c r="H142" s="26"/>
    </row>
    <row r="143" spans="1:8" x14ac:dyDescent="0.35">
      <c r="A143" s="9" t="str">
        <f>+MontoEmpresas!A144</f>
        <v>ENORCHILE</v>
      </c>
      <c r="B143" s="24">
        <f>+MontoEmpresas!BJ144</f>
        <v>-540096.6100000001</v>
      </c>
      <c r="C143" t="str">
        <f t="shared" si="6"/>
        <v>ENORCHILE</v>
      </c>
      <c r="F143" s="26"/>
      <c r="G143" s="26"/>
      <c r="H143" s="26"/>
    </row>
    <row r="144" spans="1:8" x14ac:dyDescent="0.35">
      <c r="A144" s="9" t="str">
        <f>+MontoEmpresas!A145</f>
        <v>EOLICA_ESPERANZA</v>
      </c>
      <c r="B144" s="24">
        <f>+MontoEmpresas!BJ145</f>
        <v>0</v>
      </c>
      <c r="C144" t="str">
        <f t="shared" si="6"/>
        <v>EOLICA_ESPERANZA</v>
      </c>
      <c r="F144" s="26"/>
      <c r="G144" s="26"/>
      <c r="H144" s="26"/>
    </row>
    <row r="145" spans="1:8" x14ac:dyDescent="0.35">
      <c r="A145" s="9" t="str">
        <f>+MontoEmpresas!A146</f>
        <v>ERSA</v>
      </c>
      <c r="B145" s="24">
        <f>+MontoEmpresas!BJ146</f>
        <v>0</v>
      </c>
      <c r="C145" t="str">
        <f t="shared" si="6"/>
        <v>ERSA</v>
      </c>
      <c r="F145" s="26"/>
      <c r="G145" s="26"/>
      <c r="H145" s="26"/>
    </row>
    <row r="146" spans="1:8" x14ac:dyDescent="0.35">
      <c r="A146" s="9" t="str">
        <f>+MontoEmpresas!A147</f>
        <v>ESPINOS</v>
      </c>
      <c r="B146" s="24">
        <f>+MontoEmpresas!BJ147</f>
        <v>945505.42999999947</v>
      </c>
      <c r="C146" t="str">
        <f t="shared" si="6"/>
        <v>ESPINOS</v>
      </c>
      <c r="F146" s="26"/>
      <c r="G146" s="26"/>
      <c r="H146" s="26"/>
    </row>
    <row r="147" spans="1:8" x14ac:dyDescent="0.35">
      <c r="A147" s="9" t="str">
        <f>+MontoEmpresas!A148</f>
        <v>ESTANCILLA SPA</v>
      </c>
      <c r="B147" s="24">
        <f>+MontoEmpresas!BJ148</f>
        <v>0</v>
      </c>
      <c r="C147" t="str">
        <f t="shared" si="6"/>
        <v>ESTANCILLA SPA</v>
      </c>
      <c r="F147" s="26"/>
      <c r="G147" s="26"/>
      <c r="H147" s="26"/>
    </row>
    <row r="148" spans="1:8" x14ac:dyDescent="0.35">
      <c r="A148" s="9" t="str">
        <f>+MontoEmpresas!A149</f>
        <v>FARMDO_ENERGY</v>
      </c>
      <c r="B148" s="24">
        <f>+MontoEmpresas!BJ149</f>
        <v>126211.41999999998</v>
      </c>
      <c r="C148" t="str">
        <f t="shared" si="6"/>
        <v>FARMDO_ENERGY</v>
      </c>
      <c r="F148" s="26"/>
      <c r="G148" s="26"/>
      <c r="H148" s="26"/>
    </row>
    <row r="149" spans="1:8" x14ac:dyDescent="0.35">
      <c r="A149" s="9" t="str">
        <f>+MontoEmpresas!A150</f>
        <v>FARO_CORONA</v>
      </c>
      <c r="B149" s="24">
        <f>+MontoEmpresas!BJ150</f>
        <v>6296.9100000000017</v>
      </c>
      <c r="C149" t="str">
        <f t="shared" si="6"/>
        <v>FARO_CORONA</v>
      </c>
      <c r="F149" s="26"/>
      <c r="G149" s="26"/>
      <c r="H149" s="26"/>
    </row>
    <row r="150" spans="1:8" x14ac:dyDescent="0.35">
      <c r="A150" s="9" t="str">
        <f>+MontoEmpresas!A151</f>
        <v>FONTUS_SCL_III</v>
      </c>
      <c r="B150" s="24">
        <f>+MontoEmpresas!BJ151</f>
        <v>0</v>
      </c>
      <c r="C150" t="str">
        <f t="shared" si="6"/>
        <v>FONTUS_SCL_III</v>
      </c>
      <c r="F150" s="26"/>
      <c r="G150" s="26"/>
      <c r="H150" s="26"/>
    </row>
    <row r="151" spans="1:8" x14ac:dyDescent="0.35">
      <c r="A151" s="9" t="str">
        <f>+MontoEmpresas!A152</f>
        <v>FOTOVOLTAICA DELTA</v>
      </c>
      <c r="B151" s="24">
        <f>+MontoEmpresas!BJ152</f>
        <v>107443.29000000007</v>
      </c>
      <c r="C151" t="str">
        <f t="shared" si="6"/>
        <v>FOTOVOLTAICA DELTA</v>
      </c>
      <c r="F151" s="26"/>
      <c r="G151" s="26"/>
      <c r="H151" s="26"/>
    </row>
    <row r="152" spans="1:8" x14ac:dyDescent="0.35">
      <c r="A152" s="9" t="str">
        <f>+MontoEmpresas!A153</f>
        <v>FOTOVOLTAICA EL ALERCE</v>
      </c>
      <c r="B152" s="24">
        <f>+MontoEmpresas!BJ153</f>
        <v>109613.12</v>
      </c>
      <c r="C152" t="str">
        <f t="shared" si="6"/>
        <v>FOTOVOLTAICA EL ALERCE</v>
      </c>
      <c r="F152" s="26"/>
      <c r="G152" s="26"/>
      <c r="H152" s="26"/>
    </row>
    <row r="153" spans="1:8" x14ac:dyDescent="0.35">
      <c r="A153" s="9" t="str">
        <f>+MontoEmpresas!A154</f>
        <v>FOTOVOLTAICA EL MANZANAR</v>
      </c>
      <c r="B153" s="24">
        <f>+MontoEmpresas!BJ154</f>
        <v>124398.73000000001</v>
      </c>
      <c r="C153" t="str">
        <f t="shared" si="6"/>
        <v>FOTOVOLTAICA EL MANZANAR</v>
      </c>
      <c r="F153" s="26"/>
      <c r="G153" s="26"/>
      <c r="H153" s="26"/>
    </row>
    <row r="154" spans="1:8" x14ac:dyDescent="0.35">
      <c r="A154" s="9" t="str">
        <f>+MontoEmpresas!A155</f>
        <v>FOTOVOLTAICA_ACACIA</v>
      </c>
      <c r="B154" s="24">
        <f>+MontoEmpresas!BJ155</f>
        <v>101360.79999999992</v>
      </c>
      <c r="C154" t="str">
        <f t="shared" si="6"/>
        <v>FOTOVOLTAICA_ACACIA</v>
      </c>
      <c r="F154" s="26"/>
      <c r="G154" s="26"/>
      <c r="H154" s="26"/>
    </row>
    <row r="155" spans="1:8" x14ac:dyDescent="0.35">
      <c r="A155" s="9" t="str">
        <f>+MontoEmpresas!A156</f>
        <v>FOTOVOLTAICA_ALGARROBO_SPA</v>
      </c>
      <c r="B155" s="24">
        <f>+MontoEmpresas!BJ156</f>
        <v>88543.389999999985</v>
      </c>
      <c r="C155" t="str">
        <f t="shared" si="6"/>
        <v>FOTOVOLTAICA_ALGARROBO_SPA</v>
      </c>
      <c r="F155" s="26"/>
      <c r="G155" s="26"/>
      <c r="H155" s="26"/>
    </row>
    <row r="156" spans="1:8" x14ac:dyDescent="0.35">
      <c r="A156" s="9" t="str">
        <f>+MontoEmpresas!A157</f>
        <v>FOTOVOLTAICA_EL_MANZANO_SPA</v>
      </c>
      <c r="B156" s="24">
        <f>+MontoEmpresas!BJ157</f>
        <v>79665.859999999986</v>
      </c>
      <c r="C156" t="str">
        <f t="shared" si="6"/>
        <v>FOTOVOLTAICA_EL_MANZANO_SPA</v>
      </c>
      <c r="F156" s="26"/>
      <c r="G156" s="26"/>
      <c r="H156" s="26"/>
    </row>
    <row r="157" spans="1:8" x14ac:dyDescent="0.35">
      <c r="A157" s="9" t="str">
        <f>+MontoEmpresas!A158</f>
        <v>FOTOVOLTAICA_MANIO_SPA</v>
      </c>
      <c r="B157" s="24">
        <f>+MontoEmpresas!BJ158</f>
        <v>130503.44000000006</v>
      </c>
      <c r="C157" t="str">
        <f t="shared" si="6"/>
        <v>FOTOVOLTAICA_MANIO_SPA</v>
      </c>
      <c r="F157" s="26"/>
      <c r="G157" s="26"/>
      <c r="H157" s="26"/>
    </row>
    <row r="158" spans="1:8" x14ac:dyDescent="0.35">
      <c r="A158" s="9" t="str">
        <f>+MontoEmpresas!A159</f>
        <v>FOTOVOLTAICA_SAN ISIDRO</v>
      </c>
      <c r="B158" s="24">
        <f>+MontoEmpresas!BJ159</f>
        <v>95446.079999999929</v>
      </c>
      <c r="C158" t="str">
        <f t="shared" si="6"/>
        <v>FOTOVOLTAICA_SAN ISIDRO</v>
      </c>
      <c r="F158" s="26"/>
      <c r="G158" s="26"/>
      <c r="H158" s="26"/>
    </row>
    <row r="159" spans="1:8" x14ac:dyDescent="0.35">
      <c r="A159" s="9" t="str">
        <f>+MontoEmpresas!A160</f>
        <v>FV_ARIZTIA</v>
      </c>
      <c r="B159" s="24">
        <f>+MontoEmpresas!BJ160</f>
        <v>79227.37999999999</v>
      </c>
      <c r="C159" t="str">
        <f t="shared" si="6"/>
        <v>FV_ARIZTIA</v>
      </c>
      <c r="F159" s="26"/>
      <c r="G159" s="26"/>
      <c r="H159" s="26"/>
    </row>
    <row r="160" spans="1:8" x14ac:dyDescent="0.35">
      <c r="A160" s="9" t="str">
        <f>+MontoEmpresas!A161</f>
        <v>FV_NORTE_GRANDE_5</v>
      </c>
      <c r="B160" s="24">
        <f>+MontoEmpresas!BJ161</f>
        <v>2394312.660000002</v>
      </c>
      <c r="C160" t="str">
        <f t="shared" si="6"/>
        <v>FV_NORTE_GRANDE_5</v>
      </c>
      <c r="F160" s="26"/>
      <c r="G160" s="26"/>
      <c r="H160" s="26"/>
    </row>
    <row r="161" spans="1:8" x14ac:dyDescent="0.35">
      <c r="A161" s="9" t="str">
        <f>+MontoEmpresas!A162</f>
        <v>GAS SUR</v>
      </c>
      <c r="B161" s="24">
        <f>+MontoEmpresas!BJ162</f>
        <v>-15297.119999999997</v>
      </c>
      <c r="C161" t="str">
        <f t="shared" si="6"/>
        <v>GAS SUR</v>
      </c>
      <c r="F161" s="26"/>
      <c r="G161" s="26"/>
      <c r="H161" s="26"/>
    </row>
    <row r="162" spans="1:8" x14ac:dyDescent="0.35">
      <c r="A162" s="9" t="str">
        <f>+MontoEmpresas!A163</f>
        <v>GENERACION_SOLAR_SPA</v>
      </c>
      <c r="B162" s="24">
        <f>+MontoEmpresas!BJ163</f>
        <v>0</v>
      </c>
      <c r="C162" t="str">
        <f t="shared" si="6"/>
        <v>GENERACION_SOLAR_SPA</v>
      </c>
      <c r="F162" s="26"/>
      <c r="G162" s="26"/>
      <c r="H162" s="26"/>
    </row>
    <row r="163" spans="1:8" x14ac:dyDescent="0.35">
      <c r="A163" s="9" t="str">
        <f>+MontoEmpresas!A164</f>
        <v>GENERADORA AZUL</v>
      </c>
      <c r="B163" s="24">
        <f>+MontoEmpresas!BJ164</f>
        <v>0</v>
      </c>
      <c r="C163" t="str">
        <f t="shared" si="6"/>
        <v>GENERADORA AZUL</v>
      </c>
      <c r="F163" s="26"/>
      <c r="G163" s="26"/>
      <c r="H163" s="26"/>
    </row>
    <row r="164" spans="1:8" x14ac:dyDescent="0.35">
      <c r="A164" s="9" t="str">
        <f>+MontoEmpresas!A165</f>
        <v>GENERADORA_PIUTEL</v>
      </c>
      <c r="B164" s="24">
        <f>+MontoEmpresas!BJ165</f>
        <v>10657.300000000001</v>
      </c>
      <c r="C164" t="str">
        <f t="shared" si="6"/>
        <v>GENERADORA_PIUTEL</v>
      </c>
      <c r="F164" s="26"/>
      <c r="G164" s="26"/>
      <c r="H164" s="26"/>
    </row>
    <row r="165" spans="1:8" x14ac:dyDescent="0.35">
      <c r="A165" s="9" t="str">
        <f>+MontoEmpresas!A166</f>
        <v>GENERADORA_ZAPALLAR</v>
      </c>
      <c r="B165" s="24">
        <f>+MontoEmpresas!BJ166</f>
        <v>0</v>
      </c>
      <c r="C165" t="str">
        <f t="shared" si="6"/>
        <v>GENERADORA_ZAPALLAR</v>
      </c>
      <c r="F165" s="26"/>
      <c r="G165" s="26"/>
      <c r="H165" s="26"/>
    </row>
    <row r="166" spans="1:8" x14ac:dyDescent="0.35">
      <c r="A166" s="9" t="str">
        <f>+MontoEmpresas!A167</f>
        <v>GENERHOM</v>
      </c>
      <c r="B166" s="24">
        <f>+MontoEmpresas!BJ167</f>
        <v>243725.17000000033</v>
      </c>
      <c r="C166" t="str">
        <f t="shared" si="6"/>
        <v>GENERHOM</v>
      </c>
      <c r="F166" s="26"/>
      <c r="G166" s="26"/>
      <c r="H166" s="26"/>
    </row>
    <row r="167" spans="1:8" x14ac:dyDescent="0.35">
      <c r="A167" s="9" t="str">
        <f>+MontoEmpresas!A168</f>
        <v>GENPAC</v>
      </c>
      <c r="B167" s="24">
        <f>+MontoEmpresas!BJ168</f>
        <v>255835.76</v>
      </c>
      <c r="C167" t="str">
        <f t="shared" si="6"/>
        <v>GENPAC</v>
      </c>
      <c r="F167" s="26"/>
      <c r="G167" s="26"/>
      <c r="H167" s="26"/>
    </row>
    <row r="168" spans="1:8" x14ac:dyDescent="0.35">
      <c r="A168" s="9" t="str">
        <f>+MontoEmpresas!A169</f>
        <v>GEOTERMICA_DEL_NORTE</v>
      </c>
      <c r="B168" s="24">
        <f>+MontoEmpresas!BJ169</f>
        <v>-180852.82000000449</v>
      </c>
      <c r="C168" t="str">
        <f t="shared" si="6"/>
        <v>GEOTERMICA_DEL_NORTE</v>
      </c>
      <c r="F168" s="26"/>
      <c r="G168" s="26"/>
      <c r="H168" s="26"/>
    </row>
    <row r="169" spans="1:8" x14ac:dyDescent="0.35">
      <c r="A169" s="9" t="str">
        <f>+MontoEmpresas!A170</f>
        <v>GESAN</v>
      </c>
      <c r="B169" s="24">
        <f>+MontoEmpresas!BJ170</f>
        <v>93079.569999999978</v>
      </c>
      <c r="C169" t="str">
        <f t="shared" si="6"/>
        <v>GESAN</v>
      </c>
      <c r="F169" s="26"/>
      <c r="G169" s="26"/>
      <c r="H169" s="26"/>
    </row>
    <row r="170" spans="1:8" x14ac:dyDescent="0.35">
      <c r="A170" s="9" t="str">
        <f>+MontoEmpresas!A171</f>
        <v>GESTEL</v>
      </c>
      <c r="B170" s="24">
        <f>+MontoEmpresas!BJ171</f>
        <v>30818.210000000036</v>
      </c>
      <c r="C170" t="str">
        <f t="shared" si="6"/>
        <v>GESTEL</v>
      </c>
      <c r="F170" s="26"/>
      <c r="G170" s="26"/>
      <c r="H170" s="26"/>
    </row>
    <row r="171" spans="1:8" x14ac:dyDescent="0.35">
      <c r="A171" s="9" t="str">
        <f>+MontoEmpresas!A172</f>
        <v>GM_HOLDINGS</v>
      </c>
      <c r="B171" s="24">
        <f>+MontoEmpresas!BJ172</f>
        <v>-85365.750000000058</v>
      </c>
      <c r="C171" t="str">
        <f t="shared" si="6"/>
        <v>GM_HOLDINGS</v>
      </c>
      <c r="F171" s="26"/>
      <c r="G171" s="26"/>
      <c r="H171" s="26"/>
    </row>
    <row r="172" spans="1:8" x14ac:dyDescent="0.35">
      <c r="A172" s="9" t="str">
        <f>+MontoEmpresas!A173</f>
        <v>GMETROPOLITANA</v>
      </c>
      <c r="B172" s="24">
        <f>+MontoEmpresas!BJ173</f>
        <v>78981.820000000007</v>
      </c>
      <c r="C172" t="str">
        <f t="shared" si="6"/>
        <v>GMETROPOLITANA</v>
      </c>
      <c r="F172" s="26"/>
      <c r="G172" s="26"/>
      <c r="H172" s="26"/>
    </row>
    <row r="173" spans="1:8" x14ac:dyDescent="0.35">
      <c r="A173" s="9" t="str">
        <f>+MontoEmpresas!A174</f>
        <v>GORRIONES</v>
      </c>
      <c r="B173" s="24">
        <f>+MontoEmpresas!BJ174</f>
        <v>134545.25000000006</v>
      </c>
      <c r="C173" t="str">
        <f t="shared" si="6"/>
        <v>GORRIONES</v>
      </c>
      <c r="F173" s="26"/>
      <c r="G173" s="26"/>
      <c r="H173" s="26"/>
    </row>
    <row r="174" spans="1:8" x14ac:dyDescent="0.35">
      <c r="A174" s="9" t="str">
        <f>+MontoEmpresas!A175</f>
        <v>GR GUINDO</v>
      </c>
      <c r="B174" s="24">
        <f>+MontoEmpresas!BJ175</f>
        <v>211001.00999999995</v>
      </c>
      <c r="C174" t="str">
        <f t="shared" si="6"/>
        <v>GR GUINDO</v>
      </c>
      <c r="F174" s="26"/>
      <c r="G174" s="26"/>
      <c r="H174" s="26"/>
    </row>
    <row r="175" spans="1:8" x14ac:dyDescent="0.35">
      <c r="A175" s="9" t="str">
        <f>+MontoEmpresas!A176</f>
        <v>GR Power Chile SpA</v>
      </c>
      <c r="B175" s="24">
        <f>+MontoEmpresas!BJ176</f>
        <v>-36384.189999999682</v>
      </c>
      <c r="C175" t="str">
        <f t="shared" si="6"/>
        <v>GR Power Chile SpA</v>
      </c>
      <c r="F175" s="26"/>
      <c r="G175" s="26"/>
      <c r="H175" s="26"/>
    </row>
    <row r="176" spans="1:8" x14ac:dyDescent="0.35">
      <c r="A176" s="9" t="str">
        <f>+MontoEmpresas!A177</f>
        <v>GR Raulí</v>
      </c>
      <c r="B176" s="24">
        <f>+MontoEmpresas!BJ177</f>
        <v>170377.89000000022</v>
      </c>
      <c r="C176" t="str">
        <f t="shared" si="6"/>
        <v>GR Raulí</v>
      </c>
      <c r="F176" s="26"/>
      <c r="G176" s="26"/>
      <c r="H176" s="26"/>
    </row>
    <row r="177" spans="1:8" x14ac:dyDescent="0.35">
      <c r="A177" s="9" t="str">
        <f>+MontoEmpresas!A178</f>
        <v>GR ROBLE</v>
      </c>
      <c r="B177" s="24">
        <f>+MontoEmpresas!BJ178</f>
        <v>103702.76000000002</v>
      </c>
      <c r="C177" t="str">
        <f t="shared" si="6"/>
        <v>GR ROBLE</v>
      </c>
      <c r="F177" s="26"/>
      <c r="G177" s="26"/>
      <c r="H177" s="26"/>
    </row>
    <row r="178" spans="1:8" x14ac:dyDescent="0.35">
      <c r="A178" s="9" t="str">
        <f>+MontoEmpresas!A179</f>
        <v>GR Ulmo</v>
      </c>
      <c r="B178" s="24">
        <f>+MontoEmpresas!BJ179</f>
        <v>276658.94999999995</v>
      </c>
      <c r="C178" t="str">
        <f t="shared" si="6"/>
        <v>GR Ulmo</v>
      </c>
      <c r="F178" s="26"/>
      <c r="G178" s="26"/>
      <c r="H178" s="26"/>
    </row>
    <row r="179" spans="1:8" x14ac:dyDescent="0.35">
      <c r="A179" s="9" t="str">
        <f>+MontoEmpresas!A180</f>
        <v>GR_ALERCE</v>
      </c>
      <c r="B179" s="24">
        <f>+MontoEmpresas!BJ180</f>
        <v>234940.77000000025</v>
      </c>
      <c r="C179" t="str">
        <f t="shared" si="6"/>
        <v>GR_ALERCE</v>
      </c>
      <c r="F179" s="26"/>
      <c r="G179" s="26"/>
      <c r="H179" s="26"/>
    </row>
    <row r="180" spans="1:8" x14ac:dyDescent="0.35">
      <c r="A180" s="9" t="str">
        <f>+MontoEmpresas!A181</f>
        <v>GR_ARAUCARIA</v>
      </c>
      <c r="B180" s="24">
        <f>+MontoEmpresas!BJ181</f>
        <v>412123.53</v>
      </c>
      <c r="C180" t="str">
        <f t="shared" si="6"/>
        <v>GR_ARAUCARIA</v>
      </c>
      <c r="F180" s="26"/>
      <c r="G180" s="26"/>
      <c r="H180" s="26"/>
    </row>
    <row r="181" spans="1:8" x14ac:dyDescent="0.35">
      <c r="A181" s="9" t="str">
        <f>+MontoEmpresas!A182</f>
        <v>GR_BELLOTO_SPA</v>
      </c>
      <c r="B181" s="24">
        <f>+MontoEmpresas!BJ182</f>
        <v>334478.62999999989</v>
      </c>
      <c r="C181" t="str">
        <f t="shared" si="6"/>
        <v>GR_BELLOTO_SPA</v>
      </c>
      <c r="F181" s="26"/>
      <c r="G181" s="26"/>
      <c r="H181" s="26"/>
    </row>
    <row r="182" spans="1:8" x14ac:dyDescent="0.35">
      <c r="A182" s="9" t="str">
        <f>+MontoEmpresas!A183</f>
        <v>GR_BOLDO</v>
      </c>
      <c r="B182" s="24">
        <f>+MontoEmpresas!BJ183</f>
        <v>88543.389999999985</v>
      </c>
      <c r="C182" t="str">
        <f t="shared" si="6"/>
        <v>GR_BOLDO</v>
      </c>
      <c r="F182" s="26"/>
      <c r="G182" s="26"/>
      <c r="H182" s="26"/>
    </row>
    <row r="183" spans="1:8" x14ac:dyDescent="0.35">
      <c r="A183" s="9" t="str">
        <f>+MontoEmpresas!A184</f>
        <v>GR_CANELO</v>
      </c>
      <c r="B183" s="24">
        <f>+MontoEmpresas!BJ184</f>
        <v>353857.92000000022</v>
      </c>
      <c r="C183" t="str">
        <f t="shared" si="6"/>
        <v>GR_CANELO</v>
      </c>
      <c r="F183" s="26"/>
      <c r="G183" s="26"/>
      <c r="H183" s="26"/>
    </row>
    <row r="184" spans="1:8" x14ac:dyDescent="0.35">
      <c r="A184" s="9" t="str">
        <f>+MontoEmpresas!A185</f>
        <v>GR_CHAQUIHUE</v>
      </c>
      <c r="B184" s="24">
        <f>+MontoEmpresas!BJ185</f>
        <v>436330.9</v>
      </c>
      <c r="C184" t="str">
        <f t="shared" si="6"/>
        <v>GR_CHAQUIHUE</v>
      </c>
      <c r="F184" s="26"/>
      <c r="G184" s="26"/>
      <c r="H184" s="26"/>
    </row>
    <row r="185" spans="1:8" x14ac:dyDescent="0.35">
      <c r="A185" s="9" t="str">
        <f>+MontoEmpresas!A186</f>
        <v>GR_COIGUE</v>
      </c>
      <c r="B185" s="24">
        <f>+MontoEmpresas!BJ186</f>
        <v>96855.62</v>
      </c>
      <c r="C185" t="str">
        <f t="shared" si="6"/>
        <v>GR_COIGUE</v>
      </c>
      <c r="F185" s="26"/>
      <c r="G185" s="26"/>
      <c r="H185" s="26"/>
    </row>
    <row r="186" spans="1:8" x14ac:dyDescent="0.35">
      <c r="A186" s="9" t="str">
        <f>+MontoEmpresas!A187</f>
        <v>GR_ESPINO</v>
      </c>
      <c r="B186" s="24">
        <f>+MontoEmpresas!BJ187</f>
        <v>104654.69000000003</v>
      </c>
      <c r="C186" t="str">
        <f t="shared" si="6"/>
        <v>GR_ESPINO</v>
      </c>
      <c r="F186" s="26"/>
      <c r="G186" s="26"/>
      <c r="H186" s="26"/>
    </row>
    <row r="187" spans="1:8" x14ac:dyDescent="0.35">
      <c r="A187" s="9" t="str">
        <f>+MontoEmpresas!A188</f>
        <v>GR_GUAYACAN</v>
      </c>
      <c r="B187" s="24">
        <f>+MontoEmpresas!BJ188</f>
        <v>90468.749999999927</v>
      </c>
      <c r="C187" t="str">
        <f t="shared" si="6"/>
        <v>GR_GUAYACAN</v>
      </c>
      <c r="F187" s="26"/>
      <c r="G187" s="26"/>
      <c r="H187" s="26"/>
    </row>
    <row r="188" spans="1:8" x14ac:dyDescent="0.35">
      <c r="A188" s="9" t="str">
        <f>+MontoEmpresas!A189</f>
        <v>GR_HUINGAN</v>
      </c>
      <c r="B188" s="24">
        <f>+MontoEmpresas!BJ189</f>
        <v>177747.95000000013</v>
      </c>
      <c r="C188" t="str">
        <f t="shared" si="6"/>
        <v>GR_HUINGAN</v>
      </c>
      <c r="F188" s="26"/>
      <c r="G188" s="26"/>
      <c r="H188" s="26"/>
    </row>
    <row r="189" spans="1:8" x14ac:dyDescent="0.35">
      <c r="A189" s="9" t="str">
        <f>+MontoEmpresas!A190</f>
        <v>GR_LAUREL</v>
      </c>
      <c r="B189" s="24">
        <f>+MontoEmpresas!BJ190</f>
        <v>127831.73999999992</v>
      </c>
      <c r="C189" t="str">
        <f t="shared" si="6"/>
        <v>GR_LAUREL</v>
      </c>
      <c r="F189" s="26"/>
      <c r="G189" s="26"/>
      <c r="H189" s="26"/>
    </row>
    <row r="190" spans="1:8" x14ac:dyDescent="0.35">
      <c r="A190" s="9" t="str">
        <f>+MontoEmpresas!A191</f>
        <v>GR_LILEN_SPA</v>
      </c>
      <c r="B190" s="24">
        <f>+MontoEmpresas!BJ191</f>
        <v>293291.91999999993</v>
      </c>
      <c r="C190" t="str">
        <f t="shared" si="6"/>
        <v>GR_LILEN_SPA</v>
      </c>
      <c r="F190" s="26"/>
      <c r="G190" s="26"/>
      <c r="H190" s="26"/>
    </row>
    <row r="191" spans="1:8" x14ac:dyDescent="0.35">
      <c r="A191" s="9" t="str">
        <f>+MontoEmpresas!A192</f>
        <v>GR_LINGUE</v>
      </c>
      <c r="B191" s="24">
        <f>+MontoEmpresas!BJ192</f>
        <v>207161.21999999997</v>
      </c>
      <c r="C191" t="str">
        <f t="shared" si="6"/>
        <v>GR_LINGUE</v>
      </c>
      <c r="F191" s="26"/>
      <c r="G191" s="26"/>
      <c r="H191" s="26"/>
    </row>
    <row r="192" spans="1:8" x14ac:dyDescent="0.35">
      <c r="A192" s="9" t="str">
        <f>+MontoEmpresas!A193</f>
        <v>GR_LITRE</v>
      </c>
      <c r="B192" s="24">
        <f>+MontoEmpresas!BJ193</f>
        <v>377493.7200000002</v>
      </c>
      <c r="C192" t="str">
        <f t="shared" si="6"/>
        <v>GR_LITRE</v>
      </c>
      <c r="F192" s="26"/>
      <c r="G192" s="26"/>
      <c r="H192" s="26"/>
    </row>
    <row r="193" spans="1:8" x14ac:dyDescent="0.35">
      <c r="A193" s="9" t="str">
        <f>+MontoEmpresas!A194</f>
        <v>GR_MELI _SPA</v>
      </c>
      <c r="B193" s="24">
        <f>+MontoEmpresas!BJ194</f>
        <v>86392.760000000068</v>
      </c>
      <c r="C193" t="str">
        <f t="shared" si="6"/>
        <v>GR_MELI _SPA</v>
      </c>
      <c r="F193" s="26"/>
      <c r="G193" s="26"/>
      <c r="H193" s="26"/>
    </row>
    <row r="194" spans="1:8" x14ac:dyDescent="0.35">
      <c r="A194" s="9" t="str">
        <f>+MontoEmpresas!A195</f>
        <v>GR_MOLLE</v>
      </c>
      <c r="B194" s="24">
        <f>+MontoEmpresas!BJ195</f>
        <v>334559.95999999961</v>
      </c>
      <c r="C194" t="str">
        <f t="shared" si="6"/>
        <v>GR_MOLLE</v>
      </c>
      <c r="F194" s="26"/>
      <c r="G194" s="26"/>
      <c r="H194" s="26"/>
    </row>
    <row r="195" spans="1:8" x14ac:dyDescent="0.35">
      <c r="A195" s="9" t="str">
        <f>+MontoEmpresas!A196</f>
        <v>GR_PALMA_SPA</v>
      </c>
      <c r="B195" s="24">
        <f>+MontoEmpresas!BJ196</f>
        <v>424170.94000000047</v>
      </c>
      <c r="C195" t="str">
        <f t="shared" ref="C195:C258" si="7">+A195</f>
        <v>GR_PALMA_SPA</v>
      </c>
      <c r="F195" s="26"/>
      <c r="G195" s="26"/>
      <c r="H195" s="26"/>
    </row>
    <row r="196" spans="1:8" x14ac:dyDescent="0.35">
      <c r="A196" s="9" t="str">
        <f>+MontoEmpresas!A197</f>
        <v>GR_PAN_DE_AZUCAR</v>
      </c>
      <c r="B196" s="24">
        <f>+MontoEmpresas!BJ197</f>
        <v>130952.44999999995</v>
      </c>
      <c r="C196" t="str">
        <f t="shared" si="7"/>
        <v>GR_PAN_DE_AZUCAR</v>
      </c>
      <c r="F196" s="26"/>
      <c r="G196" s="26"/>
      <c r="H196" s="26"/>
    </row>
    <row r="197" spans="1:8" x14ac:dyDescent="0.35">
      <c r="A197" s="9" t="str">
        <f>+MontoEmpresas!A198</f>
        <v>GR_PILO</v>
      </c>
      <c r="B197" s="24">
        <f>+MontoEmpresas!BJ198</f>
        <v>290565.95999999979</v>
      </c>
      <c r="C197" t="str">
        <f t="shared" si="7"/>
        <v>GR_PILO</v>
      </c>
      <c r="F197" s="26"/>
      <c r="G197" s="26"/>
      <c r="H197" s="26"/>
    </row>
    <row r="198" spans="1:8" x14ac:dyDescent="0.35">
      <c r="A198" s="9" t="str">
        <f>+MontoEmpresas!A199</f>
        <v>GR_PITAO</v>
      </c>
      <c r="B198" s="24">
        <f>+MontoEmpresas!BJ199</f>
        <v>328912.84999999986</v>
      </c>
      <c r="C198" t="str">
        <f t="shared" si="7"/>
        <v>GR_PITAO</v>
      </c>
      <c r="F198" s="26"/>
      <c r="G198" s="26"/>
      <c r="H198" s="26"/>
    </row>
    <row r="199" spans="1:8" x14ac:dyDescent="0.35">
      <c r="A199" s="9" t="str">
        <f>+MontoEmpresas!A200</f>
        <v>GR_TAMARUGO_SPA</v>
      </c>
      <c r="B199" s="24">
        <f>+MontoEmpresas!BJ200</f>
        <v>0</v>
      </c>
      <c r="C199" t="str">
        <f t="shared" si="7"/>
        <v>GR_TAMARUGO_SPA</v>
      </c>
      <c r="F199" s="26"/>
      <c r="G199" s="26"/>
      <c r="H199" s="26"/>
    </row>
    <row r="200" spans="1:8" x14ac:dyDescent="0.35">
      <c r="A200" s="9" t="str">
        <f>+MontoEmpresas!A201</f>
        <v>GR_TIACA</v>
      </c>
      <c r="B200" s="24">
        <f>+MontoEmpresas!BJ201</f>
        <v>124955.92000000011</v>
      </c>
      <c r="C200" t="str">
        <f t="shared" si="7"/>
        <v>GR_TIACA</v>
      </c>
      <c r="F200" s="26"/>
      <c r="G200" s="26"/>
      <c r="H200" s="26"/>
    </row>
    <row r="201" spans="1:8" x14ac:dyDescent="0.35">
      <c r="A201" s="9" t="str">
        <f>+MontoEmpresas!A202</f>
        <v>GR_TINEO</v>
      </c>
      <c r="B201" s="24">
        <f>+MontoEmpresas!BJ202</f>
        <v>103702.76000000002</v>
      </c>
      <c r="C201" t="str">
        <f t="shared" si="7"/>
        <v>GR_TINEO</v>
      </c>
      <c r="F201" s="26"/>
      <c r="G201" s="26"/>
      <c r="H201" s="26"/>
    </row>
    <row r="202" spans="1:8" x14ac:dyDescent="0.35">
      <c r="A202" s="9" t="str">
        <f>+MontoEmpresas!A203</f>
        <v>GRANADA</v>
      </c>
      <c r="B202" s="24">
        <f>+MontoEmpresas!BJ203</f>
        <v>0</v>
      </c>
      <c r="C202" t="str">
        <f t="shared" si="7"/>
        <v>GRANADA</v>
      </c>
      <c r="F202" s="26"/>
      <c r="G202" s="26"/>
      <c r="H202" s="26"/>
    </row>
    <row r="203" spans="1:8" x14ac:dyDescent="0.35">
      <c r="A203" s="9" t="str">
        <f>+MontoEmpresas!A204</f>
        <v>GUACOLDA</v>
      </c>
      <c r="B203" s="24">
        <f>+MontoEmpresas!BJ204</f>
        <v>7119720.1099999957</v>
      </c>
      <c r="C203" t="str">
        <f t="shared" si="7"/>
        <v>GUACOLDA</v>
      </c>
      <c r="F203" s="26"/>
      <c r="G203" s="26"/>
      <c r="H203" s="26"/>
    </row>
    <row r="204" spans="1:8" x14ac:dyDescent="0.35">
      <c r="A204" s="9" t="str">
        <f>+MontoEmpresas!A205</f>
        <v>HBS</v>
      </c>
      <c r="B204" s="24">
        <f>+MontoEmpresas!BJ205</f>
        <v>0</v>
      </c>
      <c r="C204" t="str">
        <f t="shared" si="7"/>
        <v>HBS</v>
      </c>
      <c r="F204" s="26"/>
      <c r="G204" s="26"/>
      <c r="H204" s="26"/>
    </row>
    <row r="205" spans="1:8" x14ac:dyDescent="0.35">
      <c r="A205" s="9" t="str">
        <f>+MontoEmpresas!A206</f>
        <v>HE_EL_PASO</v>
      </c>
      <c r="B205" s="24">
        <f>+MontoEmpresas!BJ206</f>
        <v>2223570.5899999966</v>
      </c>
      <c r="C205" t="str">
        <f t="shared" si="7"/>
        <v>HE_EL_PASO</v>
      </c>
      <c r="F205" s="26"/>
      <c r="G205" s="26"/>
      <c r="H205" s="26"/>
    </row>
    <row r="206" spans="1:8" x14ac:dyDescent="0.35">
      <c r="A206" s="9" t="str">
        <f>+MontoEmpresas!A207</f>
        <v>HELIO_ATACAMA_TRES</v>
      </c>
      <c r="B206" s="24">
        <f>+MontoEmpresas!BJ207</f>
        <v>5314679.870000001</v>
      </c>
      <c r="C206" t="str">
        <f t="shared" si="7"/>
        <v>HELIO_ATACAMA_TRES</v>
      </c>
      <c r="F206" s="26"/>
      <c r="G206" s="26"/>
      <c r="H206" s="26"/>
    </row>
    <row r="207" spans="1:8" x14ac:dyDescent="0.35">
      <c r="A207" s="9" t="str">
        <f>+MontoEmpresas!A208</f>
        <v>HESA</v>
      </c>
      <c r="B207" s="24">
        <f>+MontoEmpresas!BJ208</f>
        <v>0</v>
      </c>
      <c r="C207" t="str">
        <f t="shared" si="7"/>
        <v>HESA</v>
      </c>
      <c r="F207" s="26"/>
      <c r="G207" s="26"/>
      <c r="H207" s="26"/>
    </row>
    <row r="208" spans="1:8" x14ac:dyDescent="0.35">
      <c r="A208" s="9" t="str">
        <f>+MontoEmpresas!A209</f>
        <v>HIDROANGOL</v>
      </c>
      <c r="B208" s="24">
        <f>+MontoEmpresas!BJ209</f>
        <v>1416333.9300000013</v>
      </c>
      <c r="C208" t="str">
        <f t="shared" si="7"/>
        <v>HIDROANGOL</v>
      </c>
      <c r="F208" s="26"/>
      <c r="G208" s="26"/>
      <c r="H208" s="26"/>
    </row>
    <row r="209" spans="1:8" x14ac:dyDescent="0.35">
      <c r="A209" s="9" t="str">
        <f>+MontoEmpresas!A210</f>
        <v>HIDROELECTRICA SAN ANDRES</v>
      </c>
      <c r="B209" s="24">
        <f>+MontoEmpresas!BJ210</f>
        <v>2596111.189999999</v>
      </c>
      <c r="C209" t="str">
        <f t="shared" si="7"/>
        <v>HIDROELECTRICA SAN ANDRES</v>
      </c>
      <c r="F209" s="26"/>
      <c r="G209" s="26"/>
      <c r="H209" s="26"/>
    </row>
    <row r="210" spans="1:8" x14ac:dyDescent="0.35">
      <c r="A210" s="9" t="str">
        <f>+MontoEmpresas!A211</f>
        <v>HIDROELECTRICA_LASJUNTAS</v>
      </c>
      <c r="B210" s="24">
        <f>+MontoEmpresas!BJ211</f>
        <v>0</v>
      </c>
      <c r="C210" t="str">
        <f t="shared" si="7"/>
        <v>HIDROELECTRICA_LASJUNTAS</v>
      </c>
      <c r="F210" s="26"/>
      <c r="G210" s="26"/>
      <c r="H210" s="26"/>
    </row>
    <row r="211" spans="1:8" x14ac:dyDescent="0.35">
      <c r="A211" s="9" t="str">
        <f>+MontoEmpresas!A212</f>
        <v>HIDROENERSUR</v>
      </c>
      <c r="B211" s="24">
        <f>+MontoEmpresas!BJ212</f>
        <v>300329.83000000025</v>
      </c>
      <c r="C211" t="str">
        <f t="shared" si="7"/>
        <v>HIDROENERSUR</v>
      </c>
      <c r="F211" s="26"/>
      <c r="G211" s="26"/>
      <c r="H211" s="26"/>
    </row>
    <row r="212" spans="1:8" x14ac:dyDescent="0.35">
      <c r="A212" s="9" t="str">
        <f>+MontoEmpresas!A213</f>
        <v>HIDROLIRCAY</v>
      </c>
      <c r="B212" s="24">
        <f>+MontoEmpresas!BJ213</f>
        <v>2727239.1299999994</v>
      </c>
      <c r="C212" t="str">
        <f t="shared" si="7"/>
        <v>HIDROLIRCAY</v>
      </c>
      <c r="F212" s="26"/>
      <c r="G212" s="26"/>
      <c r="H212" s="26"/>
    </row>
    <row r="213" spans="1:8" x14ac:dyDescent="0.35">
      <c r="A213" s="9" t="str">
        <f>+MontoEmpresas!A214</f>
        <v>HIDROMOCHO</v>
      </c>
      <c r="B213" s="24">
        <f>+MontoEmpresas!BJ214</f>
        <v>-0.14999999990686774</v>
      </c>
      <c r="C213" t="str">
        <f t="shared" si="7"/>
        <v>HIDROMOCHO</v>
      </c>
      <c r="F213" s="26"/>
      <c r="G213" s="26"/>
      <c r="H213" s="26"/>
    </row>
    <row r="214" spans="1:8" x14ac:dyDescent="0.35">
      <c r="A214" s="9" t="str">
        <f>+MontoEmpresas!A215</f>
        <v>HIDROMUCHI</v>
      </c>
      <c r="B214" s="24">
        <f>+MontoEmpresas!BJ215</f>
        <v>26602.63</v>
      </c>
      <c r="C214" t="str">
        <f t="shared" si="7"/>
        <v>HIDROMUCHI</v>
      </c>
      <c r="F214" s="26"/>
      <c r="G214" s="26"/>
      <c r="H214" s="26"/>
    </row>
    <row r="215" spans="1:8" x14ac:dyDescent="0.35">
      <c r="A215" s="9" t="str">
        <f>+MontoEmpresas!A216</f>
        <v>HIDROMUNILQUE</v>
      </c>
      <c r="B215" s="24">
        <f>+MontoEmpresas!BJ216</f>
        <v>23961.929999999997</v>
      </c>
      <c r="C215" t="str">
        <f t="shared" si="7"/>
        <v>HIDROMUNILQUE</v>
      </c>
      <c r="F215" s="26"/>
      <c r="G215" s="26"/>
      <c r="H215" s="26"/>
    </row>
    <row r="216" spans="1:8" x14ac:dyDescent="0.35">
      <c r="A216" s="9" t="str">
        <f>+MontoEmpresas!A217</f>
        <v>HIDROPALMAR</v>
      </c>
      <c r="B216" s="24">
        <f>+MontoEmpresas!BJ217</f>
        <v>569618.69000000041</v>
      </c>
      <c r="C216" t="str">
        <f t="shared" si="7"/>
        <v>HIDROPALMAR</v>
      </c>
      <c r="F216" s="26"/>
      <c r="G216" s="26"/>
      <c r="H216" s="26"/>
    </row>
    <row r="217" spans="1:8" x14ac:dyDescent="0.35">
      <c r="A217" s="9" t="str">
        <f>+MontoEmpresas!A218</f>
        <v>HIDROPALOMA</v>
      </c>
      <c r="B217" s="24">
        <f>+MontoEmpresas!BJ218</f>
        <v>7223.649999999996</v>
      </c>
      <c r="C217" t="str">
        <f t="shared" si="7"/>
        <v>HIDROPALOMA</v>
      </c>
      <c r="F217" s="26"/>
      <c r="G217" s="26"/>
      <c r="H217" s="26"/>
    </row>
    <row r="218" spans="1:8" x14ac:dyDescent="0.35">
      <c r="A218" s="9" t="str">
        <f>+MontoEmpresas!A219</f>
        <v>HORMIGA_SOLAR</v>
      </c>
      <c r="B218" s="24">
        <f>+MontoEmpresas!BJ219</f>
        <v>75587.819999999978</v>
      </c>
      <c r="C218" t="str">
        <f t="shared" si="7"/>
        <v>HORMIGA_SOLAR</v>
      </c>
      <c r="F218" s="26"/>
      <c r="G218" s="26"/>
      <c r="H218" s="26"/>
    </row>
    <row r="219" spans="1:8" x14ac:dyDescent="0.35">
      <c r="A219" s="9" t="str">
        <f>+MontoEmpresas!A220</f>
        <v>HORNITOS</v>
      </c>
      <c r="B219" s="24">
        <f>+MontoEmpresas!BJ220</f>
        <v>-11826239.119999999</v>
      </c>
      <c r="C219" t="str">
        <f t="shared" si="7"/>
        <v>HORNITOS</v>
      </c>
      <c r="F219" s="26"/>
      <c r="G219" s="26"/>
      <c r="H219" s="26"/>
    </row>
    <row r="220" spans="1:8" x14ac:dyDescent="0.35">
      <c r="A220" s="9" t="str">
        <f>+MontoEmpresas!A221</f>
        <v>HUAJACHE</v>
      </c>
      <c r="B220" s="24">
        <f>+MontoEmpresas!BJ221</f>
        <v>28146.62000000001</v>
      </c>
      <c r="C220" t="str">
        <f t="shared" si="7"/>
        <v>HUAJACHE</v>
      </c>
      <c r="F220" s="26"/>
      <c r="G220" s="26"/>
      <c r="H220" s="26"/>
    </row>
    <row r="221" spans="1:8" x14ac:dyDescent="0.35">
      <c r="A221" s="9" t="str">
        <f>+MontoEmpresas!A222</f>
        <v>HUEMUL_ENERGIA</v>
      </c>
      <c r="B221" s="24">
        <f>+MontoEmpresas!BJ222</f>
        <v>-6625324.8900000015</v>
      </c>
      <c r="C221" t="str">
        <f t="shared" si="7"/>
        <v>HUEMUL_ENERGIA</v>
      </c>
      <c r="F221" s="26"/>
      <c r="G221" s="26"/>
      <c r="H221" s="26"/>
    </row>
    <row r="222" spans="1:8" x14ac:dyDescent="0.35">
      <c r="A222" s="9" t="str">
        <f>+MontoEmpresas!A223</f>
        <v>ILLALOLEN</v>
      </c>
      <c r="B222" s="24">
        <f>+MontoEmpresas!BJ223</f>
        <v>129994.32</v>
      </c>
      <c r="C222" t="str">
        <f t="shared" si="7"/>
        <v>ILLALOLEN</v>
      </c>
      <c r="F222" s="26"/>
      <c r="G222" s="26"/>
      <c r="H222" s="26"/>
    </row>
    <row r="223" spans="1:8" x14ac:dyDescent="0.35">
      <c r="A223" s="9" t="str">
        <f>+MontoEmpresas!A224</f>
        <v>IMELSA_ENERGIA</v>
      </c>
      <c r="B223" s="24">
        <f>+MontoEmpresas!BJ224</f>
        <v>-2062014.4600000009</v>
      </c>
      <c r="C223" t="str">
        <f t="shared" si="7"/>
        <v>IMELSA_ENERGIA</v>
      </c>
      <c r="F223" s="26"/>
      <c r="G223" s="26"/>
      <c r="H223" s="26"/>
    </row>
    <row r="224" spans="1:8" x14ac:dyDescent="0.35">
      <c r="A224" s="9" t="str">
        <f>+MontoEmpresas!A225</f>
        <v>IMELSA_ENERGIA (CINTAC)</v>
      </c>
      <c r="B224" s="24">
        <f>+MontoEmpresas!BJ225</f>
        <v>0</v>
      </c>
      <c r="C224" t="str">
        <f t="shared" si="7"/>
        <v>IMELSA_ENERGIA (CINTAC)</v>
      </c>
      <c r="F224" s="26"/>
      <c r="G224" s="26"/>
      <c r="H224" s="26"/>
    </row>
    <row r="225" spans="1:8" x14ac:dyDescent="0.35">
      <c r="A225" s="9" t="str">
        <f>+MontoEmpresas!A226</f>
        <v>INACAL</v>
      </c>
      <c r="B225" s="24">
        <f>+MontoEmpresas!BJ226</f>
        <v>0</v>
      </c>
      <c r="C225" t="str">
        <f t="shared" si="7"/>
        <v>INACAL</v>
      </c>
      <c r="F225" s="26"/>
      <c r="G225" s="26"/>
      <c r="H225" s="26"/>
    </row>
    <row r="226" spans="1:8" x14ac:dyDescent="0.35">
      <c r="A226" s="9" t="str">
        <f>+MontoEmpresas!A227</f>
        <v>INCAHUASI_ENERGY</v>
      </c>
      <c r="B226" s="24">
        <f>+MontoEmpresas!BJ227</f>
        <v>145100.23999999993</v>
      </c>
      <c r="C226" t="str">
        <f t="shared" si="7"/>
        <v>INCAHUASI_ENERGY</v>
      </c>
      <c r="F226" s="26"/>
      <c r="G226" s="26"/>
      <c r="H226" s="26"/>
    </row>
    <row r="227" spans="1:8" x14ac:dyDescent="0.35">
      <c r="A227" s="9" t="str">
        <f>+MontoEmpresas!A228</f>
        <v>INERSA</v>
      </c>
      <c r="B227" s="24">
        <f>+MontoEmpresas!BJ228</f>
        <v>0</v>
      </c>
      <c r="C227" t="str">
        <f t="shared" si="7"/>
        <v>INERSA</v>
      </c>
      <c r="F227" s="26"/>
      <c r="G227" s="26"/>
      <c r="H227" s="26"/>
    </row>
    <row r="228" spans="1:8" x14ac:dyDescent="0.35">
      <c r="A228" s="9" t="str">
        <f>+MontoEmpresas!A229</f>
        <v>INNERGEX_RENEWABLE</v>
      </c>
      <c r="B228" s="24">
        <f>+MontoEmpresas!BJ229</f>
        <v>2118404.0400000028</v>
      </c>
      <c r="C228" t="str">
        <f t="shared" si="7"/>
        <v>INNERGEX_RENEWABLE</v>
      </c>
      <c r="F228" s="26"/>
      <c r="G228" s="26"/>
      <c r="H228" s="26"/>
    </row>
    <row r="229" spans="1:8" x14ac:dyDescent="0.35">
      <c r="A229" s="9" t="str">
        <f>+MontoEmpresas!A230</f>
        <v>INV_CHACABUCO</v>
      </c>
      <c r="B229" s="24">
        <f>+MontoEmpresas!BJ230</f>
        <v>428455.59000000043</v>
      </c>
      <c r="C229" t="str">
        <f t="shared" si="7"/>
        <v>INV_CHACABUCO</v>
      </c>
      <c r="F229" s="26"/>
      <c r="G229" s="26"/>
      <c r="H229" s="26"/>
    </row>
    <row r="230" spans="1:8" x14ac:dyDescent="0.35">
      <c r="A230" s="9" t="str">
        <f>+MontoEmpresas!A231</f>
        <v>ISABEL_SOLAR_SPA</v>
      </c>
      <c r="B230" s="24">
        <f>+MontoEmpresas!BJ231</f>
        <v>133222.22999999986</v>
      </c>
      <c r="C230" t="str">
        <f t="shared" si="7"/>
        <v>ISABEL_SOLAR_SPA</v>
      </c>
      <c r="F230" s="26"/>
      <c r="G230" s="26"/>
      <c r="H230" s="26"/>
    </row>
    <row r="231" spans="1:8" x14ac:dyDescent="0.35">
      <c r="A231" s="9" t="str">
        <f>+MontoEmpresas!A232</f>
        <v>ISER</v>
      </c>
      <c r="B231" s="24">
        <f>+MontoEmpresas!BJ232</f>
        <v>127854.33000000009</v>
      </c>
      <c r="C231" t="str">
        <f t="shared" si="7"/>
        <v>ISER</v>
      </c>
      <c r="F231" s="26"/>
      <c r="G231" s="26"/>
      <c r="H231" s="26"/>
    </row>
    <row r="232" spans="1:8" x14ac:dyDescent="0.35">
      <c r="A232" s="9" t="str">
        <f>+MontoEmpresas!A233</f>
        <v>JAURURO_SOLAR</v>
      </c>
      <c r="B232" s="24">
        <f>+MontoEmpresas!BJ233</f>
        <v>77486.860000000015</v>
      </c>
      <c r="C232" t="str">
        <f t="shared" si="7"/>
        <v>JAURURO_SOLAR</v>
      </c>
      <c r="F232" s="26"/>
      <c r="G232" s="26"/>
      <c r="H232" s="26"/>
    </row>
    <row r="233" spans="1:8" x14ac:dyDescent="0.35">
      <c r="A233" s="9" t="str">
        <f>+MontoEmpresas!A234</f>
        <v>JAVIERA</v>
      </c>
      <c r="B233" s="24">
        <f>+MontoEmpresas!BJ234</f>
        <v>1098716.2400000002</v>
      </c>
      <c r="C233" t="str">
        <f t="shared" si="7"/>
        <v>JAVIERA</v>
      </c>
      <c r="F233" s="26"/>
      <c r="G233" s="26"/>
      <c r="H233" s="26"/>
    </row>
    <row r="234" spans="1:8" x14ac:dyDescent="0.35">
      <c r="A234" s="9" t="str">
        <f>+MontoEmpresas!A235</f>
        <v>JOAQUIN_SOLAR_SPA</v>
      </c>
      <c r="B234" s="24">
        <f>+MontoEmpresas!BJ235</f>
        <v>147019.86999999994</v>
      </c>
      <c r="C234" t="str">
        <f t="shared" si="7"/>
        <v>JOAQUIN_SOLAR_SPA</v>
      </c>
      <c r="F234" s="26"/>
      <c r="G234" s="26"/>
      <c r="H234" s="26"/>
    </row>
    <row r="235" spans="1:8" x14ac:dyDescent="0.35">
      <c r="A235" s="9" t="str">
        <f>+MontoEmpresas!A236</f>
        <v>KALTEMP</v>
      </c>
      <c r="B235" s="24">
        <f>+MontoEmpresas!BJ236</f>
        <v>85682.510000000082</v>
      </c>
      <c r="C235" t="str">
        <f t="shared" si="7"/>
        <v>KALTEMP</v>
      </c>
      <c r="F235" s="26"/>
      <c r="G235" s="26"/>
      <c r="H235" s="26"/>
    </row>
    <row r="236" spans="1:8" x14ac:dyDescent="0.35">
      <c r="A236" s="9" t="str">
        <f>+MontoEmpresas!A237</f>
        <v>KDM_ENERGIA</v>
      </c>
      <c r="B236" s="24">
        <f>+MontoEmpresas!BJ237</f>
        <v>-127820.70999999992</v>
      </c>
      <c r="C236" t="str">
        <f t="shared" si="7"/>
        <v>KDM_ENERGIA</v>
      </c>
      <c r="F236" s="26"/>
      <c r="G236" s="26"/>
      <c r="H236" s="26"/>
    </row>
    <row r="237" spans="1:8" x14ac:dyDescent="0.35">
      <c r="A237" s="9" t="str">
        <f>+MontoEmpresas!A238</f>
        <v>LA ARENA SPA</v>
      </c>
      <c r="B237" s="24">
        <f>+MontoEmpresas!BJ238</f>
        <v>2743912.5599999959</v>
      </c>
      <c r="C237" t="str">
        <f t="shared" si="7"/>
        <v>LA ARENA SPA</v>
      </c>
      <c r="F237" s="26"/>
      <c r="G237" s="26"/>
      <c r="H237" s="26"/>
    </row>
    <row r="238" spans="1:8" x14ac:dyDescent="0.35">
      <c r="A238" s="9" t="str">
        <f>+MontoEmpresas!A239</f>
        <v>LA CONFLUENCIA</v>
      </c>
      <c r="B238" s="24">
        <f>+MontoEmpresas!BJ239</f>
        <v>15107243.489999995</v>
      </c>
      <c r="C238" t="str">
        <f t="shared" si="7"/>
        <v>LA CONFLUENCIA</v>
      </c>
      <c r="F238" s="26"/>
      <c r="G238" s="26"/>
      <c r="H238" s="26"/>
    </row>
    <row r="239" spans="1:8" x14ac:dyDescent="0.35">
      <c r="A239" s="9" t="str">
        <f>+MontoEmpresas!A240</f>
        <v>LA HIGUERA</v>
      </c>
      <c r="B239" s="24">
        <f>+MontoEmpresas!BJ240</f>
        <v>12054564.909999993</v>
      </c>
      <c r="C239" t="str">
        <f t="shared" si="7"/>
        <v>LA HIGUERA</v>
      </c>
      <c r="F239" s="26"/>
      <c r="G239" s="26"/>
      <c r="H239" s="26"/>
    </row>
    <row r="240" spans="1:8" x14ac:dyDescent="0.35">
      <c r="A240" s="9" t="str">
        <f>+MontoEmpresas!A241</f>
        <v>LA_ACACIA</v>
      </c>
      <c r="B240" s="24">
        <f>+MontoEmpresas!BJ241</f>
        <v>290224.04000000015</v>
      </c>
      <c r="C240" t="str">
        <f t="shared" si="7"/>
        <v>LA_ACACIA</v>
      </c>
      <c r="F240" s="26"/>
      <c r="G240" s="26"/>
      <c r="H240" s="26"/>
    </row>
    <row r="241" spans="1:8" x14ac:dyDescent="0.35">
      <c r="A241" s="9" t="str">
        <f>+MontoEmpresas!A242</f>
        <v>LA_CALERA</v>
      </c>
      <c r="B241" s="24">
        <f>+MontoEmpresas!BJ242</f>
        <v>0</v>
      </c>
      <c r="C241" t="str">
        <f t="shared" si="7"/>
        <v>LA_CALERA</v>
      </c>
      <c r="F241" s="26"/>
      <c r="G241" s="26"/>
      <c r="H241" s="26"/>
    </row>
    <row r="242" spans="1:8" x14ac:dyDescent="0.35">
      <c r="A242" s="9" t="str">
        <f>+MontoEmpresas!A243</f>
        <v>LA_CHIMBA_BIS_SPA</v>
      </c>
      <c r="B242" s="24">
        <f>+MontoEmpresas!BJ243</f>
        <v>140479.47000000003</v>
      </c>
      <c r="C242" t="str">
        <f t="shared" si="7"/>
        <v>LA_CHIMBA_BIS_SPA</v>
      </c>
      <c r="F242" s="26"/>
      <c r="G242" s="26"/>
      <c r="H242" s="26"/>
    </row>
    <row r="243" spans="1:8" x14ac:dyDescent="0.35">
      <c r="A243" s="9" t="str">
        <f>+MontoEmpresas!A244</f>
        <v>LA_HUELLA</v>
      </c>
      <c r="B243" s="24">
        <f>+MontoEmpresas!BJ244</f>
        <v>1353308.9000000001</v>
      </c>
      <c r="C243" t="str">
        <f t="shared" si="7"/>
        <v>LA_HUELLA</v>
      </c>
      <c r="F243" s="26"/>
      <c r="G243" s="26"/>
      <c r="H243" s="26"/>
    </row>
    <row r="244" spans="1:8" x14ac:dyDescent="0.35">
      <c r="A244" s="9" t="str">
        <f>+MontoEmpresas!A245</f>
        <v>LA_LEONERA</v>
      </c>
      <c r="B244" s="24">
        <f>+MontoEmpresas!BJ245</f>
        <v>158035.78000000067</v>
      </c>
      <c r="C244" t="str">
        <f t="shared" si="7"/>
        <v>LA_LEONERA</v>
      </c>
      <c r="F244" s="26"/>
      <c r="G244" s="26"/>
      <c r="H244" s="26"/>
    </row>
    <row r="245" spans="1:8" x14ac:dyDescent="0.35">
      <c r="A245" s="9" t="str">
        <f>+MontoEmpresas!A246</f>
        <v>LA_LIGUA_SPA</v>
      </c>
      <c r="B245" s="24">
        <f>+MontoEmpresas!BJ246</f>
        <v>129994.32</v>
      </c>
      <c r="C245" t="str">
        <f t="shared" si="7"/>
        <v>LA_LIGUA_SPA</v>
      </c>
      <c r="F245" s="26"/>
      <c r="G245" s="26"/>
      <c r="H245" s="26"/>
    </row>
    <row r="246" spans="1:8" x14ac:dyDescent="0.35">
      <c r="A246" s="9" t="str">
        <f>+MontoEmpresas!A247</f>
        <v>LA_MANGA_ENERGY</v>
      </c>
      <c r="B246" s="24">
        <f>+MontoEmpresas!BJ247</f>
        <v>81406.270000000077</v>
      </c>
      <c r="C246" t="str">
        <f t="shared" si="7"/>
        <v>LA_MANGA_ENERGY</v>
      </c>
      <c r="F246" s="26"/>
      <c r="G246" s="26"/>
      <c r="H246" s="26"/>
    </row>
    <row r="247" spans="1:8" x14ac:dyDescent="0.35">
      <c r="A247" s="9" t="str">
        <f>+MontoEmpresas!A248</f>
        <v>LA_MONTAÑA_1</v>
      </c>
      <c r="B247" s="24">
        <f>+MontoEmpresas!BJ248</f>
        <v>288936.56000000017</v>
      </c>
      <c r="C247" t="str">
        <f t="shared" si="7"/>
        <v>LA_MONTAÑA_1</v>
      </c>
      <c r="F247" s="26"/>
      <c r="G247" s="26"/>
      <c r="H247" s="26"/>
    </row>
    <row r="248" spans="1:8" x14ac:dyDescent="0.35">
      <c r="A248" s="9" t="str">
        <f>+MontoEmpresas!A249</f>
        <v>LA_MONTAÑA_2</v>
      </c>
      <c r="B248" s="24">
        <f>+MontoEmpresas!BJ249</f>
        <v>205852.57999999975</v>
      </c>
      <c r="C248" t="str">
        <f t="shared" si="7"/>
        <v>LA_MONTAÑA_2</v>
      </c>
      <c r="F248" s="26"/>
      <c r="G248" s="26"/>
      <c r="H248" s="26"/>
    </row>
    <row r="249" spans="1:8" x14ac:dyDescent="0.35">
      <c r="A249" s="9" t="str">
        <f>+MontoEmpresas!A250</f>
        <v>LAS LECHUZAS</v>
      </c>
      <c r="B249" s="24">
        <f>+MontoEmpresas!BJ250</f>
        <v>134623.85000000009</v>
      </c>
      <c r="C249" t="str">
        <f t="shared" si="7"/>
        <v>LAS LECHUZAS</v>
      </c>
      <c r="F249" s="26"/>
      <c r="G249" s="26"/>
      <c r="H249" s="26"/>
    </row>
    <row r="250" spans="1:8" x14ac:dyDescent="0.35">
      <c r="A250" s="9" t="str">
        <f>+MontoEmpresas!A251</f>
        <v>LAS_CABRAS</v>
      </c>
      <c r="B250" s="24">
        <f>+MontoEmpresas!BJ251</f>
        <v>116619.88999999998</v>
      </c>
      <c r="C250" t="str">
        <f t="shared" si="7"/>
        <v>LAS_CABRAS</v>
      </c>
      <c r="F250" s="26"/>
      <c r="G250" s="26"/>
      <c r="H250" s="26"/>
    </row>
    <row r="251" spans="1:8" x14ac:dyDescent="0.35">
      <c r="A251" s="9" t="str">
        <f>+MontoEmpresas!A252</f>
        <v>LAS_CHACRAS_ENERGY_SPA</v>
      </c>
      <c r="B251" s="24">
        <f>+MontoEmpresas!BJ252</f>
        <v>86392.760000000068</v>
      </c>
      <c r="C251" t="str">
        <f t="shared" si="7"/>
        <v>LAS_CHACRAS_ENERGY_SPA</v>
      </c>
      <c r="F251" s="26"/>
      <c r="G251" s="26"/>
      <c r="H251" s="26"/>
    </row>
    <row r="252" spans="1:8" x14ac:dyDescent="0.35">
      <c r="A252" s="9" t="str">
        <f>+MontoEmpresas!A253</f>
        <v>LAS_FLORES</v>
      </c>
      <c r="B252" s="24">
        <f>+MontoEmpresas!BJ253</f>
        <v>114776.35999999999</v>
      </c>
      <c r="C252" t="str">
        <f t="shared" si="7"/>
        <v>LAS_FLORES</v>
      </c>
      <c r="F252" s="26"/>
      <c r="G252" s="26"/>
      <c r="H252" s="26"/>
    </row>
    <row r="253" spans="1:8" x14ac:dyDescent="0.35">
      <c r="A253" s="9" t="str">
        <f>+MontoEmpresas!A254</f>
        <v>LAS_PAMPAS</v>
      </c>
      <c r="B253" s="24">
        <f>+MontoEmpresas!BJ254</f>
        <v>0</v>
      </c>
      <c r="C253" t="str">
        <f t="shared" si="7"/>
        <v>LAS_PAMPAS</v>
      </c>
      <c r="F253" s="26"/>
      <c r="G253" s="26"/>
      <c r="H253" s="26"/>
    </row>
    <row r="254" spans="1:8" x14ac:dyDescent="0.35">
      <c r="A254" s="9" t="str">
        <f>+MontoEmpresas!A255</f>
        <v>LAS_PEÑAS</v>
      </c>
      <c r="B254" s="24">
        <f>+MontoEmpresas!BJ255</f>
        <v>386664.34999999969</v>
      </c>
      <c r="C254" t="str">
        <f t="shared" si="7"/>
        <v>LAS_PEÑAS</v>
      </c>
      <c r="F254" s="26"/>
      <c r="G254" s="26"/>
      <c r="H254" s="26"/>
    </row>
    <row r="255" spans="1:8" x14ac:dyDescent="0.35">
      <c r="A255" s="9" t="str">
        <f>+MontoEmpresas!A256</f>
        <v>LAS_TORCAZAS</v>
      </c>
      <c r="B255" s="24">
        <f>+MontoEmpresas!BJ256</f>
        <v>145323.81999999995</v>
      </c>
      <c r="C255" t="str">
        <f t="shared" si="7"/>
        <v>LAS_TORCAZAS</v>
      </c>
      <c r="F255" s="26"/>
      <c r="G255" s="26"/>
      <c r="H255" s="26"/>
    </row>
    <row r="256" spans="1:8" x14ac:dyDescent="0.35">
      <c r="A256" s="9" t="str">
        <f>+MontoEmpresas!A257</f>
        <v>LAS_TURCAS</v>
      </c>
      <c r="B256" s="24">
        <f>+MontoEmpresas!BJ257</f>
        <v>135291.37000000011</v>
      </c>
      <c r="C256" t="str">
        <f t="shared" si="7"/>
        <v>LAS_TURCAS</v>
      </c>
      <c r="F256" s="26"/>
      <c r="G256" s="26"/>
      <c r="H256" s="26"/>
    </row>
    <row r="257" spans="1:8" x14ac:dyDescent="0.35">
      <c r="A257" s="9" t="str">
        <f>+MontoEmpresas!A258</f>
        <v>LAUREL_SPA</v>
      </c>
      <c r="B257" s="24">
        <f>+MontoEmpresas!BJ258</f>
        <v>315643.02</v>
      </c>
      <c r="C257" t="str">
        <f t="shared" si="7"/>
        <v>LAUREL_SPA</v>
      </c>
      <c r="F257" s="26"/>
      <c r="G257" s="26"/>
      <c r="H257" s="26"/>
    </row>
    <row r="258" spans="1:8" x14ac:dyDescent="0.35">
      <c r="A258" s="9" t="str">
        <f>+MontoEmpresas!A259</f>
        <v>LIBERTADORES_SOLAR</v>
      </c>
      <c r="B258" s="24">
        <f>+MontoEmpresas!BJ259</f>
        <v>125311.37999999989</v>
      </c>
      <c r="C258" t="str">
        <f t="shared" si="7"/>
        <v>LIBERTADORES_SOLAR</v>
      </c>
      <c r="F258" s="26"/>
      <c r="G258" s="26"/>
      <c r="H258" s="26"/>
    </row>
    <row r="259" spans="1:8" x14ac:dyDescent="0.35">
      <c r="A259" s="9" t="str">
        <f>+MontoEmpresas!A260</f>
        <v>LICAN</v>
      </c>
      <c r="B259" s="24">
        <f>+MontoEmpresas!BJ260</f>
        <v>1220176.2699999993</v>
      </c>
      <c r="C259" t="str">
        <f t="shared" ref="C259:C322" si="8">+A259</f>
        <v>LICAN</v>
      </c>
      <c r="F259" s="26"/>
      <c r="G259" s="26"/>
      <c r="H259" s="26"/>
    </row>
    <row r="260" spans="1:8" x14ac:dyDescent="0.35">
      <c r="A260" s="9" t="str">
        <f>+MontoEmpresas!A261</f>
        <v>LINARES_SOLAR</v>
      </c>
      <c r="B260" s="24">
        <f>+MontoEmpresas!BJ261</f>
        <v>376010.69000000006</v>
      </c>
      <c r="C260" t="str">
        <f t="shared" si="8"/>
        <v>LINARES_SOLAR</v>
      </c>
      <c r="F260" s="26"/>
      <c r="G260" s="26"/>
      <c r="H260" s="26"/>
    </row>
    <row r="261" spans="1:8" x14ac:dyDescent="0.35">
      <c r="A261" s="9" t="str">
        <f>+MontoEmpresas!A262</f>
        <v>LINGUE_SPA</v>
      </c>
      <c r="B261" s="24">
        <f>+MontoEmpresas!BJ262</f>
        <v>120953.30000000005</v>
      </c>
      <c r="C261" t="str">
        <f t="shared" si="8"/>
        <v>LINGUE_SPA</v>
      </c>
      <c r="F261" s="26"/>
      <c r="G261" s="26"/>
      <c r="H261" s="26"/>
    </row>
    <row r="262" spans="1:8" x14ac:dyDescent="0.35">
      <c r="A262" s="9" t="str">
        <f>+MontoEmpresas!A263</f>
        <v>LIPIGAS</v>
      </c>
      <c r="B262" s="24">
        <f>+MontoEmpresas!BJ263</f>
        <v>-1224968.5099999984</v>
      </c>
      <c r="C262" t="str">
        <f t="shared" si="8"/>
        <v>LIPIGAS</v>
      </c>
      <c r="F262" s="26"/>
      <c r="G262" s="26"/>
      <c r="H262" s="26"/>
    </row>
    <row r="263" spans="1:8" x14ac:dyDescent="0.35">
      <c r="A263" s="9" t="str">
        <f>+MontoEmpresas!A264</f>
        <v>LIRIO_DE_CAMPO_SOLAR_SPA</v>
      </c>
      <c r="B263" s="24">
        <f>+MontoEmpresas!BJ264</f>
        <v>279389.71999999997</v>
      </c>
      <c r="C263" t="str">
        <f t="shared" si="8"/>
        <v>LIRIO_DE_CAMPO_SOLAR_SPA</v>
      </c>
      <c r="F263" s="26"/>
      <c r="G263" s="26"/>
      <c r="H263" s="26"/>
    </row>
    <row r="264" spans="1:8" x14ac:dyDescent="0.35">
      <c r="A264" s="9" t="str">
        <f>+MontoEmpresas!A265</f>
        <v>LLEUQUEREO</v>
      </c>
      <c r="B264" s="24">
        <f>+MontoEmpresas!BJ265</f>
        <v>0</v>
      </c>
      <c r="C264" t="str">
        <f t="shared" si="8"/>
        <v>LLEUQUEREO</v>
      </c>
      <c r="F264" s="26"/>
      <c r="G264" s="26"/>
      <c r="H264" s="26"/>
    </row>
    <row r="265" spans="1:8" x14ac:dyDescent="0.35">
      <c r="A265" s="9" t="str">
        <f>+MontoEmpresas!A266</f>
        <v>LOA_SOLAR</v>
      </c>
      <c r="B265" s="24">
        <f>+MontoEmpresas!BJ266</f>
        <v>382551.72000000038</v>
      </c>
      <c r="C265" t="str">
        <f t="shared" si="8"/>
        <v>LOA_SOLAR</v>
      </c>
      <c r="F265" s="26"/>
      <c r="G265" s="26"/>
      <c r="H265" s="26"/>
    </row>
    <row r="266" spans="1:8" x14ac:dyDescent="0.35">
      <c r="A266" s="9" t="str">
        <f>+MontoEmpresas!A267</f>
        <v>LOMAS_COLORADAS</v>
      </c>
      <c r="B266" s="24">
        <f>+MontoEmpresas!BJ267</f>
        <v>83585.709999999963</v>
      </c>
      <c r="C266" t="str">
        <f t="shared" si="8"/>
        <v>LOMAS_COLORADAS</v>
      </c>
      <c r="F266" s="26"/>
      <c r="G266" s="26"/>
      <c r="H266" s="26"/>
    </row>
    <row r="267" spans="1:8" x14ac:dyDescent="0.35">
      <c r="A267" s="9" t="str">
        <f>+MontoEmpresas!A268</f>
        <v>LOS MORROS</v>
      </c>
      <c r="B267" s="24">
        <f>+MontoEmpresas!BJ268</f>
        <v>254046.89999999988</v>
      </c>
      <c r="C267" t="str">
        <f t="shared" si="8"/>
        <v>LOS MORROS</v>
      </c>
      <c r="F267" s="26"/>
      <c r="G267" s="26"/>
      <c r="H267" s="26"/>
    </row>
    <row r="268" spans="1:8" x14ac:dyDescent="0.35">
      <c r="A268" s="9" t="str">
        <f>+MontoEmpresas!A269</f>
        <v>LOS_CURUROS</v>
      </c>
      <c r="B268" s="24">
        <f>+MontoEmpresas!BJ269</f>
        <v>-6145.2000000008848</v>
      </c>
      <c r="C268" t="str">
        <f t="shared" si="8"/>
        <v>LOS_CURUROS</v>
      </c>
      <c r="F268" s="26"/>
      <c r="G268" s="26"/>
      <c r="H268" s="26"/>
    </row>
    <row r="269" spans="1:8" x14ac:dyDescent="0.35">
      <c r="A269" s="9" t="str">
        <f>+MontoEmpresas!A270</f>
        <v>LOS_GUINDOS</v>
      </c>
      <c r="B269" s="24">
        <f>+MontoEmpresas!BJ270</f>
        <v>0</v>
      </c>
      <c r="C269" t="str">
        <f t="shared" si="8"/>
        <v>LOS_GUINDOS</v>
      </c>
      <c r="F269" s="26"/>
      <c r="G269" s="26"/>
      <c r="H269" s="26"/>
    </row>
    <row r="270" spans="1:8" x14ac:dyDescent="0.35">
      <c r="A270" s="9" t="str">
        <f>+MontoEmpresas!A271</f>
        <v>LOS_LAGOS</v>
      </c>
      <c r="B270" s="24">
        <f>+MontoEmpresas!BJ271</f>
        <v>91621.139999999956</v>
      </c>
      <c r="C270" t="str">
        <f t="shared" si="8"/>
        <v>LOS_LAGOS</v>
      </c>
      <c r="F270" s="26"/>
      <c r="G270" s="26"/>
      <c r="H270" s="26"/>
    </row>
    <row r="271" spans="1:8" x14ac:dyDescent="0.35">
      <c r="A271" s="9" t="str">
        <f>+MontoEmpresas!A272</f>
        <v>LOS_LOROS</v>
      </c>
      <c r="B271" s="24">
        <f>+MontoEmpresas!BJ272</f>
        <v>696374.81</v>
      </c>
      <c r="C271" t="str">
        <f t="shared" si="8"/>
        <v>LOS_LOROS</v>
      </c>
      <c r="F271" s="26"/>
      <c r="G271" s="26"/>
      <c r="H271" s="26"/>
    </row>
    <row r="272" spans="1:8" x14ac:dyDescent="0.35">
      <c r="A272" s="9" t="str">
        <f>+MontoEmpresas!A273</f>
        <v>LOS_PADRES</v>
      </c>
      <c r="B272" s="24">
        <f>+MontoEmpresas!BJ273</f>
        <v>133713.27000000008</v>
      </c>
      <c r="C272" t="str">
        <f t="shared" si="8"/>
        <v>LOS_PADRES</v>
      </c>
      <c r="F272" s="26"/>
      <c r="G272" s="26"/>
      <c r="H272" s="26"/>
    </row>
    <row r="273" spans="1:8" x14ac:dyDescent="0.35">
      <c r="A273" s="9" t="str">
        <f>+MontoEmpresas!A274</f>
        <v>LOS_PINOS_BIO</v>
      </c>
      <c r="B273" s="24">
        <f>+MontoEmpresas!BJ274</f>
        <v>0</v>
      </c>
      <c r="C273" t="str">
        <f t="shared" si="8"/>
        <v>LOS_PINOS_BIO</v>
      </c>
      <c r="F273" s="26"/>
      <c r="G273" s="26"/>
      <c r="H273" s="26"/>
    </row>
    <row r="274" spans="1:8" x14ac:dyDescent="0.35">
      <c r="A274" s="9" t="str">
        <f>+MontoEmpresas!A275</f>
        <v>LOS_PORTONES</v>
      </c>
      <c r="B274" s="24">
        <f>+MontoEmpresas!BJ275</f>
        <v>0</v>
      </c>
      <c r="C274" t="str">
        <f t="shared" si="8"/>
        <v>LOS_PORTONES</v>
      </c>
      <c r="F274" s="26"/>
      <c r="G274" s="26"/>
      <c r="H274" s="26"/>
    </row>
    <row r="275" spans="1:8" x14ac:dyDescent="0.35">
      <c r="A275" s="9" t="str">
        <f>+MontoEmpresas!A276</f>
        <v>LOS_PUQUIOS</v>
      </c>
      <c r="B275" s="24">
        <f>+MontoEmpresas!BJ276</f>
        <v>79966.919999999984</v>
      </c>
      <c r="C275" t="str">
        <f t="shared" si="8"/>
        <v>LOS_PUQUIOS</v>
      </c>
      <c r="F275" s="26"/>
      <c r="G275" s="26"/>
      <c r="H275" s="26"/>
    </row>
    <row r="276" spans="1:8" x14ac:dyDescent="0.35">
      <c r="A276" s="9" t="str">
        <f>+MontoEmpresas!A277</f>
        <v>LOS_TILOS</v>
      </c>
      <c r="B276" s="24">
        <f>+MontoEmpresas!BJ277</f>
        <v>108631.51000000004</v>
      </c>
      <c r="C276" t="str">
        <f t="shared" si="8"/>
        <v>LOS_TILOS</v>
      </c>
      <c r="F276" s="26"/>
      <c r="G276" s="26"/>
      <c r="H276" s="26"/>
    </row>
    <row r="277" spans="1:8" x14ac:dyDescent="0.35">
      <c r="A277" s="9" t="str">
        <f>+MontoEmpresas!A278</f>
        <v>LUCE_SOLAR_SPA</v>
      </c>
      <c r="B277" s="24">
        <f>+MontoEmpresas!BJ278</f>
        <v>110783.92000000009</v>
      </c>
      <c r="C277" t="str">
        <f t="shared" si="8"/>
        <v>LUCE_SOLAR_SPA</v>
      </c>
      <c r="F277" s="26"/>
      <c r="G277" s="26"/>
      <c r="H277" s="26"/>
    </row>
    <row r="278" spans="1:8" x14ac:dyDescent="0.35">
      <c r="A278" s="9" t="str">
        <f>+MontoEmpresas!A279</f>
        <v>LUNA_ENERGY</v>
      </c>
      <c r="B278" s="24">
        <f>+MontoEmpresas!BJ279</f>
        <v>0</v>
      </c>
      <c r="C278" t="str">
        <f t="shared" si="8"/>
        <v>LUNA_ENERGY</v>
      </c>
      <c r="F278" s="26"/>
      <c r="G278" s="26"/>
      <c r="H278" s="26"/>
    </row>
    <row r="279" spans="1:8" x14ac:dyDescent="0.35">
      <c r="A279" s="9" t="str">
        <f>+MontoEmpresas!A280</f>
        <v>LUZ_DEL_NORTE</v>
      </c>
      <c r="B279" s="24">
        <f>+MontoEmpresas!BJ280</f>
        <v>2602427.9800000009</v>
      </c>
      <c r="C279" t="str">
        <f t="shared" si="8"/>
        <v>LUZ_DEL_NORTE</v>
      </c>
      <c r="F279" s="26"/>
      <c r="G279" s="26"/>
      <c r="H279" s="26"/>
    </row>
    <row r="280" spans="1:8" x14ac:dyDescent="0.35">
      <c r="A280" s="9" t="str">
        <f>+MontoEmpresas!A281</f>
        <v>M_VILLARRICA</v>
      </c>
      <c r="B280" s="24">
        <f>+MontoEmpresas!BJ281</f>
        <v>39960.999999999985</v>
      </c>
      <c r="C280" t="str">
        <f t="shared" si="8"/>
        <v>M_VILLARRICA</v>
      </c>
      <c r="F280" s="26"/>
      <c r="G280" s="26"/>
      <c r="H280" s="26"/>
    </row>
    <row r="281" spans="1:8" x14ac:dyDescent="0.35">
      <c r="A281" s="9" t="str">
        <f>+MontoEmpresas!A282</f>
        <v>MALLARAUCO</v>
      </c>
      <c r="B281" s="24">
        <f>+MontoEmpresas!BJ282</f>
        <v>428865.33000000031</v>
      </c>
      <c r="C281" t="str">
        <f t="shared" si="8"/>
        <v>MALLARAUCO</v>
      </c>
      <c r="F281" s="26"/>
      <c r="G281" s="26"/>
      <c r="H281" s="26"/>
    </row>
    <row r="282" spans="1:8" x14ac:dyDescent="0.35">
      <c r="A282" s="9" t="str">
        <f>+MontoEmpresas!A283</f>
        <v>MAPOCHO TREBAL</v>
      </c>
      <c r="B282" s="24">
        <f>+MontoEmpresas!BJ283</f>
        <v>0</v>
      </c>
      <c r="C282" t="str">
        <f t="shared" si="8"/>
        <v>MAPOCHO TREBAL</v>
      </c>
      <c r="F282" s="26"/>
      <c r="G282" s="26"/>
      <c r="H282" s="26"/>
    </row>
    <row r="283" spans="1:8" x14ac:dyDescent="0.35">
      <c r="A283" s="9" t="str">
        <f>+MontoEmpresas!A284</f>
        <v>MARCHIHUE_VII_SPA</v>
      </c>
      <c r="B283" s="24">
        <f>+MontoEmpresas!BJ284</f>
        <v>122301.65999999989</v>
      </c>
      <c r="C283" t="str">
        <f t="shared" si="8"/>
        <v>MARCHIHUE_VII_SPA</v>
      </c>
      <c r="F283" s="26"/>
      <c r="G283" s="26"/>
      <c r="H283" s="26"/>
    </row>
    <row r="284" spans="1:8" x14ac:dyDescent="0.35">
      <c r="A284" s="9" t="str">
        <f>+MontoEmpresas!A285</f>
        <v>MARIA_ELENA</v>
      </c>
      <c r="B284" s="24">
        <f>+MontoEmpresas!BJ285</f>
        <v>2282542.8299999991</v>
      </c>
      <c r="C284" t="str">
        <f t="shared" si="8"/>
        <v>MARIA_ELENA</v>
      </c>
      <c r="F284" s="26"/>
      <c r="G284" s="26"/>
      <c r="H284" s="26"/>
    </row>
    <row r="285" spans="1:8" x14ac:dyDescent="0.35">
      <c r="A285" s="9" t="str">
        <f>+MontoEmpresas!A286</f>
        <v>MARIA_ELENA_SOLAR</v>
      </c>
      <c r="B285" s="24">
        <f>+MontoEmpresas!BJ286</f>
        <v>995473.00999999978</v>
      </c>
      <c r="C285" t="str">
        <f t="shared" si="8"/>
        <v>MARIA_ELENA_SOLAR</v>
      </c>
      <c r="F285" s="26"/>
      <c r="G285" s="26"/>
      <c r="H285" s="26"/>
    </row>
    <row r="286" spans="1:8" x14ac:dyDescent="0.35">
      <c r="A286" s="9" t="str">
        <f>+MontoEmpresas!A287</f>
        <v>MECO_CHILLAN</v>
      </c>
      <c r="B286" s="24">
        <f>+MontoEmpresas!BJ287</f>
        <v>270627.45000000007</v>
      </c>
      <c r="C286" t="str">
        <f t="shared" si="8"/>
        <v>MECO_CHILLAN</v>
      </c>
      <c r="F286" s="26"/>
      <c r="G286" s="26"/>
      <c r="H286" s="26"/>
    </row>
    <row r="287" spans="1:8" x14ac:dyDescent="0.35">
      <c r="A287" s="9" t="str">
        <f>+MontoEmpresas!A288</f>
        <v>MGM_INNOVA_CAPITAL</v>
      </c>
      <c r="B287" s="24">
        <f>+MontoEmpresas!BJ288</f>
        <v>10041.290000000001</v>
      </c>
      <c r="C287" t="str">
        <f t="shared" si="8"/>
        <v>MGM_INNOVA_CAPITAL</v>
      </c>
      <c r="F287" s="26"/>
      <c r="G287" s="26"/>
      <c r="H287" s="26"/>
    </row>
    <row r="288" spans="1:8" x14ac:dyDescent="0.35">
      <c r="A288" s="9" t="str">
        <f>+MontoEmpresas!A289</f>
        <v>MIMBRE</v>
      </c>
      <c r="B288" s="24">
        <f>+MontoEmpresas!BJ289</f>
        <v>0</v>
      </c>
      <c r="C288" t="str">
        <f t="shared" si="8"/>
        <v>MIMBRE</v>
      </c>
      <c r="F288" s="26"/>
      <c r="G288" s="26"/>
      <c r="H288" s="26"/>
    </row>
    <row r="289" spans="1:8" x14ac:dyDescent="0.35">
      <c r="A289" s="9" t="str">
        <f>+MontoEmpresas!A290</f>
        <v>MINICENTRALES_ARAUCANIA</v>
      </c>
      <c r="B289" s="24">
        <f>+MontoEmpresas!BJ290</f>
        <v>215365.87000000017</v>
      </c>
      <c r="C289" t="str">
        <f t="shared" si="8"/>
        <v>MINICENTRALES_ARAUCANIA</v>
      </c>
      <c r="F289" s="26"/>
      <c r="G289" s="26"/>
      <c r="H289" s="26"/>
    </row>
    <row r="290" spans="1:8" x14ac:dyDescent="0.35">
      <c r="A290" s="9" t="str">
        <f>+MontoEmpresas!A291</f>
        <v>MONCURI_ENERGY_SPA</v>
      </c>
      <c r="B290" s="24">
        <f>+MontoEmpresas!BJ291</f>
        <v>128672.33000000012</v>
      </c>
      <c r="C290" t="str">
        <f t="shared" si="8"/>
        <v>MONCURI_ENERGY_SPA</v>
      </c>
      <c r="F290" s="26"/>
      <c r="G290" s="26"/>
      <c r="H290" s="26"/>
    </row>
    <row r="291" spans="1:8" x14ac:dyDescent="0.35">
      <c r="A291" s="9" t="str">
        <f>+MontoEmpresas!A292</f>
        <v>MONTE REDONDO</v>
      </c>
      <c r="B291" s="24">
        <f>+MontoEmpresas!BJ292</f>
        <v>-1163997.5</v>
      </c>
      <c r="C291" t="str">
        <f t="shared" si="8"/>
        <v>MONTE REDONDO</v>
      </c>
      <c r="F291" s="26"/>
      <c r="G291" s="26"/>
      <c r="H291" s="26"/>
    </row>
    <row r="292" spans="1:8" x14ac:dyDescent="0.35">
      <c r="A292" s="9" t="str">
        <f>+MontoEmpresas!A293</f>
        <v>NEOMAS</v>
      </c>
      <c r="B292" s="24">
        <f>+MontoEmpresas!BJ293</f>
        <v>-224151.55999999988</v>
      </c>
      <c r="C292" t="str">
        <f t="shared" si="8"/>
        <v>NEOMAS</v>
      </c>
      <c r="F292" s="26"/>
      <c r="G292" s="26"/>
      <c r="H292" s="26"/>
    </row>
    <row r="293" spans="1:8" x14ac:dyDescent="0.35">
      <c r="A293" s="9" t="str">
        <f>+MontoEmpresas!A294</f>
        <v>NORACID</v>
      </c>
      <c r="B293" s="24">
        <f>+MontoEmpresas!BJ294</f>
        <v>2695455.6600000011</v>
      </c>
      <c r="C293" t="str">
        <f t="shared" si="8"/>
        <v>NORACID</v>
      </c>
      <c r="F293" s="26"/>
      <c r="G293" s="26"/>
      <c r="H293" s="26"/>
    </row>
    <row r="294" spans="1:8" x14ac:dyDescent="0.35">
      <c r="A294" s="9" t="str">
        <f>+MontoEmpresas!A295</f>
        <v>NORVIND</v>
      </c>
      <c r="B294" s="24">
        <f>+MontoEmpresas!BJ295</f>
        <v>335392.68000000017</v>
      </c>
      <c r="C294" t="str">
        <f t="shared" si="8"/>
        <v>NORVIND</v>
      </c>
      <c r="F294" s="26"/>
      <c r="G294" s="26"/>
      <c r="H294" s="26"/>
    </row>
    <row r="295" spans="1:8" x14ac:dyDescent="0.35">
      <c r="A295" s="9" t="str">
        <f>+MontoEmpresas!A296</f>
        <v>NUEVA DEGAN</v>
      </c>
      <c r="B295" s="24">
        <f>+MontoEmpresas!BJ296</f>
        <v>0</v>
      </c>
      <c r="C295" t="str">
        <f t="shared" si="8"/>
        <v>NUEVA DEGAN</v>
      </c>
      <c r="F295" s="26"/>
      <c r="G295" s="26"/>
      <c r="H295" s="26"/>
    </row>
    <row r="296" spans="1:8" x14ac:dyDescent="0.35">
      <c r="A296" s="9" t="str">
        <f>+MontoEmpresas!A297</f>
        <v>NUEVA ENERGIA</v>
      </c>
      <c r="B296" s="24">
        <f>+MontoEmpresas!BJ297</f>
        <v>207421.57000000024</v>
      </c>
      <c r="C296" t="str">
        <f t="shared" si="8"/>
        <v>NUEVA ENERGIA</v>
      </c>
      <c r="F296" s="26"/>
      <c r="G296" s="26"/>
      <c r="H296" s="26"/>
    </row>
    <row r="297" spans="1:8" x14ac:dyDescent="0.35">
      <c r="A297" s="9" t="str">
        <f>+MontoEmpresas!A298</f>
        <v>NUEVA_ATACAMA</v>
      </c>
      <c r="B297" s="24">
        <f>+MontoEmpresas!BJ298</f>
        <v>-623581.96999999753</v>
      </c>
      <c r="C297" t="str">
        <f t="shared" si="8"/>
        <v>NUEVA_ATACAMA</v>
      </c>
      <c r="F297" s="26"/>
      <c r="G297" s="26"/>
      <c r="H297" s="26"/>
    </row>
    <row r="298" spans="1:8" x14ac:dyDescent="0.35">
      <c r="A298" s="9" t="str">
        <f>+MontoEmpresas!A299</f>
        <v>NUOVOSOL_SPA</v>
      </c>
      <c r="B298" s="24">
        <f>+MontoEmpresas!BJ299</f>
        <v>346560.41999999981</v>
      </c>
      <c r="C298" t="str">
        <f t="shared" si="8"/>
        <v>NUOVOSOL_SPA</v>
      </c>
      <c r="F298" s="26"/>
      <c r="G298" s="26"/>
      <c r="H298" s="26"/>
    </row>
    <row r="299" spans="1:8" x14ac:dyDescent="0.35">
      <c r="A299" s="9" t="str">
        <f>+MontoEmpresas!A300</f>
        <v>ON GROUP</v>
      </c>
      <c r="B299" s="24">
        <f>+MontoEmpresas!BJ300</f>
        <v>-375797.65999999992</v>
      </c>
      <c r="C299" t="str">
        <f t="shared" si="8"/>
        <v>ON GROUP</v>
      </c>
      <c r="F299" s="26"/>
      <c r="G299" s="26"/>
      <c r="H299" s="26"/>
    </row>
    <row r="300" spans="1:8" x14ac:dyDescent="0.35">
      <c r="A300" s="9" t="str">
        <f>+MontoEmpresas!A301</f>
        <v>OPDENERGY_GENERACION</v>
      </c>
      <c r="B300" s="24">
        <f>+MontoEmpresas!BJ301</f>
        <v>344952.08</v>
      </c>
      <c r="C300" t="str">
        <f t="shared" si="8"/>
        <v>OPDENERGY_GENERACION</v>
      </c>
      <c r="F300" s="26"/>
      <c r="G300" s="26"/>
      <c r="H300" s="26"/>
    </row>
    <row r="301" spans="1:8" x14ac:dyDescent="0.35">
      <c r="A301" s="9" t="str">
        <f>+MontoEmpresas!A302</f>
        <v>ORAFTI</v>
      </c>
      <c r="B301" s="24">
        <f>+MontoEmpresas!BJ302</f>
        <v>0</v>
      </c>
      <c r="C301" t="str">
        <f t="shared" si="8"/>
        <v>ORAFTI</v>
      </c>
      <c r="F301" s="26"/>
      <c r="G301" s="26"/>
      <c r="H301" s="26"/>
    </row>
    <row r="302" spans="1:8" x14ac:dyDescent="0.35">
      <c r="A302" s="9" t="str">
        <f>+MontoEmpresas!A303</f>
        <v>ORAZUL_CHILE</v>
      </c>
      <c r="B302" s="24">
        <f>+MontoEmpresas!BJ303</f>
        <v>0</v>
      </c>
      <c r="C302" t="str">
        <f t="shared" si="8"/>
        <v>ORAZUL_CHILE</v>
      </c>
      <c r="F302" s="26"/>
      <c r="G302" s="26"/>
      <c r="H302" s="26"/>
    </row>
    <row r="303" spans="1:8" x14ac:dyDescent="0.35">
      <c r="A303" s="9" t="str">
        <f>+MontoEmpresas!A304</f>
        <v>ORION_SOLAR</v>
      </c>
      <c r="B303" s="24">
        <f>+MontoEmpresas!BJ304</f>
        <v>135290.22</v>
      </c>
      <c r="C303" t="str">
        <f t="shared" si="8"/>
        <v>ORION_SOLAR</v>
      </c>
      <c r="F303" s="26"/>
      <c r="G303" s="26"/>
      <c r="H303" s="26"/>
    </row>
    <row r="304" spans="1:8" x14ac:dyDescent="0.35">
      <c r="A304" s="9" t="str">
        <f>+MontoEmpresas!A305</f>
        <v>OVALLE_NORTE</v>
      </c>
      <c r="B304" s="24">
        <f>+MontoEmpresas!BJ305</f>
        <v>350860.64999999991</v>
      </c>
      <c r="C304" t="str">
        <f t="shared" si="8"/>
        <v>OVALLE_NORTE</v>
      </c>
      <c r="F304" s="26"/>
      <c r="G304" s="26"/>
      <c r="H304" s="26"/>
    </row>
    <row r="305" spans="1:8" x14ac:dyDescent="0.35">
      <c r="A305" s="9" t="str">
        <f>+MontoEmpresas!A306</f>
        <v>PACIFIC HYDRO</v>
      </c>
      <c r="B305" s="24">
        <f>+MontoEmpresas!BJ306</f>
        <v>5584596.530000004</v>
      </c>
      <c r="C305" t="str">
        <f t="shared" si="8"/>
        <v>PACIFIC HYDRO</v>
      </c>
      <c r="F305" s="26"/>
      <c r="G305" s="26"/>
      <c r="H305" s="26"/>
    </row>
    <row r="306" spans="1:8" x14ac:dyDescent="0.35">
      <c r="A306" s="9" t="str">
        <f>+MontoEmpresas!A307</f>
        <v>PAINE_ENERGY_SPA</v>
      </c>
      <c r="B306" s="24">
        <f>+MontoEmpresas!BJ307</f>
        <v>394369.9200000001</v>
      </c>
      <c r="C306" t="str">
        <f t="shared" si="8"/>
        <v>PAINE_ENERGY_SPA</v>
      </c>
      <c r="F306" s="26"/>
      <c r="G306" s="26"/>
      <c r="H306" s="26"/>
    </row>
    <row r="307" spans="1:8" x14ac:dyDescent="0.35">
      <c r="A307" s="9" t="str">
        <f>+MontoEmpresas!A308</f>
        <v>PALACIOS</v>
      </c>
      <c r="B307" s="24">
        <f>+MontoEmpresas!BJ308</f>
        <v>257863.61999999988</v>
      </c>
      <c r="C307" t="str">
        <f t="shared" si="8"/>
        <v>PALACIOS</v>
      </c>
      <c r="F307" s="26"/>
      <c r="G307" s="26"/>
      <c r="H307" s="26"/>
    </row>
    <row r="308" spans="1:8" x14ac:dyDescent="0.35">
      <c r="A308" s="9" t="str">
        <f>+MontoEmpresas!A309</f>
        <v>PAMA</v>
      </c>
      <c r="B308" s="24">
        <f>+MontoEmpresas!BJ309</f>
        <v>59218.539999999994</v>
      </c>
      <c r="C308" t="str">
        <f t="shared" si="8"/>
        <v>PAMA</v>
      </c>
      <c r="F308" s="26"/>
      <c r="G308" s="26"/>
      <c r="H308" s="26"/>
    </row>
    <row r="309" spans="1:8" x14ac:dyDescent="0.35">
      <c r="A309" s="9" t="str">
        <f>+MontoEmpresas!A310</f>
        <v>PARQUE SOLAR BICENTENARIO</v>
      </c>
      <c r="B309" s="24">
        <f>+MontoEmpresas!BJ310</f>
        <v>120037.09000000005</v>
      </c>
      <c r="C309" t="str">
        <f t="shared" si="8"/>
        <v>PARQUE SOLAR BICENTENARIO</v>
      </c>
      <c r="F309" s="26"/>
      <c r="G309" s="26"/>
      <c r="H309" s="26"/>
    </row>
    <row r="310" spans="1:8" x14ac:dyDescent="0.35">
      <c r="A310" s="9" t="str">
        <f>+MontoEmpresas!A311</f>
        <v>Parque Solar Membrillo</v>
      </c>
      <c r="B310" s="24">
        <f>+MontoEmpresas!BJ311</f>
        <v>0</v>
      </c>
      <c r="C310" t="str">
        <f t="shared" si="8"/>
        <v>Parque Solar Membrillo</v>
      </c>
      <c r="F310" s="26"/>
      <c r="G310" s="26"/>
      <c r="H310" s="26"/>
    </row>
    <row r="311" spans="1:8" x14ac:dyDescent="0.35">
      <c r="A311" s="9" t="str">
        <f>+MontoEmpresas!A312</f>
        <v>PARQUE SOLAR SAN JAVIER</v>
      </c>
      <c r="B311" s="24">
        <f>+MontoEmpresas!BJ312</f>
        <v>0</v>
      </c>
      <c r="C311" t="str">
        <f t="shared" si="8"/>
        <v>PARQUE SOLAR SAN JAVIER</v>
      </c>
      <c r="F311" s="26"/>
      <c r="G311" s="26"/>
      <c r="H311" s="26"/>
    </row>
    <row r="312" spans="1:8" x14ac:dyDescent="0.35">
      <c r="A312" s="9" t="str">
        <f>+MontoEmpresas!A313</f>
        <v>PARQUE SOLAR SANTA FE</v>
      </c>
      <c r="B312" s="24">
        <f>+MontoEmpresas!BJ313</f>
        <v>387649.97000000009</v>
      </c>
      <c r="C312" t="str">
        <f t="shared" si="8"/>
        <v>PARQUE SOLAR SANTA FE</v>
      </c>
      <c r="F312" s="26"/>
      <c r="G312" s="26"/>
      <c r="H312" s="26"/>
    </row>
    <row r="313" spans="1:8" x14ac:dyDescent="0.35">
      <c r="A313" s="9" t="str">
        <f>+MontoEmpresas!A314</f>
        <v>PARQUE SOLAR VILLA ALEGRE</v>
      </c>
      <c r="B313" s="24">
        <f>+MontoEmpresas!BJ314</f>
        <v>346542.24000000028</v>
      </c>
      <c r="C313" t="str">
        <f t="shared" si="8"/>
        <v>PARQUE SOLAR VILLA ALEGRE</v>
      </c>
      <c r="F313" s="26"/>
      <c r="G313" s="26"/>
      <c r="H313" s="26"/>
    </row>
    <row r="314" spans="1:8" x14ac:dyDescent="0.35">
      <c r="A314" s="9" t="str">
        <f>+MontoEmpresas!A315</f>
        <v>PARQUE SOLAR VILLA SECA</v>
      </c>
      <c r="B314" s="24">
        <f>+MontoEmpresas!BJ315</f>
        <v>103382.76000000008</v>
      </c>
      <c r="C314" t="str">
        <f t="shared" si="8"/>
        <v>PARQUE SOLAR VILLA SECA</v>
      </c>
      <c r="F314" s="26"/>
      <c r="G314" s="26"/>
      <c r="H314" s="26"/>
    </row>
    <row r="315" spans="1:8" x14ac:dyDescent="0.35">
      <c r="A315" s="9" t="str">
        <f>+MontoEmpresas!A316</f>
        <v>PARQUE_EOLICO_LEBU</v>
      </c>
      <c r="B315" s="24">
        <f>+MontoEmpresas!BJ316</f>
        <v>310104.81999999989</v>
      </c>
      <c r="C315" t="str">
        <f t="shared" si="8"/>
        <v>PARQUE_EOLICO_LEBU</v>
      </c>
      <c r="F315" s="26"/>
      <c r="G315" s="26"/>
      <c r="H315" s="26"/>
    </row>
    <row r="316" spans="1:8" x14ac:dyDescent="0.35">
      <c r="A316" s="9" t="str">
        <f>+MontoEmpresas!A317</f>
        <v>PARQUE_SOLAR</v>
      </c>
      <c r="B316" s="24">
        <f>+MontoEmpresas!BJ317</f>
        <v>77096.000000000029</v>
      </c>
      <c r="C316" t="str">
        <f t="shared" si="8"/>
        <v>PARQUE_SOLAR</v>
      </c>
      <c r="F316" s="26"/>
      <c r="G316" s="26"/>
      <c r="H316" s="26"/>
    </row>
    <row r="317" spans="1:8" x14ac:dyDescent="0.35">
      <c r="A317" s="9" t="str">
        <f>+MontoEmpresas!A318</f>
        <v>PARQUE_SOLAR_CANCHA_SPA</v>
      </c>
      <c r="B317" s="24">
        <f>+MontoEmpresas!BJ318</f>
        <v>105894.55000000003</v>
      </c>
      <c r="C317" t="str">
        <f t="shared" si="8"/>
        <v>PARQUE_SOLAR_CANCHA_SPA</v>
      </c>
      <c r="F317" s="26"/>
      <c r="G317" s="26"/>
      <c r="H317" s="26"/>
    </row>
    <row r="318" spans="1:8" x14ac:dyDescent="0.35">
      <c r="A318" s="9" t="str">
        <f>+MontoEmpresas!A319</f>
        <v>PARQUE_SOLAR_H6</v>
      </c>
      <c r="B318" s="24">
        <f>+MontoEmpresas!BJ319</f>
        <v>97101.530000000086</v>
      </c>
      <c r="C318" t="str">
        <f t="shared" si="8"/>
        <v>PARQUE_SOLAR_H6</v>
      </c>
      <c r="F318" s="26"/>
      <c r="G318" s="26"/>
      <c r="H318" s="26"/>
    </row>
    <row r="319" spans="1:8" x14ac:dyDescent="0.35">
      <c r="A319" s="9" t="str">
        <f>+MontoEmpresas!A320</f>
        <v>PARQUE_SOLAR_LOS_PALTOS_SPA</v>
      </c>
      <c r="B319" s="24">
        <f>+MontoEmpresas!BJ320</f>
        <v>108242.4</v>
      </c>
      <c r="C319" t="str">
        <f t="shared" si="8"/>
        <v>PARQUE_SOLAR_LOS_PALTOS_SPA</v>
      </c>
      <c r="F319" s="26"/>
      <c r="G319" s="26"/>
      <c r="H319" s="26"/>
    </row>
    <row r="320" spans="1:8" x14ac:dyDescent="0.35">
      <c r="A320" s="9" t="str">
        <f>+MontoEmpresas!A321</f>
        <v>PARSOSY_ILLAPEL5_SPA</v>
      </c>
      <c r="B320" s="24">
        <f>+MontoEmpresas!BJ321</f>
        <v>147274.11999999994</v>
      </c>
      <c r="C320" t="str">
        <f t="shared" si="8"/>
        <v>PARSOSY_ILLAPEL5_SPA</v>
      </c>
      <c r="F320" s="26"/>
      <c r="G320" s="26"/>
      <c r="H320" s="26"/>
    </row>
    <row r="321" spans="1:8" x14ac:dyDescent="0.35">
      <c r="A321" s="9" t="str">
        <f>+MontoEmpresas!A322</f>
        <v>PATOS</v>
      </c>
      <c r="B321" s="24">
        <f>+MontoEmpresas!BJ322</f>
        <v>137585.67999999996</v>
      </c>
      <c r="C321" t="str">
        <f t="shared" si="8"/>
        <v>PATOS</v>
      </c>
      <c r="F321" s="26"/>
      <c r="G321" s="26"/>
      <c r="H321" s="26"/>
    </row>
    <row r="322" spans="1:8" x14ac:dyDescent="0.35">
      <c r="A322" s="9" t="str">
        <f>+MontoEmpresas!A323</f>
        <v>PE_EL_MAITEN</v>
      </c>
      <c r="B322" s="24">
        <f>+MontoEmpresas!BJ323</f>
        <v>375588.5500000004</v>
      </c>
      <c r="C322" t="str">
        <f t="shared" si="8"/>
        <v>PE_EL_MAITEN</v>
      </c>
      <c r="F322" s="26"/>
      <c r="G322" s="26"/>
      <c r="H322" s="26"/>
    </row>
    <row r="323" spans="1:8" x14ac:dyDescent="0.35">
      <c r="A323" s="9" t="str">
        <f>+MontoEmpresas!A324</f>
        <v>PEHUENCHE</v>
      </c>
      <c r="B323" s="24">
        <f>+MontoEmpresas!BJ324</f>
        <v>12806128.869999984</v>
      </c>
      <c r="C323" t="str">
        <f t="shared" ref="C323:C367" si="9">+A323</f>
        <v>PEHUENCHE</v>
      </c>
      <c r="F323" s="26"/>
      <c r="G323" s="26"/>
      <c r="H323" s="26"/>
    </row>
    <row r="324" spans="1:8" x14ac:dyDescent="0.35">
      <c r="A324" s="9" t="str">
        <f>+MontoEmpresas!A325</f>
        <v>PEHUI</v>
      </c>
      <c r="B324" s="24">
        <f>+MontoEmpresas!BJ325</f>
        <v>80227.5</v>
      </c>
      <c r="C324" t="str">
        <f t="shared" si="9"/>
        <v>PEHUI</v>
      </c>
      <c r="F324" s="26"/>
      <c r="G324" s="26"/>
      <c r="H324" s="26"/>
    </row>
    <row r="325" spans="1:8" x14ac:dyDescent="0.35">
      <c r="A325" s="9" t="str">
        <f>+MontoEmpresas!A326</f>
        <v>PELEQUEN_SUR</v>
      </c>
      <c r="B325" s="24">
        <f>+MontoEmpresas!BJ326</f>
        <v>436330.9</v>
      </c>
      <c r="C325" t="str">
        <f t="shared" si="9"/>
        <v>PELEQUEN_SUR</v>
      </c>
      <c r="F325" s="26"/>
      <c r="G325" s="26"/>
      <c r="H325" s="26"/>
    </row>
    <row r="326" spans="1:8" x14ac:dyDescent="0.35">
      <c r="A326" s="9" t="str">
        <f>+MontoEmpresas!A327</f>
        <v>PEPA SPA</v>
      </c>
      <c r="B326" s="24">
        <f>+MontoEmpresas!BJ327</f>
        <v>352844.29999999993</v>
      </c>
      <c r="C326" t="str">
        <f t="shared" si="9"/>
        <v>PEPA SPA</v>
      </c>
      <c r="F326" s="26"/>
      <c r="G326" s="26"/>
      <c r="H326" s="26"/>
    </row>
    <row r="327" spans="1:8" x14ac:dyDescent="0.35">
      <c r="A327" s="9" t="str">
        <f>+MontoEmpresas!A328</f>
        <v>PFALICAHUE_SOLAR</v>
      </c>
      <c r="B327" s="24">
        <f>+MontoEmpresas!BJ328</f>
        <v>102291.51999999999</v>
      </c>
      <c r="C327" t="str">
        <f t="shared" si="9"/>
        <v>PFALICAHUE_SOLAR</v>
      </c>
      <c r="F327" s="26"/>
      <c r="G327" s="26"/>
      <c r="H327" s="26"/>
    </row>
    <row r="328" spans="1:8" x14ac:dyDescent="0.35">
      <c r="A328" s="9" t="str">
        <f>+MontoEmpresas!A329</f>
        <v>PFV LAS PERDICES</v>
      </c>
      <c r="B328" s="24">
        <f>+MontoEmpresas!BJ329</f>
        <v>124228.29000000001</v>
      </c>
      <c r="C328" t="str">
        <f t="shared" si="9"/>
        <v>PFV LAS PERDICES</v>
      </c>
      <c r="F328" s="26"/>
      <c r="G328" s="26"/>
      <c r="H328" s="26"/>
    </row>
    <row r="329" spans="1:8" x14ac:dyDescent="0.35">
      <c r="A329" s="9" t="str">
        <f>+MontoEmpresas!A330</f>
        <v>PFV Las Tortolas</v>
      </c>
      <c r="B329" s="24">
        <f>+MontoEmpresas!BJ330</f>
        <v>135290.22</v>
      </c>
      <c r="C329" t="str">
        <f t="shared" si="9"/>
        <v>PFV Las Tortolas</v>
      </c>
      <c r="F329" s="26"/>
      <c r="G329" s="26"/>
      <c r="H329" s="26"/>
    </row>
    <row r="330" spans="1:8" x14ac:dyDescent="0.35">
      <c r="A330" s="9" t="str">
        <f>+MontoEmpresas!A331</f>
        <v>PFV_EL_CHUCAO_SPA</v>
      </c>
      <c r="B330" s="24">
        <f>+MontoEmpresas!BJ331</f>
        <v>115693.12999999999</v>
      </c>
      <c r="C330" t="str">
        <f t="shared" si="9"/>
        <v>PFV_EL_CHUCAO_SPA</v>
      </c>
      <c r="F330" s="26"/>
      <c r="G330" s="26"/>
      <c r="H330" s="26"/>
    </row>
    <row r="331" spans="1:8" x14ac:dyDescent="0.35">
      <c r="A331" s="9" t="str">
        <f>+MontoEmpresas!A332</f>
        <v>PFV_EL_CONDOR_SPA</v>
      </c>
      <c r="B331" s="24">
        <f>+MontoEmpresas!BJ332</f>
        <v>57810.310000000034</v>
      </c>
      <c r="C331" t="str">
        <f t="shared" si="9"/>
        <v>PFV_EL_CONDOR_SPA</v>
      </c>
      <c r="F331" s="26"/>
      <c r="G331" s="26"/>
      <c r="H331" s="26"/>
    </row>
    <row r="332" spans="1:8" x14ac:dyDescent="0.35">
      <c r="A332" s="9" t="str">
        <f>+MontoEmpresas!A333</f>
        <v>PFV_EL_PIUQUEN</v>
      </c>
      <c r="B332" s="24">
        <f>+MontoEmpresas!BJ333</f>
        <v>135290.22</v>
      </c>
      <c r="C332" t="str">
        <f t="shared" si="9"/>
        <v>PFV_EL_PIUQUEN</v>
      </c>
      <c r="F332" s="26"/>
      <c r="G332" s="26"/>
      <c r="H332" s="26"/>
    </row>
    <row r="333" spans="1:8" x14ac:dyDescent="0.35">
      <c r="A333" s="9" t="str">
        <f>+MontoEmpresas!A334</f>
        <v>PFV_JOSE_SOLER_MALLAFRE</v>
      </c>
      <c r="B333" s="24">
        <f>+MontoEmpresas!BJ334</f>
        <v>166203.63000000015</v>
      </c>
      <c r="C333" t="str">
        <f t="shared" si="9"/>
        <v>PFV_JOSE_SOLER_MALLAFRE</v>
      </c>
      <c r="F333" s="26"/>
      <c r="G333" s="26"/>
      <c r="H333" s="26"/>
    </row>
    <row r="334" spans="1:8" x14ac:dyDescent="0.35">
      <c r="A334" s="9" t="str">
        <f>+MontoEmpresas!A335</f>
        <v>PFV_LAS_CODORNICES</v>
      </c>
      <c r="B334" s="24">
        <f>+MontoEmpresas!BJ335</f>
        <v>146541.78000000003</v>
      </c>
      <c r="C334" t="str">
        <f t="shared" si="9"/>
        <v>PFV_LAS_CODORNICES</v>
      </c>
      <c r="F334" s="26"/>
      <c r="G334" s="26"/>
      <c r="H334" s="26"/>
    </row>
    <row r="335" spans="1:8" x14ac:dyDescent="0.35">
      <c r="A335" s="9" t="str">
        <f>+MontoEmpresas!A336</f>
        <v>PFV_MARIA_PINTO_SPA</v>
      </c>
      <c r="B335" s="24">
        <f>+MontoEmpresas!BJ336</f>
        <v>96855.62</v>
      </c>
      <c r="C335" t="str">
        <f t="shared" si="9"/>
        <v>PFV_MARIA_PINTO_SPA</v>
      </c>
      <c r="F335" s="26"/>
      <c r="G335" s="26"/>
      <c r="H335" s="26"/>
    </row>
    <row r="336" spans="1:8" x14ac:dyDescent="0.35">
      <c r="A336" s="9" t="str">
        <f>+MontoEmpresas!A337</f>
        <v>PFV_NUEVA_QUILLAGUA</v>
      </c>
      <c r="B336" s="24">
        <f>+MontoEmpresas!BJ337</f>
        <v>2969328.459999999</v>
      </c>
      <c r="C336" t="str">
        <f t="shared" si="9"/>
        <v>PFV_NUEVA_QUILLAGUA</v>
      </c>
      <c r="F336" s="26"/>
      <c r="G336" s="26"/>
      <c r="H336" s="26"/>
    </row>
    <row r="337" spans="1:8" x14ac:dyDescent="0.35">
      <c r="A337" s="9" t="str">
        <f>+MontoEmpresas!A338</f>
        <v>PFV_ÑIQUEN</v>
      </c>
      <c r="B337" s="24">
        <f>+MontoEmpresas!BJ338</f>
        <v>0</v>
      </c>
      <c r="C337" t="str">
        <f t="shared" si="9"/>
        <v>PFV_ÑIQUEN</v>
      </c>
      <c r="F337" s="26"/>
      <c r="G337" s="26"/>
      <c r="H337" s="26"/>
    </row>
    <row r="338" spans="1:8" x14ac:dyDescent="0.35">
      <c r="A338" s="9" t="str">
        <f>+MontoEmpresas!A339</f>
        <v>PFV_OCOA</v>
      </c>
      <c r="B338" s="24">
        <f>+MontoEmpresas!BJ339</f>
        <v>147543.92999999996</v>
      </c>
      <c r="C338" t="str">
        <f t="shared" si="9"/>
        <v>PFV_OCOA</v>
      </c>
      <c r="F338" s="26"/>
      <c r="G338" s="26"/>
      <c r="H338" s="26"/>
    </row>
    <row r="339" spans="1:8" x14ac:dyDescent="0.35">
      <c r="A339" s="9" t="str">
        <f>+MontoEmpresas!A340</f>
        <v>PFV_SANTA_ESTER</v>
      </c>
      <c r="B339" s="24">
        <f>+MontoEmpresas!BJ340</f>
        <v>135290.22</v>
      </c>
      <c r="C339" t="str">
        <f t="shared" si="9"/>
        <v>PFV_SANTA_ESTER</v>
      </c>
      <c r="F339" s="26"/>
      <c r="G339" s="26"/>
      <c r="H339" s="26"/>
    </row>
    <row r="340" spans="1:8" x14ac:dyDescent="0.35">
      <c r="A340" s="9" t="str">
        <f>+MontoEmpresas!A341</f>
        <v>PFV_SANTA_RITA</v>
      </c>
      <c r="B340" s="24">
        <f>+MontoEmpresas!BJ341</f>
        <v>121777.07999999996</v>
      </c>
      <c r="C340" t="str">
        <f t="shared" si="9"/>
        <v>PFV_SANTA_RITA</v>
      </c>
      <c r="F340" s="26"/>
      <c r="G340" s="26"/>
      <c r="H340" s="26"/>
    </row>
    <row r="341" spans="1:8" x14ac:dyDescent="0.35">
      <c r="A341" s="9" t="str">
        <f>+MontoEmpresas!A342</f>
        <v>PH_PUNTA_SIERRA</v>
      </c>
      <c r="B341" s="24">
        <f>+MontoEmpresas!BJ342</f>
        <v>1.0000000009313226E-2</v>
      </c>
      <c r="C341" t="str">
        <f t="shared" si="9"/>
        <v>PH_PUNTA_SIERRA</v>
      </c>
      <c r="F341" s="26"/>
      <c r="G341" s="26"/>
      <c r="H341" s="26"/>
    </row>
    <row r="342" spans="1:8" x14ac:dyDescent="0.35">
      <c r="A342" s="9" t="str">
        <f>+MontoEmpresas!A343</f>
        <v>PILPEN</v>
      </c>
      <c r="B342" s="24">
        <f>+MontoEmpresas!BJ343</f>
        <v>143693.61000000007</v>
      </c>
      <c r="C342" t="str">
        <f t="shared" si="9"/>
        <v>PILPEN</v>
      </c>
      <c r="F342" s="26"/>
      <c r="G342" s="26"/>
      <c r="H342" s="26"/>
    </row>
    <row r="343" spans="1:8" x14ac:dyDescent="0.35">
      <c r="A343" s="9" t="str">
        <f>+MontoEmpresas!A344</f>
        <v>PILPILEN_SPA</v>
      </c>
      <c r="B343" s="24">
        <f>+MontoEmpresas!BJ344</f>
        <v>131358.08999999985</v>
      </c>
      <c r="C343" t="str">
        <f t="shared" si="9"/>
        <v>PILPILEN_SPA</v>
      </c>
      <c r="F343" s="26"/>
      <c r="G343" s="26"/>
      <c r="H343" s="26"/>
    </row>
    <row r="344" spans="1:8" x14ac:dyDescent="0.35">
      <c r="A344" s="9" t="str">
        <f>+MontoEmpresas!A345</f>
        <v>PIQUERO</v>
      </c>
      <c r="B344" s="24">
        <f>+MontoEmpresas!BJ345</f>
        <v>120953.30000000005</v>
      </c>
      <c r="C344" t="str">
        <f t="shared" si="9"/>
        <v>PIQUERO</v>
      </c>
      <c r="F344" s="26"/>
      <c r="G344" s="26"/>
      <c r="H344" s="26"/>
    </row>
    <row r="345" spans="1:8" x14ac:dyDescent="0.35">
      <c r="A345" s="9" t="str">
        <f>+MontoEmpresas!A346</f>
        <v>PITIO</v>
      </c>
      <c r="B345" s="24">
        <f>+MontoEmpresas!BJ346</f>
        <v>125311.37999999989</v>
      </c>
      <c r="C345" t="str">
        <f t="shared" si="9"/>
        <v>PITIO</v>
      </c>
      <c r="F345" s="26"/>
      <c r="G345" s="26"/>
      <c r="H345" s="26"/>
    </row>
    <row r="346" spans="1:8" x14ac:dyDescent="0.35">
      <c r="A346" s="9" t="str">
        <f>+MontoEmpresas!A347</f>
        <v>PITRA_SPA</v>
      </c>
      <c r="B346" s="24">
        <f>+MontoEmpresas!BJ347</f>
        <v>120953.30000000005</v>
      </c>
      <c r="C346" t="str">
        <f t="shared" si="9"/>
        <v>PITRA_SPA</v>
      </c>
      <c r="F346" s="26"/>
      <c r="G346" s="26"/>
      <c r="H346" s="26"/>
    </row>
    <row r="347" spans="1:8" x14ac:dyDescent="0.35">
      <c r="A347" s="9" t="str">
        <f>+MontoEmpresas!A348</f>
        <v>PLANTA_SOLAR_SPIII</v>
      </c>
      <c r="B347" s="24">
        <f>+MontoEmpresas!BJ348</f>
        <v>2081078.4599999986</v>
      </c>
      <c r="C347" t="str">
        <f t="shared" si="9"/>
        <v>PLANTA_SOLAR_SPIII</v>
      </c>
      <c r="F347" s="26"/>
      <c r="G347" s="26"/>
      <c r="H347" s="26"/>
    </row>
    <row r="348" spans="1:8" x14ac:dyDescent="0.35">
      <c r="A348" s="9" t="str">
        <f>+MontoEmpresas!A349</f>
        <v>PLAYERO</v>
      </c>
      <c r="B348" s="24">
        <f>+MontoEmpresas!BJ349</f>
        <v>257177.64999999997</v>
      </c>
      <c r="C348" t="str">
        <f t="shared" si="9"/>
        <v>PLAYERO</v>
      </c>
      <c r="F348" s="26"/>
      <c r="G348" s="26"/>
      <c r="H348" s="26"/>
    </row>
    <row r="349" spans="1:8" x14ac:dyDescent="0.35">
      <c r="A349" s="9" t="str">
        <f>+MontoEmpresas!A350</f>
        <v>PMGD_DARLIN_SPA</v>
      </c>
      <c r="B349" s="24">
        <f>+MontoEmpresas!BJ350</f>
        <v>352844.29999999993</v>
      </c>
      <c r="C349" t="str">
        <f t="shared" si="9"/>
        <v>PMGD_DARLIN_SPA</v>
      </c>
      <c r="F349" s="26"/>
      <c r="G349" s="26"/>
      <c r="H349" s="26"/>
    </row>
    <row r="350" spans="1:8" x14ac:dyDescent="0.35">
      <c r="A350" s="9" t="str">
        <f>+MontoEmpresas!A351</f>
        <v>PMGD_PICA_PILOT</v>
      </c>
      <c r="B350" s="24">
        <f>+MontoEmpresas!BJ351</f>
        <v>0</v>
      </c>
      <c r="C350" t="str">
        <f t="shared" si="9"/>
        <v>PMGD_PICA_PILOT</v>
      </c>
      <c r="F350" s="26"/>
      <c r="G350" s="26"/>
      <c r="H350" s="26"/>
    </row>
    <row r="351" spans="1:8" x14ac:dyDescent="0.35">
      <c r="A351" s="9" t="str">
        <f>+MontoEmpresas!A352</f>
        <v>POBLACION_SOLAR</v>
      </c>
      <c r="B351" s="24">
        <f>+MontoEmpresas!BJ352</f>
        <v>112228.06</v>
      </c>
      <c r="C351" t="str">
        <f t="shared" si="9"/>
        <v>POBLACION_SOLAR</v>
      </c>
      <c r="F351" s="26"/>
      <c r="G351" s="26"/>
      <c r="H351" s="26"/>
    </row>
    <row r="352" spans="1:8" x14ac:dyDescent="0.35">
      <c r="A352" s="9" t="str">
        <f>+MontoEmpresas!A353</f>
        <v>POZO_ALMONTE_SOLAR_1</v>
      </c>
      <c r="B352" s="24">
        <f>+MontoEmpresas!BJ353</f>
        <v>291149.75999999978</v>
      </c>
      <c r="C352" t="str">
        <f t="shared" si="9"/>
        <v>POZO_ALMONTE_SOLAR_1</v>
      </c>
      <c r="F352" s="26"/>
      <c r="G352" s="26"/>
      <c r="H352" s="26"/>
    </row>
    <row r="353" spans="1:8" x14ac:dyDescent="0.35">
      <c r="A353" s="9" t="str">
        <f>+MontoEmpresas!A354</f>
        <v>POZO_ALMONTE_SOLAR_2</v>
      </c>
      <c r="B353" s="24">
        <f>+MontoEmpresas!BJ354</f>
        <v>-68566.02999999997</v>
      </c>
      <c r="C353" t="str">
        <f t="shared" si="9"/>
        <v>POZO_ALMONTE_SOLAR_2</v>
      </c>
      <c r="F353" s="26"/>
      <c r="G353" s="26"/>
      <c r="H353" s="26"/>
    </row>
    <row r="354" spans="1:8" x14ac:dyDescent="0.35">
      <c r="A354" s="9" t="str">
        <f>+MontoEmpresas!A355</f>
        <v>POZO_ALMONTE_SOLAR_3</v>
      </c>
      <c r="B354" s="24">
        <f>+MontoEmpresas!BJ355</f>
        <v>-134020.82999999996</v>
      </c>
      <c r="C354" t="str">
        <f t="shared" si="9"/>
        <v>POZO_ALMONTE_SOLAR_3</v>
      </c>
      <c r="F354" s="26"/>
      <c r="G354" s="26"/>
      <c r="H354" s="26"/>
    </row>
    <row r="355" spans="1:8" x14ac:dyDescent="0.35">
      <c r="A355" s="9" t="str">
        <f>+MontoEmpresas!A356</f>
        <v>PS_PORVENIR</v>
      </c>
      <c r="B355" s="24">
        <f>+MontoEmpresas!BJ356</f>
        <v>47355.439999999988</v>
      </c>
      <c r="C355" t="str">
        <f t="shared" si="9"/>
        <v>PS_PORVENIR</v>
      </c>
      <c r="F355" s="26"/>
      <c r="G355" s="26"/>
      <c r="H355" s="26"/>
    </row>
    <row r="356" spans="1:8" x14ac:dyDescent="0.35">
      <c r="A356" s="9" t="str">
        <f>+MontoEmpresas!A357</f>
        <v>PS_SANTALAURA</v>
      </c>
      <c r="B356" s="24">
        <f>+MontoEmpresas!BJ357</f>
        <v>0</v>
      </c>
      <c r="C356" t="str">
        <f t="shared" si="9"/>
        <v>PS_SANTALAURA</v>
      </c>
      <c r="F356" s="26"/>
      <c r="G356" s="26"/>
      <c r="H356" s="26"/>
    </row>
    <row r="357" spans="1:8" x14ac:dyDescent="0.35">
      <c r="A357" s="9" t="str">
        <f>+MontoEmpresas!A358</f>
        <v>PUCLARO</v>
      </c>
      <c r="B357" s="24">
        <f>+MontoEmpresas!BJ358</f>
        <v>236135.08999999962</v>
      </c>
      <c r="C357" t="str">
        <f t="shared" si="9"/>
        <v>PUCLARO</v>
      </c>
      <c r="F357" s="26"/>
      <c r="G357" s="26"/>
      <c r="H357" s="26"/>
    </row>
    <row r="358" spans="1:8" x14ac:dyDescent="0.35">
      <c r="A358" s="9" t="str">
        <f>+MontoEmpresas!A359</f>
        <v>PUENTE_SOLAR_SPA</v>
      </c>
      <c r="B358" s="24">
        <f>+MontoEmpresas!BJ359</f>
        <v>138718.65000000011</v>
      </c>
      <c r="C358" t="str">
        <f t="shared" si="9"/>
        <v>PUENTE_SOLAR_SPA</v>
      </c>
      <c r="F358" s="26"/>
      <c r="G358" s="26"/>
      <c r="H358" s="26"/>
    </row>
    <row r="359" spans="1:8" x14ac:dyDescent="0.35">
      <c r="A359" s="9" t="str">
        <f>+MontoEmpresas!A360</f>
        <v>PUERTO_SECO</v>
      </c>
      <c r="B359" s="24">
        <f>+MontoEmpresas!BJ360</f>
        <v>394369.9200000001</v>
      </c>
      <c r="C359" t="str">
        <f t="shared" si="9"/>
        <v>PUERTO_SECO</v>
      </c>
      <c r="F359" s="26"/>
      <c r="G359" s="26"/>
      <c r="H359" s="26"/>
    </row>
    <row r="360" spans="1:8" x14ac:dyDescent="0.35">
      <c r="A360" s="9" t="str">
        <f>+MontoEmpresas!A361</f>
        <v>PUNTA_PALMERAS</v>
      </c>
      <c r="B360" s="24">
        <f>+MontoEmpresas!BJ361</f>
        <v>4.0000000037252903E-2</v>
      </c>
      <c r="C360" t="str">
        <f t="shared" si="9"/>
        <v>PUNTA_PALMERAS</v>
      </c>
      <c r="F360" s="26"/>
      <c r="G360" s="26"/>
      <c r="H360" s="26"/>
    </row>
    <row r="361" spans="1:8" x14ac:dyDescent="0.35">
      <c r="A361" s="9" t="str">
        <f>+MontoEmpresas!A362</f>
        <v>PUNTILLA</v>
      </c>
      <c r="B361" s="24">
        <f>+MontoEmpresas!BJ362</f>
        <v>2234122.7199999993</v>
      </c>
      <c r="C361" t="str">
        <f t="shared" si="9"/>
        <v>PUNTILLA</v>
      </c>
      <c r="F361" s="26"/>
      <c r="G361" s="26"/>
      <c r="H361" s="26"/>
    </row>
    <row r="362" spans="1:8" x14ac:dyDescent="0.35">
      <c r="A362" s="9" t="str">
        <f>+MontoEmpresas!A363</f>
        <v>PV_CATEMU_SPA</v>
      </c>
      <c r="B362" s="24">
        <f>+MontoEmpresas!BJ363</f>
        <v>87553.960000000021</v>
      </c>
      <c r="C362" t="str">
        <f t="shared" si="9"/>
        <v>PV_CATEMU_SPA</v>
      </c>
      <c r="F362" s="26"/>
      <c r="G362" s="26"/>
      <c r="H362" s="26"/>
    </row>
    <row r="363" spans="1:8" x14ac:dyDescent="0.35">
      <c r="A363" s="9" t="str">
        <f>+MontoEmpresas!A364</f>
        <v>PV_CHANCON</v>
      </c>
      <c r="B363" s="24">
        <f>+MontoEmpresas!BJ364</f>
        <v>111624.77999999994</v>
      </c>
      <c r="C363" t="str">
        <f t="shared" si="9"/>
        <v>PV_CHANCON</v>
      </c>
      <c r="F363" s="26"/>
      <c r="G363" s="26"/>
      <c r="H363" s="26"/>
    </row>
    <row r="364" spans="1:8" x14ac:dyDescent="0.35">
      <c r="A364" s="9" t="str">
        <f>+MontoEmpresas!A365</f>
        <v>PV_EL_PICURIO</v>
      </c>
      <c r="B364" s="24">
        <f>+MontoEmpresas!BJ365</f>
        <v>110568.76999999999</v>
      </c>
      <c r="C364" t="str">
        <f t="shared" si="9"/>
        <v>PV_EL_PICURIO</v>
      </c>
      <c r="F364" s="26"/>
      <c r="G364" s="26"/>
      <c r="H364" s="26"/>
    </row>
    <row r="365" spans="1:8" x14ac:dyDescent="0.35">
      <c r="A365" s="9" t="str">
        <f>+MontoEmpresas!A366</f>
        <v>PV_LA_FRONTERA</v>
      </c>
      <c r="B365" s="24">
        <f>+MontoEmpresas!BJ366</f>
        <v>153872.9699999998</v>
      </c>
      <c r="C365" t="str">
        <f t="shared" si="9"/>
        <v>PV_LA_FRONTERA</v>
      </c>
      <c r="F365" s="26"/>
      <c r="G365" s="26"/>
      <c r="H365" s="26"/>
    </row>
    <row r="366" spans="1:8" x14ac:dyDescent="0.35">
      <c r="A366" s="9" t="str">
        <f>+MontoEmpresas!A367</f>
        <v>PV_LAS_PALOMAS</v>
      </c>
      <c r="B366" s="24">
        <f>+MontoEmpresas!BJ367</f>
        <v>135290.22</v>
      </c>
      <c r="C366" t="str">
        <f t="shared" si="9"/>
        <v>PV_LAS_PALOMAS</v>
      </c>
      <c r="F366" s="26"/>
      <c r="G366" s="26"/>
      <c r="H366" s="26"/>
    </row>
    <row r="367" spans="1:8" x14ac:dyDescent="0.35">
      <c r="A367" s="9" t="str">
        <f>+MontoEmpresas!A368</f>
        <v>PV_LIBERTADORES</v>
      </c>
      <c r="B367" s="24">
        <f>+MontoEmpresas!BJ368</f>
        <v>234440.39000000004</v>
      </c>
      <c r="C367" t="str">
        <f t="shared" si="9"/>
        <v>PV_LIBERTADORES</v>
      </c>
      <c r="F367" s="26"/>
      <c r="G367" s="26"/>
      <c r="H367" s="26"/>
    </row>
    <row r="368" spans="1:8" x14ac:dyDescent="0.35">
      <c r="A368" s="9" t="str">
        <f>+MontoEmpresas!A369</f>
        <v>PV_PORTEZUELO</v>
      </c>
      <c r="B368" s="24">
        <f>+MontoEmpresas!BJ369</f>
        <v>119871.66000000009</v>
      </c>
      <c r="C368" t="str">
        <f t="shared" ref="C368:C431" si="10">+A368</f>
        <v>PV_PORTEZUELO</v>
      </c>
      <c r="F368" s="26"/>
      <c r="G368" s="26"/>
      <c r="H368" s="26"/>
    </row>
    <row r="369" spans="1:8" x14ac:dyDescent="0.35">
      <c r="A369" s="9" t="str">
        <f>+MontoEmpresas!A370</f>
        <v>PV_RODEO</v>
      </c>
      <c r="B369" s="24">
        <f>+MontoEmpresas!BJ370</f>
        <v>117313.66999999998</v>
      </c>
      <c r="C369" t="str">
        <f t="shared" si="10"/>
        <v>PV_RODEO</v>
      </c>
      <c r="F369" s="26"/>
      <c r="G369" s="26"/>
      <c r="H369" s="26"/>
    </row>
    <row r="370" spans="1:8" x14ac:dyDescent="0.35">
      <c r="A370" s="9" t="str">
        <f>+MontoEmpresas!A371</f>
        <v>PV_SALVADOR</v>
      </c>
      <c r="B370" s="24">
        <f>+MontoEmpresas!BJ371</f>
        <v>-643621.61000000057</v>
      </c>
      <c r="C370" t="str">
        <f t="shared" si="10"/>
        <v>PV_SALVADOR</v>
      </c>
      <c r="F370" s="26"/>
      <c r="G370" s="26"/>
      <c r="H370" s="26"/>
    </row>
    <row r="371" spans="1:8" x14ac:dyDescent="0.35">
      <c r="A371" s="9" t="str">
        <f>+MontoEmpresas!A372</f>
        <v>QUELTEHUE</v>
      </c>
      <c r="B371" s="24">
        <f>+MontoEmpresas!BJ372</f>
        <v>141245.44999999995</v>
      </c>
      <c r="C371" t="str">
        <f t="shared" si="10"/>
        <v>QUELTEHUE</v>
      </c>
      <c r="F371" s="26"/>
      <c r="G371" s="26"/>
      <c r="H371" s="26"/>
    </row>
    <row r="372" spans="1:8" x14ac:dyDescent="0.35">
      <c r="A372" s="9" t="str">
        <f>+MontoEmpresas!A373</f>
        <v>QUEMCHI</v>
      </c>
      <c r="B372" s="24">
        <f>+MontoEmpresas!BJ373</f>
        <v>0</v>
      </c>
      <c r="C372" t="str">
        <f t="shared" si="10"/>
        <v>QUEMCHI</v>
      </c>
      <c r="F372" s="26"/>
      <c r="G372" s="26"/>
      <c r="H372" s="26"/>
    </row>
    <row r="373" spans="1:8" x14ac:dyDescent="0.35">
      <c r="A373" s="9" t="str">
        <f>+MontoEmpresas!A374</f>
        <v>QUICKSTART</v>
      </c>
      <c r="B373" s="24">
        <f>+MontoEmpresas!BJ374</f>
        <v>0</v>
      </c>
      <c r="C373" t="str">
        <f t="shared" si="10"/>
        <v>QUICKSTART</v>
      </c>
      <c r="F373" s="26"/>
      <c r="G373" s="26"/>
      <c r="H373" s="26"/>
    </row>
    <row r="374" spans="1:8" x14ac:dyDescent="0.35">
      <c r="A374" s="9" t="str">
        <f>+MontoEmpresas!A375</f>
        <v>QUILLAY_SOLAR_SPA</v>
      </c>
      <c r="B374" s="24">
        <f>+MontoEmpresas!BJ375</f>
        <v>87201.370000000024</v>
      </c>
      <c r="C374" t="str">
        <f t="shared" si="10"/>
        <v>QUILLAY_SOLAR_SPA</v>
      </c>
      <c r="F374" s="26"/>
      <c r="G374" s="26"/>
      <c r="H374" s="26"/>
    </row>
    <row r="375" spans="1:8" x14ac:dyDescent="0.35">
      <c r="A375" s="9" t="str">
        <f>+MontoEmpresas!A376</f>
        <v>QUINTA_SOLAR</v>
      </c>
      <c r="B375" s="24">
        <f>+MontoEmpresas!BJ376</f>
        <v>0</v>
      </c>
      <c r="C375" t="str">
        <f t="shared" si="10"/>
        <v>QUINTA_SOLAR</v>
      </c>
      <c r="F375" s="26"/>
      <c r="G375" s="26"/>
      <c r="H375" s="26"/>
    </row>
    <row r="376" spans="1:8" x14ac:dyDescent="0.35">
      <c r="A376" s="9" t="str">
        <f>+MontoEmpresas!A377</f>
        <v>RAGSA</v>
      </c>
      <c r="B376" s="24">
        <f>+MontoEmpresas!BJ377</f>
        <v>1982820.6600000006</v>
      </c>
      <c r="C376" t="str">
        <f t="shared" si="10"/>
        <v>RAGSA</v>
      </c>
      <c r="F376" s="26"/>
      <c r="G376" s="26"/>
      <c r="H376" s="26"/>
    </row>
    <row r="377" spans="1:8" x14ac:dyDescent="0.35">
      <c r="A377" s="9" t="str">
        <f>+MontoEmpresas!A378</f>
        <v>RAKI</v>
      </c>
      <c r="B377" s="24">
        <f>+MontoEmpresas!BJ378</f>
        <v>24469.27999999997</v>
      </c>
      <c r="C377" t="str">
        <f t="shared" si="10"/>
        <v>RAKI</v>
      </c>
      <c r="F377" s="26"/>
      <c r="G377" s="26"/>
      <c r="H377" s="26"/>
    </row>
    <row r="378" spans="1:8" x14ac:dyDescent="0.35">
      <c r="A378" s="9" t="str">
        <f>+MontoEmpresas!A379</f>
        <v>RANGUIL_SUR_SPA</v>
      </c>
      <c r="B378" s="24">
        <f>+MontoEmpresas!BJ379</f>
        <v>105578.06000000006</v>
      </c>
      <c r="C378" t="str">
        <f t="shared" si="10"/>
        <v>RANGUIL_SUR_SPA</v>
      </c>
      <c r="F378" s="26"/>
      <c r="G378" s="26"/>
      <c r="H378" s="26"/>
    </row>
    <row r="379" spans="1:8" x14ac:dyDescent="0.35">
      <c r="A379" s="9" t="str">
        <f>+MontoEmpresas!A380</f>
        <v>RASO_POWER</v>
      </c>
      <c r="B379" s="24">
        <f>+MontoEmpresas!BJ380</f>
        <v>0</v>
      </c>
      <c r="C379" t="str">
        <f t="shared" si="10"/>
        <v>RASO_POWER</v>
      </c>
      <c r="F379" s="26"/>
      <c r="G379" s="26"/>
      <c r="H379" s="26"/>
    </row>
    <row r="380" spans="1:8" x14ac:dyDescent="0.35">
      <c r="A380" s="9" t="str">
        <f>+MontoEmpresas!A381</f>
        <v>REDEN_CABILDO_SOLAR</v>
      </c>
      <c r="B380" s="24">
        <f>+MontoEmpresas!BJ381</f>
        <v>144699.87000000008</v>
      </c>
      <c r="C380" t="str">
        <f t="shared" si="10"/>
        <v>REDEN_CABILDO_SOLAR</v>
      </c>
      <c r="F380" s="26"/>
      <c r="G380" s="26"/>
      <c r="H380" s="26"/>
    </row>
    <row r="381" spans="1:8" x14ac:dyDescent="0.35">
      <c r="A381" s="9" t="str">
        <f>+MontoEmpresas!A382</f>
        <v>REDEN_LALAJUELA</v>
      </c>
      <c r="B381" s="24">
        <f>+MontoEmpresas!BJ382</f>
        <v>355840.5300000002</v>
      </c>
      <c r="C381" t="str">
        <f t="shared" si="10"/>
        <v>REDEN_LALAJUELA</v>
      </c>
    </row>
    <row r="382" spans="1:8" x14ac:dyDescent="0.35">
      <c r="A382" s="9" t="str">
        <f>+MontoEmpresas!A383</f>
        <v>REDEN_TALHUEN_SOLAR</v>
      </c>
      <c r="B382" s="24">
        <f>+MontoEmpresas!BJ383</f>
        <v>167326.56999999998</v>
      </c>
      <c r="C382" t="str">
        <f t="shared" si="10"/>
        <v>REDEN_TALHUEN_SOLAR</v>
      </c>
    </row>
    <row r="383" spans="1:8" x14ac:dyDescent="0.35">
      <c r="A383" s="9" t="str">
        <f>+MontoEmpresas!A384</f>
        <v>RENOVALIA_6</v>
      </c>
      <c r="B383" s="24">
        <f>+MontoEmpresas!BJ384</f>
        <v>103662.60999999994</v>
      </c>
      <c r="C383" t="str">
        <f t="shared" si="10"/>
        <v>RENOVALIA_6</v>
      </c>
    </row>
    <row r="384" spans="1:8" x14ac:dyDescent="0.35">
      <c r="A384" s="9" t="str">
        <f>+MontoEmpresas!A385</f>
        <v>RENOVALIA_7</v>
      </c>
      <c r="B384" s="24">
        <f>+MontoEmpresas!BJ385</f>
        <v>123312.5400000001</v>
      </c>
      <c r="C384" t="str">
        <f t="shared" si="10"/>
        <v>RENOVALIA_7</v>
      </c>
    </row>
    <row r="385" spans="1:3" x14ac:dyDescent="0.35">
      <c r="A385" s="9" t="str">
        <f>+MontoEmpresas!A386</f>
        <v>RINCONADA</v>
      </c>
      <c r="B385" s="24">
        <f>+MontoEmpresas!BJ386</f>
        <v>535146.38</v>
      </c>
      <c r="C385" t="str">
        <f t="shared" si="10"/>
        <v>RINCONADA</v>
      </c>
    </row>
    <row r="386" spans="1:3" x14ac:dyDescent="0.35">
      <c r="A386" s="9" t="str">
        <f>+MontoEmpresas!A387</f>
        <v>RIO HUASCO</v>
      </c>
      <c r="B386" s="24">
        <f>+MontoEmpresas!BJ387</f>
        <v>208019.7100000002</v>
      </c>
      <c r="C386" t="str">
        <f t="shared" si="10"/>
        <v>RIO HUASCO</v>
      </c>
    </row>
    <row r="387" spans="1:3" x14ac:dyDescent="0.35">
      <c r="A387" s="9" t="str">
        <f>+MontoEmpresas!A388</f>
        <v>RIO_COLORADO</v>
      </c>
      <c r="B387" s="24">
        <f>+MontoEmpresas!BJ388</f>
        <v>1163472.4000000001</v>
      </c>
      <c r="C387" t="str">
        <f t="shared" si="10"/>
        <v>RIO_COLORADO</v>
      </c>
    </row>
    <row r="388" spans="1:3" x14ac:dyDescent="0.35">
      <c r="A388" s="9" t="str">
        <f>+MontoEmpresas!A389</f>
        <v>RIO_MULCHEN</v>
      </c>
      <c r="B388" s="24">
        <f>+MontoEmpresas!BJ389</f>
        <v>187848.61000000002</v>
      </c>
      <c r="C388" t="str">
        <f t="shared" si="10"/>
        <v>RIO_MULCHEN</v>
      </c>
    </row>
    <row r="389" spans="1:3" x14ac:dyDescent="0.35">
      <c r="A389" s="9" t="str">
        <f>+MontoEmpresas!A390</f>
        <v>RIO_PUMA</v>
      </c>
      <c r="B389" s="24">
        <f>+MontoEmpresas!BJ390</f>
        <v>0</v>
      </c>
      <c r="C389" t="str">
        <f t="shared" si="10"/>
        <v>RIO_PUMA</v>
      </c>
    </row>
    <row r="390" spans="1:3" x14ac:dyDescent="0.35">
      <c r="A390" s="9" t="str">
        <f>+MontoEmpresas!A391</f>
        <v>RLA_SOLAR</v>
      </c>
      <c r="B390" s="24">
        <f>+MontoEmpresas!BJ391</f>
        <v>116016.2999999999</v>
      </c>
      <c r="C390" t="str">
        <f t="shared" si="10"/>
        <v>RLA_SOLAR</v>
      </c>
    </row>
    <row r="391" spans="1:3" x14ac:dyDescent="0.35">
      <c r="A391" s="9" t="str">
        <f>+MontoEmpresas!A392</f>
        <v>ROBLERIA</v>
      </c>
      <c r="B391" s="24">
        <f>+MontoEmpresas!BJ392</f>
        <v>367188.28999999957</v>
      </c>
      <c r="C391" t="str">
        <f t="shared" si="10"/>
        <v>ROBLERIA</v>
      </c>
    </row>
    <row r="392" spans="1:3" x14ac:dyDescent="0.35">
      <c r="A392" s="9" t="str">
        <f>+MontoEmpresas!A393</f>
        <v>ROMERIA</v>
      </c>
      <c r="B392" s="24">
        <f>+MontoEmpresas!BJ393</f>
        <v>0</v>
      </c>
      <c r="C392" t="str">
        <f t="shared" si="10"/>
        <v>ROMERIA</v>
      </c>
    </row>
    <row r="393" spans="1:3" x14ac:dyDescent="0.35">
      <c r="A393" s="9" t="str">
        <f>+MontoEmpresas!A394</f>
        <v>RTS</v>
      </c>
      <c r="B393" s="24">
        <f>+MontoEmpresas!BJ394</f>
        <v>83002.440000000031</v>
      </c>
      <c r="C393" t="str">
        <f t="shared" si="10"/>
        <v>RTS</v>
      </c>
    </row>
    <row r="394" spans="1:3" x14ac:dyDescent="0.35">
      <c r="A394" s="9" t="str">
        <f>+MontoEmpresas!A395</f>
        <v>RUCATAYO</v>
      </c>
      <c r="B394" s="24">
        <f>+MontoEmpresas!BJ395</f>
        <v>-6479926.3799999999</v>
      </c>
      <c r="C394" t="str">
        <f t="shared" si="10"/>
        <v>RUCATAYO</v>
      </c>
    </row>
    <row r="395" spans="1:3" x14ac:dyDescent="0.35">
      <c r="A395" s="9" t="str">
        <f>+MontoEmpresas!A396</f>
        <v>SAFIRA_ENERGIA_CHILE</v>
      </c>
      <c r="B395" s="24">
        <f>+MontoEmpresas!BJ396</f>
        <v>123185.48000000027</v>
      </c>
      <c r="C395" t="str">
        <f t="shared" si="10"/>
        <v>SAFIRA_ENERGIA_CHILE</v>
      </c>
    </row>
    <row r="396" spans="1:3" x14ac:dyDescent="0.35">
      <c r="A396" s="9" t="str">
        <f>+MontoEmpresas!A397</f>
        <v>SAN_ANDRES_SPA</v>
      </c>
      <c r="B396" s="24">
        <f>+MontoEmpresas!BJ397</f>
        <v>1189325.0000000005</v>
      </c>
      <c r="C396" t="str">
        <f t="shared" si="10"/>
        <v>SAN_ANDRES_SPA</v>
      </c>
    </row>
    <row r="397" spans="1:3" x14ac:dyDescent="0.35">
      <c r="A397" s="9" t="str">
        <f>+MontoEmpresas!A398</f>
        <v>SAN_FRANCISCO</v>
      </c>
      <c r="B397" s="24">
        <f>+MontoEmpresas!BJ398</f>
        <v>129263.34999999995</v>
      </c>
      <c r="C397" t="str">
        <f t="shared" si="10"/>
        <v>SAN_FRANCISCO</v>
      </c>
    </row>
    <row r="398" spans="1:3" x14ac:dyDescent="0.35">
      <c r="A398" s="9" t="str">
        <f>+MontoEmpresas!A399</f>
        <v>SAN_JUAN_LAP</v>
      </c>
      <c r="B398" s="24">
        <f>+MontoEmpresas!BJ399</f>
        <v>988468.09000000067</v>
      </c>
      <c r="C398" t="str">
        <f t="shared" si="10"/>
        <v>SAN_JUAN_LAP</v>
      </c>
    </row>
    <row r="399" spans="1:3" x14ac:dyDescent="0.35">
      <c r="A399" s="9" t="str">
        <f>+MontoEmpresas!A400</f>
        <v>SANBAR_SOLAR</v>
      </c>
      <c r="B399" s="24">
        <f>+MontoEmpresas!BJ400</f>
        <v>127082.68</v>
      </c>
      <c r="C399" t="str">
        <f t="shared" si="10"/>
        <v>SANBAR_SOLAR</v>
      </c>
    </row>
    <row r="400" spans="1:3" x14ac:dyDescent="0.35">
      <c r="A400" s="9" t="str">
        <f>+MontoEmpresas!A401</f>
        <v>SANTA IRENE</v>
      </c>
      <c r="B400" s="24">
        <f>+MontoEmpresas!BJ401</f>
        <v>0</v>
      </c>
      <c r="C400" t="str">
        <f t="shared" si="10"/>
        <v>SANTA IRENE</v>
      </c>
    </row>
    <row r="401" spans="1:3" x14ac:dyDescent="0.35">
      <c r="A401" s="9" t="str">
        <f>+MontoEmpresas!A402</f>
        <v>SANTA_ADRIANA</v>
      </c>
      <c r="B401" s="24">
        <f>+MontoEmpresas!BJ402</f>
        <v>90210.529999999897</v>
      </c>
      <c r="C401" t="str">
        <f t="shared" si="10"/>
        <v>SANTA_ADRIANA</v>
      </c>
    </row>
    <row r="402" spans="1:3" x14ac:dyDescent="0.35">
      <c r="A402" s="9" t="str">
        <f>+MontoEmpresas!A403</f>
        <v>SANTA_CATALINA_SOLAR</v>
      </c>
      <c r="B402" s="24">
        <f>+MontoEmpresas!BJ403</f>
        <v>338000.44999999995</v>
      </c>
      <c r="C402" t="str">
        <f t="shared" si="10"/>
        <v>SANTA_CATALINA_SOLAR</v>
      </c>
    </row>
    <row r="403" spans="1:3" x14ac:dyDescent="0.35">
      <c r="A403" s="9" t="str">
        <f>+MontoEmpresas!A404</f>
        <v>SANTA_CLARA</v>
      </c>
      <c r="B403" s="24">
        <f>+MontoEmpresas!BJ404</f>
        <v>145912.72999999998</v>
      </c>
      <c r="C403" t="str">
        <f t="shared" si="10"/>
        <v>SANTA_CLARA</v>
      </c>
    </row>
    <row r="404" spans="1:3" x14ac:dyDescent="0.35">
      <c r="A404" s="9" t="str">
        <f>+MontoEmpresas!A405</f>
        <v>SANTA_INES_SOLAR</v>
      </c>
      <c r="B404" s="24">
        <f>+MontoEmpresas!BJ405</f>
        <v>93079.859999999971</v>
      </c>
      <c r="C404" t="str">
        <f t="shared" si="10"/>
        <v>SANTA_INES_SOLAR</v>
      </c>
    </row>
    <row r="405" spans="1:3" x14ac:dyDescent="0.35">
      <c r="A405" s="9" t="str">
        <f>+MontoEmpresas!A406</f>
        <v>SANTAMARTA</v>
      </c>
      <c r="B405" s="24">
        <f>+MontoEmpresas!BJ406</f>
        <v>2048772.58</v>
      </c>
      <c r="C405" t="str">
        <f t="shared" si="10"/>
        <v>SANTAMARTA</v>
      </c>
    </row>
    <row r="406" spans="1:3" x14ac:dyDescent="0.35">
      <c r="A406" s="9" t="str">
        <f>+MontoEmpresas!A407</f>
        <v>SANTIAGO_SOLAR</v>
      </c>
      <c r="B406" s="24">
        <f>+MontoEmpresas!BJ407</f>
        <v>2594614.209999999</v>
      </c>
      <c r="C406" t="str">
        <f t="shared" si="10"/>
        <v>SANTIAGO_SOLAR</v>
      </c>
    </row>
    <row r="407" spans="1:3" x14ac:dyDescent="0.35">
      <c r="A407" s="9" t="str">
        <f>+MontoEmpresas!A408</f>
        <v>SCM</v>
      </c>
      <c r="B407" s="24">
        <f>+MontoEmpresas!BJ408</f>
        <v>3261521.8400000008</v>
      </c>
      <c r="C407" t="str">
        <f t="shared" si="10"/>
        <v>SCM</v>
      </c>
    </row>
    <row r="408" spans="1:3" x14ac:dyDescent="0.35">
      <c r="A408" s="9" t="str">
        <f>+MontoEmpresas!A409</f>
        <v>SGA</v>
      </c>
      <c r="B408" s="24">
        <v>0</v>
      </c>
      <c r="C408" t="str">
        <f t="shared" si="10"/>
        <v>SGA</v>
      </c>
    </row>
    <row r="409" spans="1:3" x14ac:dyDescent="0.35">
      <c r="A409" s="9" t="str">
        <f>+MontoEmpresas!A410</f>
        <v>SINERGIA_SOLAR_SPA</v>
      </c>
      <c r="B409" s="24">
        <f>+MontoEmpresas!BJ410</f>
        <v>287999.43000000017</v>
      </c>
      <c r="C409" t="str">
        <f t="shared" si="10"/>
        <v>SINERGIA_SOLAR_SPA</v>
      </c>
    </row>
    <row r="410" spans="1:3" x14ac:dyDescent="0.35">
      <c r="A410" s="9" t="str">
        <f>+MontoEmpresas!A411</f>
        <v>SOCER</v>
      </c>
      <c r="B410" s="24">
        <f>+MontoEmpresas!BJ411</f>
        <v>510385.50000000012</v>
      </c>
      <c r="C410" t="str">
        <f t="shared" si="10"/>
        <v>SOCER</v>
      </c>
    </row>
    <row r="411" spans="1:3" x14ac:dyDescent="0.35">
      <c r="A411" s="9" t="str">
        <f>+MontoEmpresas!A412</f>
        <v>SOL_DE_SEPTIEMBRE_SPA</v>
      </c>
      <c r="B411" s="24">
        <f>+MontoEmpresas!BJ412</f>
        <v>351633.43999999994</v>
      </c>
      <c r="C411" t="str">
        <f t="shared" si="10"/>
        <v>SOL_DE_SEPTIEMBRE_SPA</v>
      </c>
    </row>
    <row r="412" spans="1:3" x14ac:dyDescent="0.35">
      <c r="A412" s="9" t="str">
        <f>+MontoEmpresas!A413</f>
        <v>Solar la Blanquina</v>
      </c>
      <c r="B412" s="24">
        <f>+MontoEmpresas!BJ413</f>
        <v>365613.68000000028</v>
      </c>
      <c r="C412" t="str">
        <f t="shared" si="10"/>
        <v>Solar la Blanquina</v>
      </c>
    </row>
    <row r="413" spans="1:3" x14ac:dyDescent="0.35">
      <c r="A413" s="9" t="str">
        <f>+MontoEmpresas!A414</f>
        <v>SOLAR_E</v>
      </c>
      <c r="B413" s="24">
        <f>+MontoEmpresas!BJ414</f>
        <v>1179697.8300000003</v>
      </c>
      <c r="C413" t="str">
        <f t="shared" si="10"/>
        <v>SOLAR_E</v>
      </c>
    </row>
    <row r="414" spans="1:3" x14ac:dyDescent="0.35">
      <c r="A414" s="9" t="str">
        <f>+MontoEmpresas!A415</f>
        <v>SOLAR_LOS_PERALES_I</v>
      </c>
      <c r="B414" s="24">
        <f>+MontoEmpresas!BJ415</f>
        <v>144070.91999999993</v>
      </c>
      <c r="C414" t="str">
        <f t="shared" si="10"/>
        <v>SOLAR_LOS_PERALES_I</v>
      </c>
    </row>
    <row r="415" spans="1:3" x14ac:dyDescent="0.35">
      <c r="A415" s="9" t="str">
        <f>+MontoEmpresas!A416</f>
        <v>SOLAR_TI_CUATRO</v>
      </c>
      <c r="B415" s="24">
        <f>+MontoEmpresas!BJ416</f>
        <v>113065.99000000002</v>
      </c>
      <c r="C415" t="str">
        <f t="shared" si="10"/>
        <v>SOLAR_TI_CUATRO</v>
      </c>
    </row>
    <row r="416" spans="1:3" x14ac:dyDescent="0.35">
      <c r="A416" s="9" t="str">
        <f>+MontoEmpresas!A417</f>
        <v>SOLAR_TI_DIEZ</v>
      </c>
      <c r="B416" s="24">
        <f>+MontoEmpresas!BJ417</f>
        <v>120463.05000000005</v>
      </c>
      <c r="C416" t="str">
        <f t="shared" si="10"/>
        <v>SOLAR_TI_DIEZ</v>
      </c>
    </row>
    <row r="417" spans="1:3" x14ac:dyDescent="0.35">
      <c r="A417" s="9" t="str">
        <f>+MontoEmpresas!A418</f>
        <v>SOLAR_TI_ONCE_SPA</v>
      </c>
      <c r="B417" s="24">
        <f>+MontoEmpresas!BJ418</f>
        <v>129526.49000000005</v>
      </c>
      <c r="C417" t="str">
        <f t="shared" si="10"/>
        <v>SOLAR_TI_ONCE_SPA</v>
      </c>
    </row>
    <row r="418" spans="1:3" x14ac:dyDescent="0.35">
      <c r="A418" s="9" t="str">
        <f>+MontoEmpresas!A419</f>
        <v>SONNEDIX_ENERGY</v>
      </c>
      <c r="B418" s="24">
        <f>+MontoEmpresas!BJ419</f>
        <v>1961141.6599999988</v>
      </c>
      <c r="C418" t="str">
        <f t="shared" si="10"/>
        <v>SONNEDIX_ENERGY</v>
      </c>
    </row>
    <row r="419" spans="1:3" x14ac:dyDescent="0.35">
      <c r="A419" s="9" t="str">
        <f>+MontoEmpresas!A420</f>
        <v>SPS_LA_HUAYCA</v>
      </c>
      <c r="B419" s="24">
        <f>+MontoEmpresas!BJ420</f>
        <v>479885.20000000013</v>
      </c>
      <c r="C419" t="str">
        <f t="shared" si="10"/>
        <v>SPS_LA_HUAYCA</v>
      </c>
    </row>
    <row r="420" spans="1:3" x14ac:dyDescent="0.35">
      <c r="A420" s="9" t="str">
        <f>+MontoEmpresas!A421</f>
        <v>SPVP4</v>
      </c>
      <c r="B420" s="24">
        <f>+MontoEmpresas!BJ421</f>
        <v>576420.46999999974</v>
      </c>
      <c r="C420" t="str">
        <f t="shared" si="10"/>
        <v>SPVP4</v>
      </c>
    </row>
    <row r="421" spans="1:3" x14ac:dyDescent="0.35">
      <c r="A421" s="9" t="str">
        <f>+MontoEmpresas!A422</f>
        <v>SPVP4 (EL_CANELO)</v>
      </c>
      <c r="B421" s="24">
        <f>+MontoEmpresas!BJ422</f>
        <v>0</v>
      </c>
      <c r="C421" t="str">
        <f t="shared" si="10"/>
        <v>SPVP4 (EL_CANELO)</v>
      </c>
    </row>
    <row r="422" spans="1:3" x14ac:dyDescent="0.35">
      <c r="A422" s="9" t="str">
        <f>+MontoEmpresas!A423</f>
        <v>SWO</v>
      </c>
      <c r="B422" s="24">
        <f>+MontoEmpresas!BJ423</f>
        <v>0</v>
      </c>
      <c r="C422" t="str">
        <f t="shared" si="10"/>
        <v>SWO</v>
      </c>
    </row>
    <row r="423" spans="1:3" x14ac:dyDescent="0.35">
      <c r="A423" s="9" t="str">
        <f>+MontoEmpresas!A424</f>
        <v>SX_LASERENA</v>
      </c>
      <c r="B423" s="24">
        <f>+MontoEmpresas!BJ424</f>
        <v>109178.07</v>
      </c>
      <c r="C423" t="str">
        <f t="shared" si="10"/>
        <v>SX_LASERENA</v>
      </c>
    </row>
    <row r="424" spans="1:3" x14ac:dyDescent="0.35">
      <c r="A424" s="9" t="str">
        <f>+MontoEmpresas!A425</f>
        <v>TACORA_ENERGY</v>
      </c>
      <c r="B424" s="24">
        <f>+MontoEmpresas!BJ425</f>
        <v>-53654.630000000034</v>
      </c>
      <c r="C424" t="str">
        <f t="shared" si="10"/>
        <v>TACORA_ENERGY</v>
      </c>
    </row>
    <row r="425" spans="1:3" x14ac:dyDescent="0.35">
      <c r="A425" s="9" t="str">
        <f>+MontoEmpresas!A426</f>
        <v>TALINAY</v>
      </c>
      <c r="B425" s="24">
        <f>+MontoEmpresas!BJ426</f>
        <v>1866516.9499999993</v>
      </c>
      <c r="C425" t="str">
        <f t="shared" si="10"/>
        <v>TALINAY</v>
      </c>
    </row>
    <row r="426" spans="1:3" x14ac:dyDescent="0.35">
      <c r="A426" s="9" t="str">
        <f>+MontoEmpresas!A427</f>
        <v>TALTAL_SOLAR</v>
      </c>
      <c r="B426" s="24">
        <f>+MontoEmpresas!BJ427</f>
        <v>372558.14999999991</v>
      </c>
      <c r="C426" t="str">
        <f t="shared" si="10"/>
        <v>TALTAL_SOLAR</v>
      </c>
    </row>
    <row r="427" spans="1:3" x14ac:dyDescent="0.35">
      <c r="A427" s="9" t="str">
        <f>+MontoEmpresas!A428</f>
        <v>TAMAKAYA_ENERGIA</v>
      </c>
      <c r="B427" s="24">
        <f>+MontoEmpresas!BJ428</f>
        <v>-56066738.779999979</v>
      </c>
      <c r="C427" t="str">
        <f t="shared" si="10"/>
        <v>TAMAKAYA_ENERGIA</v>
      </c>
    </row>
    <row r="428" spans="1:3" x14ac:dyDescent="0.35">
      <c r="A428" s="9" t="str">
        <f>+MontoEmpresas!A429</f>
        <v>TAMARUGAL SOLAR 1</v>
      </c>
      <c r="B428" s="24">
        <f>+MontoEmpresas!BJ429</f>
        <v>314649.5499999997</v>
      </c>
      <c r="C428" t="str">
        <f t="shared" si="10"/>
        <v>TAMARUGAL SOLAR 1</v>
      </c>
    </row>
    <row r="429" spans="1:3" x14ac:dyDescent="0.35">
      <c r="A429" s="9" t="str">
        <f>+MontoEmpresas!A430</f>
        <v>TAMM</v>
      </c>
      <c r="B429" s="24">
        <f>+MontoEmpresas!BJ430</f>
        <v>0</v>
      </c>
      <c r="C429" t="str">
        <f t="shared" si="10"/>
        <v>TAMM</v>
      </c>
    </row>
    <row r="430" spans="1:3" x14ac:dyDescent="0.35">
      <c r="A430" s="9" t="str">
        <f>+MontoEmpresas!A431</f>
        <v>TEATINOS</v>
      </c>
      <c r="B430" s="24">
        <f>+MontoEmpresas!BJ431</f>
        <v>29974.720000000001</v>
      </c>
      <c r="C430" t="str">
        <f t="shared" si="10"/>
        <v>TEATINOS</v>
      </c>
    </row>
    <row r="431" spans="1:3" x14ac:dyDescent="0.35">
      <c r="A431" s="9" t="str">
        <f>+MontoEmpresas!A432</f>
        <v>TECNORED</v>
      </c>
      <c r="B431" s="24">
        <f>+MontoEmpresas!BJ432</f>
        <v>-8335.5099999998347</v>
      </c>
      <c r="C431" t="str">
        <f t="shared" si="10"/>
        <v>TECNORED</v>
      </c>
    </row>
    <row r="432" spans="1:3" x14ac:dyDescent="0.35">
      <c r="A432" s="9" t="str">
        <f>+MontoEmpresas!A433</f>
        <v>TILTIL_SOLAR</v>
      </c>
      <c r="B432" s="24">
        <f>+MontoEmpresas!BJ433</f>
        <v>93127.169999999969</v>
      </c>
      <c r="C432" t="str">
        <f t="shared" ref="C432:C495" si="11">+A432</f>
        <v>TILTIL_SOLAR</v>
      </c>
    </row>
    <row r="433" spans="1:3" x14ac:dyDescent="0.35">
      <c r="A433" s="9" t="str">
        <f>+MontoEmpresas!A434</f>
        <v>TRAILELFU</v>
      </c>
      <c r="B433" s="24">
        <f>+MontoEmpresas!BJ434</f>
        <v>99980.080000000075</v>
      </c>
      <c r="C433" t="str">
        <f t="shared" si="11"/>
        <v>TRAILELFU</v>
      </c>
    </row>
    <row r="434" spans="1:3" x14ac:dyDescent="0.35">
      <c r="A434" s="9" t="str">
        <f>+MontoEmpresas!A435</f>
        <v>TRICAHUE_SOLAR</v>
      </c>
      <c r="B434" s="24">
        <f>+MontoEmpresas!BJ435</f>
        <v>425056.92000000022</v>
      </c>
      <c r="C434" t="str">
        <f t="shared" si="11"/>
        <v>TRICAHUE_SOLAR</v>
      </c>
    </row>
    <row r="435" spans="1:3" x14ac:dyDescent="0.35">
      <c r="A435" s="9" t="str">
        <f>+MontoEmpresas!A436</f>
        <v>TRICAHUE_SPA</v>
      </c>
      <c r="B435" s="24">
        <f>+MontoEmpresas!BJ436</f>
        <v>89622.149999999965</v>
      </c>
      <c r="C435" t="str">
        <f t="shared" si="11"/>
        <v>TRICAHUE_SPA</v>
      </c>
    </row>
    <row r="436" spans="1:3" x14ac:dyDescent="0.35">
      <c r="A436" s="9" t="str">
        <f>+MontoEmpresas!A437</f>
        <v>TSGF</v>
      </c>
      <c r="B436" s="24">
        <f>+MontoEmpresas!BJ437</f>
        <v>5550883.5999999996</v>
      </c>
      <c r="C436" t="str">
        <f t="shared" si="11"/>
        <v>TSGF</v>
      </c>
    </row>
    <row r="437" spans="1:3" x14ac:dyDescent="0.35">
      <c r="A437" s="9" t="str">
        <f>+MontoEmpresas!A438</f>
        <v>TUCUQUERE_SPA</v>
      </c>
      <c r="B437" s="24">
        <f>+MontoEmpresas!BJ438</f>
        <v>142529.47999999995</v>
      </c>
      <c r="C437" t="str">
        <f t="shared" si="11"/>
        <v>TUCUQUERE_SPA</v>
      </c>
    </row>
    <row r="438" spans="1:3" x14ac:dyDescent="0.35">
      <c r="A438" s="9" t="str">
        <f>+MontoEmpresas!A439</f>
        <v>UCUQUER</v>
      </c>
      <c r="B438" s="24">
        <f>+MontoEmpresas!BJ439</f>
        <v>282367.50000000006</v>
      </c>
      <c r="C438" t="str">
        <f t="shared" si="11"/>
        <v>UCUQUER</v>
      </c>
    </row>
    <row r="439" spans="1:3" x14ac:dyDescent="0.35">
      <c r="A439" s="9" t="str">
        <f>+MontoEmpresas!A440</f>
        <v>UCUQUER_DOS</v>
      </c>
      <c r="B439" s="24">
        <f>+MontoEmpresas!BJ440</f>
        <v>293138.75</v>
      </c>
      <c r="C439" t="str">
        <f t="shared" si="11"/>
        <v>UCUQUER_DOS</v>
      </c>
    </row>
    <row r="440" spans="1:3" x14ac:dyDescent="0.35">
      <c r="A440" s="9" t="str">
        <f>+MontoEmpresas!A441</f>
        <v>VALLE_DE_LA_LUNA_II</v>
      </c>
      <c r="B440" s="24">
        <f>+MontoEmpresas!BJ441</f>
        <v>125011.28000000003</v>
      </c>
      <c r="C440" t="str">
        <f t="shared" si="11"/>
        <v>VALLE_DE_LA_LUNA_II</v>
      </c>
    </row>
    <row r="441" spans="1:3" x14ac:dyDescent="0.35">
      <c r="A441" s="9" t="str">
        <f>+MontoEmpresas!A442</f>
        <v>VALLE_SOLAR_OESTE_2</v>
      </c>
      <c r="B441" s="24">
        <f>+MontoEmpresas!BJ442</f>
        <v>286021.81000000011</v>
      </c>
      <c r="C441" t="str">
        <f t="shared" si="11"/>
        <v>VALLE_SOLAR_OESTE_2</v>
      </c>
    </row>
    <row r="442" spans="1:3" x14ac:dyDescent="0.35">
      <c r="A442" s="9" t="str">
        <f>+MontoEmpresas!A443</f>
        <v>VENTURADA_ENERGIA</v>
      </c>
      <c r="B442" s="24">
        <f>+MontoEmpresas!BJ443</f>
        <v>405936.96</v>
      </c>
      <c r="C442" t="str">
        <f t="shared" si="11"/>
        <v>VENTURADA_ENERGIA</v>
      </c>
    </row>
    <row r="443" spans="1:3" x14ac:dyDescent="0.35">
      <c r="A443" s="9" t="str">
        <f>+MontoEmpresas!A444</f>
        <v>VICTORIA_SOLAR_SPA</v>
      </c>
      <c r="B443" s="24">
        <f>+MontoEmpresas!BJ444</f>
        <v>394369.9200000001</v>
      </c>
      <c r="C443" t="str">
        <f t="shared" si="11"/>
        <v>VICTORIA_SOLAR_SPA</v>
      </c>
    </row>
    <row r="444" spans="1:3" x14ac:dyDescent="0.35">
      <c r="A444" s="9" t="str">
        <f>+MontoEmpresas!A445</f>
        <v>VIENTOS_DE_RENAICO</v>
      </c>
      <c r="B444" s="24">
        <f>+MontoEmpresas!BJ445</f>
        <v>1373681.1899999997</v>
      </c>
      <c r="C444" t="str">
        <f t="shared" si="11"/>
        <v>VIENTOS_DE_RENAICO</v>
      </c>
    </row>
    <row r="445" spans="1:3" x14ac:dyDescent="0.35">
      <c r="A445" s="9" t="str">
        <f>+MontoEmpresas!A446</f>
        <v>VILLA_CRUZ_SPA</v>
      </c>
      <c r="B445" s="24">
        <f>+MontoEmpresas!BJ446</f>
        <v>115518.74</v>
      </c>
      <c r="C445" t="str">
        <f t="shared" si="11"/>
        <v>VILLA_CRUZ_SPA</v>
      </c>
    </row>
    <row r="446" spans="1:3" x14ac:dyDescent="0.35">
      <c r="A446" s="9" t="str">
        <f>+MontoEmpresas!A447</f>
        <v>VILLA_SOLAR</v>
      </c>
      <c r="B446" s="24">
        <f>+MontoEmpresas!BJ447</f>
        <v>0</v>
      </c>
      <c r="C446" t="str">
        <f t="shared" si="11"/>
        <v>VILLA_SOLAR</v>
      </c>
    </row>
    <row r="447" spans="1:3" x14ac:dyDescent="0.35">
      <c r="A447" s="9" t="str">
        <f>+MontoEmpresas!A448</f>
        <v>VITUCO</v>
      </c>
      <c r="B447" s="24">
        <f>+MontoEmpresas!BJ448</f>
        <v>115261.62999999998</v>
      </c>
      <c r="C447" t="str">
        <f t="shared" si="11"/>
        <v>VITUCO</v>
      </c>
    </row>
    <row r="448" spans="1:3" x14ac:dyDescent="0.35">
      <c r="A448" s="9" t="str">
        <f>+MontoEmpresas!A449</f>
        <v>WENKE</v>
      </c>
      <c r="B448" s="24">
        <f>+MontoEmpresas!BJ449</f>
        <v>1841.4699999999984</v>
      </c>
      <c r="C448" t="str">
        <f t="shared" si="11"/>
        <v>WENKE</v>
      </c>
    </row>
    <row r="449" spans="1:3" x14ac:dyDescent="0.35">
      <c r="A449" s="9" t="str">
        <f>+MontoEmpresas!A450</f>
        <v>WPD_MALLECO</v>
      </c>
      <c r="B449" s="24">
        <f>+MontoEmpresas!BJ450</f>
        <v>5491554.950000002</v>
      </c>
      <c r="C449" t="str">
        <f t="shared" si="11"/>
        <v>WPD_MALLECO</v>
      </c>
    </row>
    <row r="450" spans="1:3" x14ac:dyDescent="0.35">
      <c r="A450" s="9" t="str">
        <f>+MontoEmpresas!A451</f>
        <v>WPD_NEGRETE</v>
      </c>
      <c r="B450" s="24">
        <f>+MontoEmpresas!BJ451</f>
        <v>473856.2100000002</v>
      </c>
      <c r="C450" t="str">
        <f t="shared" si="11"/>
        <v>WPD_NEGRETE</v>
      </c>
    </row>
    <row r="451" spans="1:3" x14ac:dyDescent="0.35">
      <c r="A451" s="9" t="str">
        <f>+MontoEmpresas!A452</f>
        <v>XUE_SOLAR</v>
      </c>
      <c r="B451" s="24">
        <f>+MontoEmpresas!BJ452</f>
        <v>0</v>
      </c>
      <c r="C451" t="str">
        <f t="shared" si="11"/>
        <v>XUE_SOLAR</v>
      </c>
    </row>
    <row r="452" spans="1:3" x14ac:dyDescent="0.35">
      <c r="A452" s="9" t="str">
        <f>+MontoEmpresas!A453</f>
        <v>EMPRESA ELECTRICA LA COMPAÑÍA</v>
      </c>
      <c r="B452" s="24">
        <f>+MontoEmpresas!BJ453</f>
        <v>260267.97999999986</v>
      </c>
      <c r="C452" t="str">
        <f t="shared" si="11"/>
        <v>EMPRESA ELECTRICA LA COMPAÑÍA</v>
      </c>
    </row>
    <row r="453" spans="1:3" x14ac:dyDescent="0.35">
      <c r="A453" s="9" t="str">
        <f>+MontoEmpresas!A454</f>
        <v>ATACAMA SOLAR</v>
      </c>
      <c r="B453" s="24">
        <f>+MontoEmpresas!BJ454</f>
        <v>20368.850000000006</v>
      </c>
      <c r="C453" t="str">
        <f t="shared" si="11"/>
        <v>ATACAMA SOLAR</v>
      </c>
    </row>
    <row r="454" spans="1:3" x14ac:dyDescent="0.35">
      <c r="A454" s="9" t="str">
        <f>+MontoEmpresas!A455</f>
        <v>AES ANDES</v>
      </c>
      <c r="B454" s="24">
        <f>+MontoEmpresas!BJ455</f>
        <v>0</v>
      </c>
      <c r="C454" t="str">
        <f t="shared" si="11"/>
        <v>AES ANDES</v>
      </c>
    </row>
    <row r="455" spans="1:3" x14ac:dyDescent="0.35">
      <c r="A455" s="9" t="str">
        <f>+MontoEmpresas!A456</f>
        <v>PSF EL SALITRAL</v>
      </c>
      <c r="B455" s="24">
        <f>+MontoEmpresas!BJ456</f>
        <v>124222.8799999999</v>
      </c>
      <c r="C455" t="str">
        <f t="shared" si="11"/>
        <v>PSF EL SALITRAL</v>
      </c>
    </row>
    <row r="456" spans="1:3" x14ac:dyDescent="0.35">
      <c r="A456" s="9" t="str">
        <f>+MontoEmpresas!A457</f>
        <v>FOTOVOLTAICA ALFA</v>
      </c>
      <c r="B456" s="24">
        <f>+MontoEmpresas!BJ457</f>
        <v>126211.41999999998</v>
      </c>
      <c r="C456" t="str">
        <f t="shared" si="11"/>
        <v>FOTOVOLTAICA ALFA</v>
      </c>
    </row>
    <row r="457" spans="1:3" x14ac:dyDescent="0.35">
      <c r="A457" s="9" t="str">
        <f>+MontoEmpresas!A458</f>
        <v>SOL_DEL_DESIERTO</v>
      </c>
      <c r="B457" s="24">
        <f>+MontoEmpresas!BJ458</f>
        <v>0</v>
      </c>
      <c r="C457" t="str">
        <f t="shared" si="11"/>
        <v>SOL_DEL_DESIERTO</v>
      </c>
    </row>
    <row r="458" spans="1:3" x14ac:dyDescent="0.35">
      <c r="A458" s="9" t="str">
        <f>+MontoEmpresas!A459</f>
        <v>PEGASUS</v>
      </c>
      <c r="B458" s="24">
        <f>+MontoEmpresas!BJ459</f>
        <v>135290.22</v>
      </c>
      <c r="C458" t="str">
        <f t="shared" si="11"/>
        <v>PEGASUS</v>
      </c>
    </row>
    <row r="459" spans="1:3" x14ac:dyDescent="0.35">
      <c r="A459" s="9" t="str">
        <f>+MontoEmpresas!A460</f>
        <v>FOTOVOLTAICA AVELLANO</v>
      </c>
      <c r="B459" s="24">
        <f>+MontoEmpresas!BJ460</f>
        <v>111027.07</v>
      </c>
      <c r="C459" t="str">
        <f t="shared" si="11"/>
        <v>FOTOVOLTAICA AVELLANO</v>
      </c>
    </row>
    <row r="460" spans="1:3" x14ac:dyDescent="0.35">
      <c r="A460" s="9" t="str">
        <f>+MontoEmpresas!A461</f>
        <v>PARQUE SOLAR LA MURALLA II SPA</v>
      </c>
      <c r="B460" s="24">
        <f>+MontoEmpresas!BJ461</f>
        <v>0</v>
      </c>
      <c r="C460" t="str">
        <f t="shared" si="11"/>
        <v>PARQUE SOLAR LA MURALLA II SPA</v>
      </c>
    </row>
    <row r="461" spans="1:3" x14ac:dyDescent="0.35">
      <c r="A461" s="9" t="str">
        <f>+MontoEmpresas!A462</f>
        <v>IBEREÓLICA CABO LEONES II S.A.</v>
      </c>
      <c r="B461" s="24">
        <f>+MontoEmpresas!BJ462</f>
        <v>0</v>
      </c>
      <c r="C461" t="str">
        <f t="shared" si="11"/>
        <v>IBEREÓLICA CABO LEONES II S.A.</v>
      </c>
    </row>
    <row r="462" spans="1:3" x14ac:dyDescent="0.35">
      <c r="A462" s="9" t="str">
        <f>+MontoEmpresas!A463</f>
        <v>WPD_DUQUECO</v>
      </c>
      <c r="B462" s="24">
        <f>+MontoEmpresas!BJ463</f>
        <v>-107823.49999999999</v>
      </c>
      <c r="C462" t="str">
        <f t="shared" si="11"/>
        <v>WPD_DUQUECO</v>
      </c>
    </row>
    <row r="463" spans="1:3" x14ac:dyDescent="0.35">
      <c r="A463" s="9" t="str">
        <f>+MontoEmpresas!A464</f>
        <v>E462</v>
      </c>
      <c r="B463" s="24">
        <f>+MontoEmpresas!BJ464</f>
        <v>0</v>
      </c>
      <c r="C463" t="str">
        <f t="shared" si="11"/>
        <v>E462</v>
      </c>
    </row>
    <row r="464" spans="1:3" x14ac:dyDescent="0.35">
      <c r="A464" s="9" t="str">
        <f>+MontoEmpresas!A465</f>
        <v>E463</v>
      </c>
      <c r="B464" s="24">
        <f>+MontoEmpresas!BJ465</f>
        <v>0</v>
      </c>
      <c r="C464" t="str">
        <f t="shared" si="11"/>
        <v>E463</v>
      </c>
    </row>
    <row r="465" spans="1:3" x14ac:dyDescent="0.35">
      <c r="A465" s="9" t="str">
        <f>+MontoEmpresas!A466</f>
        <v>E464</v>
      </c>
      <c r="B465" s="24">
        <f>+MontoEmpresas!BJ466</f>
        <v>0</v>
      </c>
      <c r="C465" t="str">
        <f t="shared" si="11"/>
        <v>E464</v>
      </c>
    </row>
    <row r="466" spans="1:3" x14ac:dyDescent="0.35">
      <c r="A466" s="9" t="str">
        <f>+MontoEmpresas!A467</f>
        <v>E465</v>
      </c>
      <c r="B466" s="24">
        <f>+MontoEmpresas!BJ467</f>
        <v>0</v>
      </c>
      <c r="C466" t="str">
        <f t="shared" si="11"/>
        <v>E465</v>
      </c>
    </row>
    <row r="467" spans="1:3" x14ac:dyDescent="0.35">
      <c r="A467" s="9" t="str">
        <f>+MontoEmpresas!A468</f>
        <v>E466</v>
      </c>
      <c r="B467" s="24">
        <f>+MontoEmpresas!BJ468</f>
        <v>0</v>
      </c>
      <c r="C467" t="str">
        <f t="shared" si="11"/>
        <v>E466</v>
      </c>
    </row>
    <row r="468" spans="1:3" x14ac:dyDescent="0.35">
      <c r="A468" s="9" t="str">
        <f>+MontoEmpresas!A469</f>
        <v>E467</v>
      </c>
      <c r="B468" s="24">
        <f>+MontoEmpresas!BJ469</f>
        <v>0</v>
      </c>
      <c r="C468" t="str">
        <f t="shared" si="11"/>
        <v>E467</v>
      </c>
    </row>
    <row r="469" spans="1:3" x14ac:dyDescent="0.35">
      <c r="A469" s="9" t="str">
        <f>+MontoEmpresas!A470</f>
        <v>E468</v>
      </c>
      <c r="B469" s="24">
        <f>+MontoEmpresas!BJ470</f>
        <v>0</v>
      </c>
      <c r="C469" t="str">
        <f t="shared" si="11"/>
        <v>E468</v>
      </c>
    </row>
    <row r="470" spans="1:3" x14ac:dyDescent="0.35">
      <c r="A470" s="9" t="str">
        <f>+MontoEmpresas!A471</f>
        <v>E469</v>
      </c>
      <c r="B470" s="24">
        <f>+MontoEmpresas!BJ471</f>
        <v>0</v>
      </c>
      <c r="C470" t="str">
        <f t="shared" si="11"/>
        <v>E469</v>
      </c>
    </row>
    <row r="471" spans="1:3" x14ac:dyDescent="0.35">
      <c r="A471" s="9" t="str">
        <f>+MontoEmpresas!A472</f>
        <v>E470</v>
      </c>
      <c r="B471" s="24">
        <f>+MontoEmpresas!BJ472</f>
        <v>0</v>
      </c>
      <c r="C471" t="str">
        <f t="shared" si="11"/>
        <v>E470</v>
      </c>
    </row>
    <row r="472" spans="1:3" x14ac:dyDescent="0.35">
      <c r="A472" s="9" t="str">
        <f>+MontoEmpresas!A473</f>
        <v>E471</v>
      </c>
      <c r="B472" s="24">
        <f>+MontoEmpresas!BJ473</f>
        <v>0</v>
      </c>
      <c r="C472" t="str">
        <f t="shared" si="11"/>
        <v>E471</v>
      </c>
    </row>
    <row r="473" spans="1:3" x14ac:dyDescent="0.35">
      <c r="A473" s="9" t="str">
        <f>+MontoEmpresas!A474</f>
        <v>E472</v>
      </c>
      <c r="B473" s="24">
        <f>+MontoEmpresas!BJ474</f>
        <v>0</v>
      </c>
      <c r="C473" t="str">
        <f t="shared" si="11"/>
        <v>E472</v>
      </c>
    </row>
    <row r="474" spans="1:3" x14ac:dyDescent="0.35">
      <c r="A474" s="9" t="str">
        <f>+MontoEmpresas!A475</f>
        <v>E473</v>
      </c>
      <c r="B474" s="24">
        <f>+MontoEmpresas!BJ475</f>
        <v>0</v>
      </c>
      <c r="C474" t="str">
        <f t="shared" si="11"/>
        <v>E473</v>
      </c>
    </row>
    <row r="475" spans="1:3" x14ac:dyDescent="0.35">
      <c r="A475" s="9" t="str">
        <f>+MontoEmpresas!A476</f>
        <v>E474</v>
      </c>
      <c r="B475" s="24">
        <f>+MontoEmpresas!BJ476</f>
        <v>0</v>
      </c>
      <c r="C475" t="str">
        <f t="shared" si="11"/>
        <v>E474</v>
      </c>
    </row>
    <row r="476" spans="1:3" x14ac:dyDescent="0.35">
      <c r="A476" s="9" t="str">
        <f>+MontoEmpresas!A477</f>
        <v>E475</v>
      </c>
      <c r="B476" s="24">
        <f>+MontoEmpresas!BJ477</f>
        <v>0</v>
      </c>
      <c r="C476" t="str">
        <f t="shared" si="11"/>
        <v>E475</v>
      </c>
    </row>
    <row r="477" spans="1:3" x14ac:dyDescent="0.35">
      <c r="A477" s="9" t="str">
        <f>+MontoEmpresas!A478</f>
        <v>E476</v>
      </c>
      <c r="B477" s="24">
        <f>+MontoEmpresas!BJ478</f>
        <v>0</v>
      </c>
      <c r="C477" t="str">
        <f t="shared" si="11"/>
        <v>E476</v>
      </c>
    </row>
    <row r="478" spans="1:3" x14ac:dyDescent="0.35">
      <c r="A478" s="9" t="str">
        <f>+MontoEmpresas!A479</f>
        <v>E477</v>
      </c>
      <c r="B478" s="24">
        <f>+MontoEmpresas!BJ479</f>
        <v>0</v>
      </c>
      <c r="C478" t="str">
        <f t="shared" si="11"/>
        <v>E477</v>
      </c>
    </row>
    <row r="479" spans="1:3" x14ac:dyDescent="0.35">
      <c r="A479" s="9" t="str">
        <f>+MontoEmpresas!A480</f>
        <v>E478</v>
      </c>
      <c r="B479" s="24">
        <f>+MontoEmpresas!BJ480</f>
        <v>0</v>
      </c>
      <c r="C479" t="str">
        <f t="shared" si="11"/>
        <v>E478</v>
      </c>
    </row>
    <row r="480" spans="1:3" x14ac:dyDescent="0.35">
      <c r="A480" s="9" t="str">
        <f>+MontoEmpresas!A481</f>
        <v>E479</v>
      </c>
      <c r="B480" s="24">
        <f>+MontoEmpresas!BJ481</f>
        <v>0</v>
      </c>
      <c r="C480" t="str">
        <f t="shared" si="11"/>
        <v>E479</v>
      </c>
    </row>
    <row r="481" spans="1:3" x14ac:dyDescent="0.35">
      <c r="A481" s="9" t="str">
        <f>+MontoEmpresas!A482</f>
        <v>E480</v>
      </c>
      <c r="B481" s="24">
        <f>+MontoEmpresas!BJ482</f>
        <v>0</v>
      </c>
      <c r="C481" t="str">
        <f t="shared" si="11"/>
        <v>E480</v>
      </c>
    </row>
    <row r="482" spans="1:3" x14ac:dyDescent="0.35">
      <c r="A482" s="9" t="str">
        <f>+MontoEmpresas!A483</f>
        <v>E481</v>
      </c>
      <c r="B482" s="24">
        <f>+MontoEmpresas!BJ483</f>
        <v>0</v>
      </c>
      <c r="C482" t="str">
        <f t="shared" si="11"/>
        <v>E481</v>
      </c>
    </row>
    <row r="483" spans="1:3" x14ac:dyDescent="0.35">
      <c r="A483" s="9" t="str">
        <f>+MontoEmpresas!A484</f>
        <v>E482</v>
      </c>
      <c r="B483" s="24">
        <f>+MontoEmpresas!BJ484</f>
        <v>0</v>
      </c>
      <c r="C483" t="str">
        <f t="shared" si="11"/>
        <v>E482</v>
      </c>
    </row>
    <row r="484" spans="1:3" x14ac:dyDescent="0.35">
      <c r="A484" s="9" t="str">
        <f>+MontoEmpresas!A485</f>
        <v>E483</v>
      </c>
      <c r="B484" s="24">
        <f>+MontoEmpresas!BJ485</f>
        <v>0</v>
      </c>
      <c r="C484" t="str">
        <f t="shared" si="11"/>
        <v>E483</v>
      </c>
    </row>
    <row r="485" spans="1:3" x14ac:dyDescent="0.35">
      <c r="A485" s="9" t="str">
        <f>+MontoEmpresas!A486</f>
        <v>E484</v>
      </c>
      <c r="B485" s="24">
        <f>+MontoEmpresas!BJ486</f>
        <v>0</v>
      </c>
      <c r="C485" t="str">
        <f t="shared" si="11"/>
        <v>E484</v>
      </c>
    </row>
    <row r="486" spans="1:3" x14ac:dyDescent="0.35">
      <c r="A486" s="9" t="str">
        <f>+MontoEmpresas!A487</f>
        <v>E485</v>
      </c>
      <c r="B486" s="24">
        <f>+MontoEmpresas!BJ487</f>
        <v>0</v>
      </c>
      <c r="C486" t="str">
        <f t="shared" si="11"/>
        <v>E485</v>
      </c>
    </row>
    <row r="487" spans="1:3" x14ac:dyDescent="0.35">
      <c r="A487" s="9" t="str">
        <f>+MontoEmpresas!A488</f>
        <v>E486</v>
      </c>
      <c r="B487" s="24">
        <f>+MontoEmpresas!BJ488</f>
        <v>0</v>
      </c>
      <c r="C487" t="str">
        <f t="shared" si="11"/>
        <v>E486</v>
      </c>
    </row>
    <row r="488" spans="1:3" x14ac:dyDescent="0.35">
      <c r="A488" s="9" t="str">
        <f>+MontoEmpresas!A489</f>
        <v>E487</v>
      </c>
      <c r="B488" s="24">
        <f>+MontoEmpresas!BJ489</f>
        <v>0</v>
      </c>
      <c r="C488" t="str">
        <f t="shared" si="11"/>
        <v>E487</v>
      </c>
    </row>
    <row r="489" spans="1:3" x14ac:dyDescent="0.35">
      <c r="A489" s="9" t="str">
        <f>+MontoEmpresas!A490</f>
        <v>E488</v>
      </c>
      <c r="B489" s="24">
        <f>+MontoEmpresas!BJ490</f>
        <v>0</v>
      </c>
      <c r="C489" t="str">
        <f t="shared" si="11"/>
        <v>E488</v>
      </c>
    </row>
    <row r="490" spans="1:3" x14ac:dyDescent="0.35">
      <c r="A490" s="9" t="str">
        <f>+MontoEmpresas!A491</f>
        <v>E489</v>
      </c>
      <c r="B490" s="24">
        <f>+MontoEmpresas!BJ491</f>
        <v>0</v>
      </c>
      <c r="C490" t="str">
        <f t="shared" si="11"/>
        <v>E489</v>
      </c>
    </row>
    <row r="491" spans="1:3" x14ac:dyDescent="0.35">
      <c r="A491" s="9" t="str">
        <f>+MontoEmpresas!A492</f>
        <v>E490</v>
      </c>
      <c r="B491" s="24">
        <f>+MontoEmpresas!BJ492</f>
        <v>0</v>
      </c>
      <c r="C491" t="str">
        <f t="shared" si="11"/>
        <v>E490</v>
      </c>
    </row>
    <row r="492" spans="1:3" x14ac:dyDescent="0.35">
      <c r="A492" s="9" t="str">
        <f>+MontoEmpresas!A493</f>
        <v>E491</v>
      </c>
      <c r="B492" s="24">
        <f>+MontoEmpresas!BJ493</f>
        <v>0</v>
      </c>
      <c r="C492" t="str">
        <f t="shared" si="11"/>
        <v>E491</v>
      </c>
    </row>
    <row r="493" spans="1:3" x14ac:dyDescent="0.35">
      <c r="A493" s="9" t="str">
        <f>+MontoEmpresas!A494</f>
        <v>E492</v>
      </c>
      <c r="B493" s="24">
        <f>+MontoEmpresas!BJ494</f>
        <v>0</v>
      </c>
      <c r="C493" t="str">
        <f t="shared" si="11"/>
        <v>E492</v>
      </c>
    </row>
    <row r="494" spans="1:3" x14ac:dyDescent="0.35">
      <c r="A494" s="9" t="str">
        <f>+MontoEmpresas!A495</f>
        <v>E493</v>
      </c>
      <c r="B494" s="24">
        <f>+MontoEmpresas!BJ495</f>
        <v>0</v>
      </c>
      <c r="C494" t="str">
        <f t="shared" si="11"/>
        <v>E493</v>
      </c>
    </row>
    <row r="495" spans="1:3" x14ac:dyDescent="0.35">
      <c r="A495" s="9" t="str">
        <f>+MontoEmpresas!A496</f>
        <v>E494</v>
      </c>
      <c r="B495" s="24">
        <f>+MontoEmpresas!BJ496</f>
        <v>0</v>
      </c>
      <c r="C495" t="str">
        <f t="shared" si="11"/>
        <v>E494</v>
      </c>
    </row>
    <row r="496" spans="1:3" x14ac:dyDescent="0.35">
      <c r="A496" s="9" t="str">
        <f>+MontoEmpresas!A497</f>
        <v>E495</v>
      </c>
      <c r="B496" s="24">
        <f>+MontoEmpresas!BJ497</f>
        <v>0</v>
      </c>
      <c r="C496" t="str">
        <f t="shared" ref="C496:C501" si="12">+A496</f>
        <v>E495</v>
      </c>
    </row>
    <row r="497" spans="1:3" x14ac:dyDescent="0.35">
      <c r="A497" s="9" t="str">
        <f>+MontoEmpresas!A498</f>
        <v>E496</v>
      </c>
      <c r="B497" s="24">
        <f>+MontoEmpresas!BJ498</f>
        <v>0</v>
      </c>
      <c r="C497" t="str">
        <f t="shared" si="12"/>
        <v>E496</v>
      </c>
    </row>
    <row r="498" spans="1:3" x14ac:dyDescent="0.35">
      <c r="A498" s="9" t="str">
        <f>+MontoEmpresas!A499</f>
        <v>E497</v>
      </c>
      <c r="B498" s="24">
        <f>+MontoEmpresas!BJ499</f>
        <v>0</v>
      </c>
      <c r="C498" t="str">
        <f t="shared" si="12"/>
        <v>E497</v>
      </c>
    </row>
    <row r="499" spans="1:3" x14ac:dyDescent="0.35">
      <c r="A499" s="9" t="str">
        <f>+MontoEmpresas!A500</f>
        <v>E498</v>
      </c>
      <c r="B499" s="24">
        <f>+MontoEmpresas!BJ500</f>
        <v>0</v>
      </c>
      <c r="C499" t="str">
        <f t="shared" si="12"/>
        <v>E498</v>
      </c>
    </row>
    <row r="500" spans="1:3" x14ac:dyDescent="0.35">
      <c r="A500" s="9" t="str">
        <f>+MontoEmpresas!A501</f>
        <v>E499</v>
      </c>
      <c r="B500" s="24">
        <f>+MontoEmpresas!BJ501</f>
        <v>0</v>
      </c>
      <c r="C500" t="str">
        <f t="shared" si="12"/>
        <v>E499</v>
      </c>
    </row>
    <row r="501" spans="1:3" x14ac:dyDescent="0.35">
      <c r="A501" s="9" t="str">
        <f>+MontoEmpresas!A502</f>
        <v>SINEMP</v>
      </c>
      <c r="B501" s="24">
        <f>+MontoEmpresas!BJ502</f>
        <v>22618340.840000004</v>
      </c>
      <c r="C501" t="str">
        <f t="shared" si="12"/>
        <v>SINEMP</v>
      </c>
    </row>
    <row r="502" spans="1:3" x14ac:dyDescent="0.35">
      <c r="A502" s="9"/>
      <c r="B502" s="24"/>
    </row>
    <row r="503" spans="1:3" x14ac:dyDescent="0.35">
      <c r="A503" s="9"/>
      <c r="B503" s="24"/>
    </row>
    <row r="504" spans="1:3" x14ac:dyDescent="0.35">
      <c r="A504" s="9"/>
      <c r="B504" s="24"/>
    </row>
    <row r="505" spans="1:3" x14ac:dyDescent="0.35">
      <c r="A505" s="9"/>
      <c r="B505" s="24"/>
    </row>
    <row r="506" spans="1:3" x14ac:dyDescent="0.35">
      <c r="A506" s="9"/>
      <c r="B506" s="24"/>
    </row>
    <row r="507" spans="1:3" x14ac:dyDescent="0.35">
      <c r="A507" s="9"/>
      <c r="B507" s="24"/>
    </row>
    <row r="508" spans="1:3" x14ac:dyDescent="0.35">
      <c r="A508" s="9"/>
      <c r="B508" s="24"/>
    </row>
    <row r="509" spans="1:3" x14ac:dyDescent="0.35">
      <c r="A509" s="9"/>
      <c r="B509" s="24"/>
    </row>
    <row r="510" spans="1:3" x14ac:dyDescent="0.35">
      <c r="A510" s="9"/>
      <c r="B510" s="24"/>
    </row>
    <row r="511" spans="1:3" x14ac:dyDescent="0.35">
      <c r="A511" s="9"/>
      <c r="B511" s="24"/>
    </row>
    <row r="512" spans="1:3" x14ac:dyDescent="0.35">
      <c r="A512" s="9"/>
      <c r="B512" s="24"/>
    </row>
    <row r="513" spans="1:2" x14ac:dyDescent="0.35">
      <c r="A513" s="9"/>
      <c r="B513" s="24"/>
    </row>
    <row r="514" spans="1:2" x14ac:dyDescent="0.35">
      <c r="A514" s="9"/>
      <c r="B514" s="24"/>
    </row>
    <row r="515" spans="1:2" x14ac:dyDescent="0.35">
      <c r="A515" s="9"/>
      <c r="B515" s="24"/>
    </row>
    <row r="516" spans="1:2" x14ac:dyDescent="0.35">
      <c r="A516" s="9"/>
      <c r="B516" s="24"/>
    </row>
    <row r="517" spans="1:2" x14ac:dyDescent="0.35">
      <c r="A517" s="9"/>
      <c r="B517" s="24"/>
    </row>
    <row r="518" spans="1:2" x14ac:dyDescent="0.35">
      <c r="A518" s="9"/>
      <c r="B518" s="24"/>
    </row>
    <row r="519" spans="1:2" x14ac:dyDescent="0.35">
      <c r="A519" s="9"/>
      <c r="B519" s="24"/>
    </row>
    <row r="520" spans="1:2" x14ac:dyDescent="0.35">
      <c r="A520" s="9"/>
      <c r="B520" s="24"/>
    </row>
    <row r="521" spans="1:2" x14ac:dyDescent="0.35">
      <c r="A521" s="9"/>
      <c r="B521" s="24"/>
    </row>
    <row r="522" spans="1:2" x14ac:dyDescent="0.35">
      <c r="A522" s="9"/>
      <c r="B522" s="24"/>
    </row>
    <row r="523" spans="1:2" x14ac:dyDescent="0.35">
      <c r="A523" s="9"/>
      <c r="B523" s="24"/>
    </row>
    <row r="524" spans="1:2" x14ac:dyDescent="0.35">
      <c r="A524" s="9"/>
      <c r="B524" s="24"/>
    </row>
    <row r="525" spans="1:2" x14ac:dyDescent="0.35">
      <c r="A525" s="9"/>
      <c r="B525" s="24"/>
    </row>
    <row r="526" spans="1:2" x14ac:dyDescent="0.35">
      <c r="A526" s="9"/>
      <c r="B526" s="24"/>
    </row>
    <row r="527" spans="1:2" x14ac:dyDescent="0.35">
      <c r="A527" s="9"/>
      <c r="B527" s="24"/>
    </row>
    <row r="528" spans="1:2" x14ac:dyDescent="0.35">
      <c r="A528" s="9"/>
      <c r="B528" s="24"/>
    </row>
    <row r="529" spans="1:2" x14ac:dyDescent="0.35">
      <c r="A529" s="9"/>
      <c r="B529" s="24"/>
    </row>
    <row r="530" spans="1:2" x14ac:dyDescent="0.35">
      <c r="A530" s="9"/>
      <c r="B530" s="24"/>
    </row>
    <row r="531" spans="1:2" x14ac:dyDescent="0.35">
      <c r="A531" s="9"/>
      <c r="B531" s="24"/>
    </row>
    <row r="532" spans="1:2" x14ac:dyDescent="0.35">
      <c r="A532" s="9"/>
      <c r="B532" s="24"/>
    </row>
    <row r="533" spans="1:2" x14ac:dyDescent="0.35">
      <c r="A533" s="9"/>
      <c r="B533" s="24"/>
    </row>
    <row r="534" spans="1:2" x14ac:dyDescent="0.35">
      <c r="A534" s="9"/>
      <c r="B534" s="24"/>
    </row>
    <row r="535" spans="1:2" x14ac:dyDescent="0.35">
      <c r="A535" s="9"/>
      <c r="B535" s="24"/>
    </row>
    <row r="536" spans="1:2" x14ac:dyDescent="0.35">
      <c r="A536" s="9"/>
      <c r="B536" s="24"/>
    </row>
    <row r="537" spans="1:2" x14ac:dyDescent="0.35">
      <c r="A537" s="9"/>
      <c r="B537" s="24"/>
    </row>
    <row r="538" spans="1:2" x14ac:dyDescent="0.35">
      <c r="A538" s="9"/>
      <c r="B538" s="24"/>
    </row>
    <row r="539" spans="1:2" x14ac:dyDescent="0.35">
      <c r="A539" s="9"/>
      <c r="B539" s="24"/>
    </row>
    <row r="540" spans="1:2" x14ac:dyDescent="0.35">
      <c r="A540" s="9"/>
      <c r="B540" s="24"/>
    </row>
    <row r="541" spans="1:2" x14ac:dyDescent="0.35">
      <c r="A541" s="9"/>
      <c r="B541" s="24"/>
    </row>
    <row r="542" spans="1:2" x14ac:dyDescent="0.35">
      <c r="A542" s="9"/>
      <c r="B542" s="24"/>
    </row>
    <row r="543" spans="1:2" x14ac:dyDescent="0.35">
      <c r="A543" s="9"/>
      <c r="B543" s="24"/>
    </row>
    <row r="544" spans="1:2" x14ac:dyDescent="0.35">
      <c r="A544" s="9"/>
      <c r="B544" s="24"/>
    </row>
    <row r="545" spans="1:2" x14ac:dyDescent="0.35">
      <c r="A545" s="9"/>
      <c r="B545" s="24"/>
    </row>
    <row r="546" spans="1:2" x14ac:dyDescent="0.35">
      <c r="A546" s="9"/>
      <c r="B546" s="24"/>
    </row>
    <row r="547" spans="1:2" x14ac:dyDescent="0.35">
      <c r="A547" s="9"/>
      <c r="B547" s="24"/>
    </row>
    <row r="548" spans="1:2" x14ac:dyDescent="0.35">
      <c r="A548" s="9"/>
      <c r="B548" s="24"/>
    </row>
    <row r="549" spans="1:2" x14ac:dyDescent="0.35">
      <c r="A549" s="9"/>
      <c r="B549" s="24"/>
    </row>
    <row r="550" spans="1:2" x14ac:dyDescent="0.35">
      <c r="A550" s="9"/>
      <c r="B550" s="24"/>
    </row>
    <row r="551" spans="1:2" x14ac:dyDescent="0.35">
      <c r="A551" s="9"/>
      <c r="B551" s="24"/>
    </row>
    <row r="552" spans="1:2" x14ac:dyDescent="0.35">
      <c r="A552" s="9"/>
      <c r="B552" s="24"/>
    </row>
    <row r="553" spans="1:2" x14ac:dyDescent="0.35">
      <c r="A553" s="9"/>
      <c r="B553" s="24"/>
    </row>
    <row r="554" spans="1:2" x14ac:dyDescent="0.35">
      <c r="A554" s="9"/>
      <c r="B554" s="24"/>
    </row>
    <row r="555" spans="1:2" x14ac:dyDescent="0.35">
      <c r="A555" s="9"/>
      <c r="B555" s="24"/>
    </row>
    <row r="556" spans="1:2" x14ac:dyDescent="0.35">
      <c r="A556" s="9"/>
      <c r="B556" s="24"/>
    </row>
    <row r="557" spans="1:2" x14ac:dyDescent="0.35">
      <c r="A557" s="9"/>
      <c r="B557" s="24"/>
    </row>
    <row r="558" spans="1:2" x14ac:dyDescent="0.35">
      <c r="A558" s="9"/>
      <c r="B558" s="24"/>
    </row>
    <row r="559" spans="1:2" x14ac:dyDescent="0.35">
      <c r="A559" s="9"/>
      <c r="B559" s="24"/>
    </row>
    <row r="560" spans="1:2" x14ac:dyDescent="0.35">
      <c r="A560" s="9"/>
      <c r="B560" s="24"/>
    </row>
    <row r="561" spans="1:2" x14ac:dyDescent="0.35">
      <c r="A561" s="9"/>
      <c r="B561" s="24"/>
    </row>
    <row r="562" spans="1:2" x14ac:dyDescent="0.35">
      <c r="A562" s="9"/>
      <c r="B562" s="24"/>
    </row>
    <row r="563" spans="1:2" x14ac:dyDescent="0.35">
      <c r="A563" s="9"/>
      <c r="B563" s="24"/>
    </row>
    <row r="564" spans="1:2" x14ac:dyDescent="0.35">
      <c r="A564" s="9"/>
      <c r="B564" s="24"/>
    </row>
    <row r="565" spans="1:2" x14ac:dyDescent="0.35">
      <c r="A565" s="9"/>
      <c r="B565" s="24"/>
    </row>
    <row r="566" spans="1:2" x14ac:dyDescent="0.35">
      <c r="A566" s="9"/>
      <c r="B566" s="24"/>
    </row>
    <row r="567" spans="1:2" x14ac:dyDescent="0.35">
      <c r="A567" s="9"/>
      <c r="B567" s="24"/>
    </row>
    <row r="568" spans="1:2" x14ac:dyDescent="0.35">
      <c r="A568" s="9"/>
      <c r="B568" s="24"/>
    </row>
    <row r="569" spans="1:2" x14ac:dyDescent="0.35">
      <c r="A569" s="9"/>
      <c r="B569" s="24"/>
    </row>
    <row r="570" spans="1:2" x14ac:dyDescent="0.35">
      <c r="A570" s="9"/>
      <c r="B570" s="24"/>
    </row>
    <row r="571" spans="1:2" x14ac:dyDescent="0.35">
      <c r="A571" s="9"/>
      <c r="B571" s="24"/>
    </row>
    <row r="572" spans="1:2" x14ac:dyDescent="0.35">
      <c r="A572" s="9"/>
      <c r="B572" s="24"/>
    </row>
    <row r="573" spans="1:2" x14ac:dyDescent="0.35">
      <c r="A573" s="9"/>
      <c r="B573" s="24"/>
    </row>
    <row r="574" spans="1:2" x14ac:dyDescent="0.35">
      <c r="A574" s="9"/>
      <c r="B574" s="24"/>
    </row>
    <row r="575" spans="1:2" x14ac:dyDescent="0.35">
      <c r="A575" s="9"/>
      <c r="B575" s="24"/>
    </row>
    <row r="576" spans="1:2" x14ac:dyDescent="0.35">
      <c r="A576" s="9"/>
      <c r="B576" s="24"/>
    </row>
    <row r="577" spans="1:2" x14ac:dyDescent="0.35">
      <c r="A577" s="9"/>
      <c r="B577" s="24"/>
    </row>
    <row r="578" spans="1:2" x14ac:dyDescent="0.35">
      <c r="A578" s="9"/>
      <c r="B578" s="24"/>
    </row>
    <row r="579" spans="1:2" x14ac:dyDescent="0.35">
      <c r="A579" s="9"/>
      <c r="B579" s="24"/>
    </row>
    <row r="580" spans="1:2" x14ac:dyDescent="0.35">
      <c r="A580" s="9"/>
      <c r="B580" s="24"/>
    </row>
    <row r="581" spans="1:2" x14ac:dyDescent="0.35">
      <c r="A581" s="9"/>
      <c r="B581" s="24"/>
    </row>
    <row r="582" spans="1:2" x14ac:dyDescent="0.35">
      <c r="A582" s="9"/>
      <c r="B582" s="24"/>
    </row>
    <row r="583" spans="1:2" x14ac:dyDescent="0.35">
      <c r="A583" s="9"/>
      <c r="B583" s="24"/>
    </row>
    <row r="584" spans="1:2" x14ac:dyDescent="0.35">
      <c r="A584" s="9"/>
      <c r="B584" s="24"/>
    </row>
    <row r="585" spans="1:2" x14ac:dyDescent="0.35">
      <c r="A585" s="9"/>
      <c r="B585" s="24"/>
    </row>
    <row r="586" spans="1:2" x14ac:dyDescent="0.35">
      <c r="A586" s="9"/>
      <c r="B586" s="24"/>
    </row>
    <row r="587" spans="1:2" x14ac:dyDescent="0.35">
      <c r="A587" s="9"/>
      <c r="B587" s="24"/>
    </row>
    <row r="588" spans="1:2" x14ac:dyDescent="0.35">
      <c r="A588" s="9"/>
      <c r="B588" s="24"/>
    </row>
    <row r="589" spans="1:2" x14ac:dyDescent="0.35">
      <c r="A589" s="9"/>
      <c r="B589" s="24"/>
    </row>
    <row r="590" spans="1:2" x14ac:dyDescent="0.35">
      <c r="A590" s="9"/>
      <c r="B590" s="24"/>
    </row>
    <row r="591" spans="1:2" x14ac:dyDescent="0.35">
      <c r="A591" s="9"/>
      <c r="B591" s="24"/>
    </row>
    <row r="592" spans="1:2" x14ac:dyDescent="0.35">
      <c r="A592" s="9"/>
      <c r="B592" s="24"/>
    </row>
    <row r="593" spans="1:2" x14ac:dyDescent="0.35">
      <c r="A593" s="9"/>
      <c r="B593" s="24"/>
    </row>
    <row r="594" spans="1:2" x14ac:dyDescent="0.35">
      <c r="A594" s="9"/>
      <c r="B594" s="24"/>
    </row>
    <row r="595" spans="1:2" x14ac:dyDescent="0.35">
      <c r="A595" s="9"/>
      <c r="B595" s="24"/>
    </row>
    <row r="596" spans="1:2" x14ac:dyDescent="0.35">
      <c r="A596" s="9"/>
      <c r="B596" s="24"/>
    </row>
    <row r="597" spans="1:2" x14ac:dyDescent="0.35">
      <c r="A597" s="9"/>
      <c r="B597" s="24"/>
    </row>
    <row r="598" spans="1:2" x14ac:dyDescent="0.35">
      <c r="A598" s="9"/>
      <c r="B598" s="24"/>
    </row>
    <row r="599" spans="1:2" x14ac:dyDescent="0.35">
      <c r="A599" s="9"/>
      <c r="B599" s="24"/>
    </row>
    <row r="600" spans="1:2" x14ac:dyDescent="0.35">
      <c r="A600" s="9"/>
      <c r="B600" s="24"/>
    </row>
    <row r="601" spans="1:2" x14ac:dyDescent="0.35">
      <c r="A601" s="9"/>
      <c r="B601" s="24"/>
    </row>
    <row r="602" spans="1:2" x14ac:dyDescent="0.35">
      <c r="A602" s="9"/>
      <c r="B602" s="24"/>
    </row>
    <row r="603" spans="1:2" x14ac:dyDescent="0.35">
      <c r="A603" s="9"/>
      <c r="B603" s="24"/>
    </row>
    <row r="604" spans="1:2" x14ac:dyDescent="0.35">
      <c r="A604" s="9"/>
      <c r="B604" s="24"/>
    </row>
    <row r="605" spans="1:2" x14ac:dyDescent="0.35">
      <c r="A605" s="9"/>
      <c r="B605" s="24"/>
    </row>
    <row r="606" spans="1:2" x14ac:dyDescent="0.35">
      <c r="A606" s="9"/>
      <c r="B606" s="24"/>
    </row>
    <row r="607" spans="1:2" x14ac:dyDescent="0.35">
      <c r="A607" s="9"/>
      <c r="B607" s="24"/>
    </row>
    <row r="608" spans="1:2" x14ac:dyDescent="0.35">
      <c r="A608" s="9"/>
      <c r="B608" s="24"/>
    </row>
    <row r="609" spans="1:2" x14ac:dyDescent="0.35">
      <c r="A609" s="9"/>
      <c r="B609" s="24"/>
    </row>
    <row r="610" spans="1:2" x14ac:dyDescent="0.35">
      <c r="A610" s="9"/>
      <c r="B610" s="24"/>
    </row>
    <row r="611" spans="1:2" x14ac:dyDescent="0.35">
      <c r="A611" s="9"/>
      <c r="B611" s="24"/>
    </row>
    <row r="612" spans="1:2" x14ac:dyDescent="0.35">
      <c r="A612" s="9"/>
      <c r="B612" s="24"/>
    </row>
    <row r="613" spans="1:2" x14ac:dyDescent="0.35">
      <c r="A613" s="9"/>
      <c r="B613" s="24"/>
    </row>
    <row r="614" spans="1:2" x14ac:dyDescent="0.35">
      <c r="A614" s="9"/>
      <c r="B614" s="24"/>
    </row>
    <row r="615" spans="1:2" x14ac:dyDescent="0.35">
      <c r="A615" s="9"/>
      <c r="B615" s="24"/>
    </row>
    <row r="616" spans="1:2" x14ac:dyDescent="0.35">
      <c r="A616" s="9"/>
      <c r="B616" s="24"/>
    </row>
    <row r="617" spans="1:2" x14ac:dyDescent="0.35">
      <c r="A617" s="9"/>
      <c r="B617" s="24"/>
    </row>
    <row r="618" spans="1:2" x14ac:dyDescent="0.35">
      <c r="A618" s="9"/>
      <c r="B618" s="24"/>
    </row>
    <row r="619" spans="1:2" x14ac:dyDescent="0.35">
      <c r="A619" s="9"/>
      <c r="B619" s="24"/>
    </row>
    <row r="620" spans="1:2" x14ac:dyDescent="0.35">
      <c r="A620" s="9"/>
      <c r="B620" s="24"/>
    </row>
    <row r="621" spans="1:2" x14ac:dyDescent="0.35">
      <c r="A621" s="9"/>
      <c r="B621" s="24"/>
    </row>
    <row r="622" spans="1:2" x14ac:dyDescent="0.35">
      <c r="A622" s="9"/>
      <c r="B622" s="24"/>
    </row>
    <row r="623" spans="1:2" x14ac:dyDescent="0.35">
      <c r="A623" s="9"/>
      <c r="B623" s="24"/>
    </row>
    <row r="624" spans="1:2" x14ac:dyDescent="0.35">
      <c r="A624" s="9"/>
      <c r="B624" s="24"/>
    </row>
    <row r="625" spans="1:2" x14ac:dyDescent="0.35">
      <c r="A625" s="9"/>
      <c r="B625" s="24"/>
    </row>
    <row r="626" spans="1:2" x14ac:dyDescent="0.35">
      <c r="A626" s="9"/>
      <c r="B626" s="24"/>
    </row>
    <row r="627" spans="1:2" x14ac:dyDescent="0.35">
      <c r="A627" s="9"/>
      <c r="B627" s="24"/>
    </row>
    <row r="628" spans="1:2" x14ac:dyDescent="0.35">
      <c r="A628" s="9"/>
      <c r="B628" s="24"/>
    </row>
    <row r="629" spans="1:2" x14ac:dyDescent="0.35">
      <c r="A629" s="9"/>
      <c r="B629" s="24"/>
    </row>
    <row r="630" spans="1:2" x14ac:dyDescent="0.35">
      <c r="A630" s="9"/>
      <c r="B630" s="24"/>
    </row>
    <row r="631" spans="1:2" x14ac:dyDescent="0.35">
      <c r="A631" s="9"/>
      <c r="B631" s="24"/>
    </row>
    <row r="632" spans="1:2" x14ac:dyDescent="0.35">
      <c r="A632" s="9"/>
      <c r="B632" s="24"/>
    </row>
    <row r="633" spans="1:2" x14ac:dyDescent="0.35">
      <c r="A633" s="9"/>
      <c r="B633" s="24"/>
    </row>
    <row r="634" spans="1:2" x14ac:dyDescent="0.35">
      <c r="A634" s="9"/>
      <c r="B634" s="24"/>
    </row>
    <row r="635" spans="1:2" x14ac:dyDescent="0.35">
      <c r="A635" s="9"/>
      <c r="B635" s="24"/>
    </row>
    <row r="636" spans="1:2" x14ac:dyDescent="0.35">
      <c r="A636" s="9"/>
      <c r="B636" s="24"/>
    </row>
    <row r="637" spans="1:2" x14ac:dyDescent="0.35">
      <c r="A637" s="9"/>
      <c r="B637" s="24"/>
    </row>
    <row r="638" spans="1:2" x14ac:dyDescent="0.35">
      <c r="A638" s="9"/>
      <c r="B638" s="24"/>
    </row>
    <row r="639" spans="1:2" x14ac:dyDescent="0.35">
      <c r="A639" s="9"/>
      <c r="B639" s="24"/>
    </row>
    <row r="640" spans="1:2" x14ac:dyDescent="0.35">
      <c r="A640" s="9"/>
      <c r="B640" s="24"/>
    </row>
    <row r="641" spans="1:2" x14ac:dyDescent="0.35">
      <c r="A641" s="9"/>
      <c r="B641" s="24"/>
    </row>
    <row r="642" spans="1:2" x14ac:dyDescent="0.35">
      <c r="A642" s="9"/>
      <c r="B642" s="24"/>
    </row>
    <row r="643" spans="1:2" x14ac:dyDescent="0.35">
      <c r="A643" s="9"/>
      <c r="B643" s="24"/>
    </row>
    <row r="644" spans="1:2" x14ac:dyDescent="0.35">
      <c r="A644" s="9"/>
      <c r="B644" s="24"/>
    </row>
    <row r="645" spans="1:2" x14ac:dyDescent="0.35">
      <c r="A645" s="9"/>
      <c r="B645" s="24"/>
    </row>
    <row r="646" spans="1:2" x14ac:dyDescent="0.35">
      <c r="A646" s="9"/>
      <c r="B646" s="24"/>
    </row>
    <row r="647" spans="1:2" x14ac:dyDescent="0.35">
      <c r="A647" s="9"/>
      <c r="B647" s="24"/>
    </row>
    <row r="648" spans="1:2" x14ac:dyDescent="0.35">
      <c r="A648" s="9"/>
      <c r="B648" s="24"/>
    </row>
    <row r="649" spans="1:2" x14ac:dyDescent="0.35">
      <c r="A649" s="9"/>
      <c r="B649" s="24"/>
    </row>
    <row r="650" spans="1:2" x14ac:dyDescent="0.35">
      <c r="A650" s="9"/>
      <c r="B650" s="24"/>
    </row>
    <row r="651" spans="1:2" x14ac:dyDescent="0.35">
      <c r="A651" s="9"/>
      <c r="B651" s="24"/>
    </row>
    <row r="652" spans="1:2" x14ac:dyDescent="0.35">
      <c r="A652" s="9"/>
      <c r="B652" s="24"/>
    </row>
    <row r="653" spans="1:2" x14ac:dyDescent="0.35">
      <c r="A653" s="9"/>
      <c r="B653" s="24"/>
    </row>
    <row r="654" spans="1:2" x14ac:dyDescent="0.35">
      <c r="A654" s="9"/>
      <c r="B654" s="24"/>
    </row>
    <row r="655" spans="1:2" x14ac:dyDescent="0.35">
      <c r="A655" s="9"/>
      <c r="B655" s="24"/>
    </row>
    <row r="656" spans="1:2" x14ac:dyDescent="0.35">
      <c r="A656" s="9"/>
      <c r="B656" s="24"/>
    </row>
    <row r="657" spans="1:2" x14ac:dyDescent="0.35">
      <c r="A657" s="9"/>
      <c r="B657" s="24"/>
    </row>
    <row r="658" spans="1:2" x14ac:dyDescent="0.35">
      <c r="A658" s="9"/>
      <c r="B658" s="24"/>
    </row>
    <row r="659" spans="1:2" x14ac:dyDescent="0.35">
      <c r="A659" s="9"/>
      <c r="B659" s="24"/>
    </row>
    <row r="660" spans="1:2" x14ac:dyDescent="0.35">
      <c r="A660" s="9"/>
      <c r="B660" s="24"/>
    </row>
    <row r="661" spans="1:2" x14ac:dyDescent="0.35">
      <c r="A661" s="9"/>
      <c r="B661" s="24"/>
    </row>
    <row r="662" spans="1:2" x14ac:dyDescent="0.35">
      <c r="A662" s="9"/>
      <c r="B662" s="24"/>
    </row>
    <row r="663" spans="1:2" x14ac:dyDescent="0.35">
      <c r="A663" s="9"/>
      <c r="B663" s="24"/>
    </row>
    <row r="664" spans="1:2" x14ac:dyDescent="0.35">
      <c r="A664" s="9"/>
      <c r="B664" s="24"/>
    </row>
    <row r="665" spans="1:2" x14ac:dyDescent="0.35">
      <c r="A665" s="9"/>
      <c r="B665" s="24"/>
    </row>
    <row r="666" spans="1:2" x14ac:dyDescent="0.35">
      <c r="A666" s="9"/>
      <c r="B666" s="24"/>
    </row>
    <row r="667" spans="1:2" x14ac:dyDescent="0.35">
      <c r="A667" s="9"/>
      <c r="B667" s="24"/>
    </row>
    <row r="668" spans="1:2" x14ac:dyDescent="0.35">
      <c r="A668" s="9"/>
      <c r="B668" s="24"/>
    </row>
    <row r="669" spans="1:2" x14ac:dyDescent="0.35">
      <c r="A669" s="9"/>
      <c r="B669" s="24"/>
    </row>
    <row r="670" spans="1:2" x14ac:dyDescent="0.35">
      <c r="A670" s="9"/>
      <c r="B670" s="24"/>
    </row>
    <row r="671" spans="1:2" x14ac:dyDescent="0.35">
      <c r="A671" s="9"/>
      <c r="B671" s="24"/>
    </row>
    <row r="672" spans="1:2" x14ac:dyDescent="0.35">
      <c r="A672" s="9"/>
      <c r="B672" s="24"/>
    </row>
    <row r="673" spans="1:2" x14ac:dyDescent="0.35">
      <c r="A673" s="9"/>
      <c r="B673" s="24"/>
    </row>
    <row r="674" spans="1:2" x14ac:dyDescent="0.35">
      <c r="A674" s="9"/>
      <c r="B674" s="24"/>
    </row>
    <row r="675" spans="1:2" x14ac:dyDescent="0.35">
      <c r="A675" s="9"/>
      <c r="B675" s="24"/>
    </row>
    <row r="676" spans="1:2" x14ac:dyDescent="0.35">
      <c r="A676" s="9"/>
      <c r="B676" s="24"/>
    </row>
    <row r="677" spans="1:2" x14ac:dyDescent="0.35">
      <c r="A677" s="9"/>
      <c r="B677" s="24"/>
    </row>
    <row r="678" spans="1:2" x14ac:dyDescent="0.35">
      <c r="A678" s="9"/>
      <c r="B678" s="24"/>
    </row>
    <row r="679" spans="1:2" x14ac:dyDescent="0.35">
      <c r="A679" s="9"/>
      <c r="B679" s="24"/>
    </row>
    <row r="680" spans="1:2" x14ac:dyDescent="0.35">
      <c r="A680" s="9"/>
      <c r="B680" s="24"/>
    </row>
    <row r="681" spans="1:2" x14ac:dyDescent="0.35">
      <c r="A681" s="9"/>
      <c r="B681" s="24"/>
    </row>
    <row r="682" spans="1:2" x14ac:dyDescent="0.35">
      <c r="A682" s="9"/>
      <c r="B682" s="24"/>
    </row>
    <row r="683" spans="1:2" x14ac:dyDescent="0.35">
      <c r="A683" s="9"/>
      <c r="B683" s="24"/>
    </row>
    <row r="684" spans="1:2" x14ac:dyDescent="0.35">
      <c r="A684" s="9"/>
      <c r="B684" s="24"/>
    </row>
    <row r="685" spans="1:2" x14ac:dyDescent="0.35">
      <c r="A685" s="9"/>
      <c r="B685" s="24"/>
    </row>
    <row r="686" spans="1:2" x14ac:dyDescent="0.35">
      <c r="A686" s="9"/>
      <c r="B686" s="24"/>
    </row>
    <row r="687" spans="1:2" x14ac:dyDescent="0.35">
      <c r="A687" s="9"/>
      <c r="B687" s="24"/>
    </row>
    <row r="688" spans="1:2" x14ac:dyDescent="0.35">
      <c r="A688" s="9"/>
      <c r="B688" s="24"/>
    </row>
    <row r="689" spans="1:2" x14ac:dyDescent="0.35">
      <c r="A689" s="9"/>
      <c r="B689" s="24"/>
    </row>
    <row r="690" spans="1:2" x14ac:dyDescent="0.35">
      <c r="A690" s="9"/>
      <c r="B690" s="24"/>
    </row>
    <row r="691" spans="1:2" x14ac:dyDescent="0.35">
      <c r="A691" s="9"/>
      <c r="B691" s="24"/>
    </row>
    <row r="692" spans="1:2" x14ac:dyDescent="0.35">
      <c r="A692" s="9"/>
      <c r="B692" s="24"/>
    </row>
    <row r="693" spans="1:2" x14ac:dyDescent="0.35">
      <c r="A693" s="9"/>
      <c r="B693" s="24"/>
    </row>
    <row r="694" spans="1:2" x14ac:dyDescent="0.35">
      <c r="A694" s="9"/>
      <c r="B694" s="24"/>
    </row>
    <row r="695" spans="1:2" x14ac:dyDescent="0.35">
      <c r="A695" s="9"/>
      <c r="B695" s="24"/>
    </row>
    <row r="696" spans="1:2" x14ac:dyDescent="0.35">
      <c r="A696" s="9"/>
      <c r="B696" s="24"/>
    </row>
    <row r="697" spans="1:2" x14ac:dyDescent="0.35">
      <c r="A697" s="9"/>
      <c r="B697" s="24"/>
    </row>
    <row r="698" spans="1:2" x14ac:dyDescent="0.35">
      <c r="A698" s="9"/>
      <c r="B698" s="24"/>
    </row>
    <row r="699" spans="1:2" x14ac:dyDescent="0.35">
      <c r="A699" s="9"/>
      <c r="B699" s="24"/>
    </row>
    <row r="700" spans="1:2" x14ac:dyDescent="0.35">
      <c r="A700" s="9"/>
      <c r="B700" s="24"/>
    </row>
    <row r="701" spans="1:2" x14ac:dyDescent="0.35">
      <c r="A701" s="9"/>
      <c r="B701" s="24"/>
    </row>
    <row r="702" spans="1:2" x14ac:dyDescent="0.35">
      <c r="A702" s="9"/>
      <c r="B702" s="24"/>
    </row>
    <row r="703" spans="1:2" x14ac:dyDescent="0.35">
      <c r="A703" s="9"/>
      <c r="B703" s="24"/>
    </row>
    <row r="704" spans="1:2" x14ac:dyDescent="0.35">
      <c r="A704" s="9"/>
      <c r="B704" s="24"/>
    </row>
    <row r="705" spans="1:2" x14ac:dyDescent="0.35">
      <c r="A705" s="9"/>
      <c r="B705" s="24"/>
    </row>
    <row r="706" spans="1:2" x14ac:dyDescent="0.35">
      <c r="A706" s="9"/>
      <c r="B706" s="24"/>
    </row>
    <row r="707" spans="1:2" x14ac:dyDescent="0.35">
      <c r="A707" s="9"/>
      <c r="B707" s="24"/>
    </row>
    <row r="708" spans="1:2" x14ac:dyDescent="0.35">
      <c r="A708" s="9"/>
      <c r="B708" s="24"/>
    </row>
    <row r="709" spans="1:2" x14ac:dyDescent="0.35">
      <c r="A709" s="9"/>
      <c r="B709" s="24"/>
    </row>
    <row r="710" spans="1:2" x14ac:dyDescent="0.35">
      <c r="A710" s="9"/>
      <c r="B710" s="24"/>
    </row>
    <row r="711" spans="1:2" x14ac:dyDescent="0.35">
      <c r="A711" s="9"/>
      <c r="B711" s="24"/>
    </row>
    <row r="712" spans="1:2" x14ac:dyDescent="0.35">
      <c r="A712" s="9"/>
      <c r="B712" s="24"/>
    </row>
    <row r="713" spans="1:2" x14ac:dyDescent="0.35">
      <c r="A713" s="9"/>
      <c r="B713" s="24"/>
    </row>
    <row r="714" spans="1:2" x14ac:dyDescent="0.35">
      <c r="A714" s="9"/>
      <c r="B714" s="24"/>
    </row>
    <row r="715" spans="1:2" x14ac:dyDescent="0.35">
      <c r="A715" s="9"/>
      <c r="B715" s="24"/>
    </row>
    <row r="716" spans="1:2" x14ac:dyDescent="0.35">
      <c r="A716" s="9"/>
      <c r="B716" s="24"/>
    </row>
    <row r="717" spans="1:2" x14ac:dyDescent="0.35">
      <c r="A717" s="9"/>
      <c r="B717" s="24"/>
    </row>
    <row r="718" spans="1:2" x14ac:dyDescent="0.35">
      <c r="A718" s="9"/>
      <c r="B718" s="24"/>
    </row>
    <row r="719" spans="1:2" x14ac:dyDescent="0.35">
      <c r="A719" s="9"/>
      <c r="B719" s="24"/>
    </row>
    <row r="720" spans="1:2" x14ac:dyDescent="0.35">
      <c r="A720" s="9"/>
      <c r="B720" s="24"/>
    </row>
    <row r="721" spans="1:2" x14ac:dyDescent="0.35">
      <c r="A721" s="9"/>
      <c r="B721" s="24"/>
    </row>
    <row r="722" spans="1:2" x14ac:dyDescent="0.35">
      <c r="A722" s="9"/>
      <c r="B722" s="24"/>
    </row>
    <row r="723" spans="1:2" x14ac:dyDescent="0.35">
      <c r="A723" s="9"/>
      <c r="B723" s="24"/>
    </row>
    <row r="724" spans="1:2" x14ac:dyDescent="0.35">
      <c r="A724" s="9"/>
      <c r="B724" s="24"/>
    </row>
    <row r="725" spans="1:2" x14ac:dyDescent="0.35">
      <c r="A725" s="9"/>
      <c r="B725" s="24"/>
    </row>
    <row r="726" spans="1:2" x14ac:dyDescent="0.35">
      <c r="A726" s="9"/>
      <c r="B726" s="24"/>
    </row>
    <row r="727" spans="1:2" x14ac:dyDescent="0.35">
      <c r="A727" s="9"/>
      <c r="B727" s="24"/>
    </row>
    <row r="728" spans="1:2" x14ac:dyDescent="0.35">
      <c r="A728" s="9"/>
      <c r="B728" s="24"/>
    </row>
    <row r="729" spans="1:2" x14ac:dyDescent="0.35">
      <c r="A729" s="9"/>
      <c r="B729" s="24"/>
    </row>
    <row r="730" spans="1:2" x14ac:dyDescent="0.35">
      <c r="A730" s="9"/>
      <c r="B730" s="24"/>
    </row>
    <row r="731" spans="1:2" x14ac:dyDescent="0.35">
      <c r="A731" s="9"/>
      <c r="B731" s="24"/>
    </row>
    <row r="732" spans="1:2" x14ac:dyDescent="0.35">
      <c r="A732" s="9"/>
      <c r="B732" s="24"/>
    </row>
    <row r="733" spans="1:2" x14ac:dyDescent="0.35">
      <c r="A733" s="9"/>
      <c r="B733" s="24"/>
    </row>
    <row r="734" spans="1:2" x14ac:dyDescent="0.35">
      <c r="A734" s="9"/>
      <c r="B734" s="24"/>
    </row>
    <row r="735" spans="1:2" x14ac:dyDescent="0.35">
      <c r="A735" s="9"/>
      <c r="B735" s="24"/>
    </row>
    <row r="736" spans="1:2" x14ac:dyDescent="0.35">
      <c r="A736" s="9"/>
      <c r="B736" s="24"/>
    </row>
    <row r="737" spans="1:2" x14ac:dyDescent="0.35">
      <c r="A737" s="9"/>
      <c r="B737" s="24"/>
    </row>
    <row r="738" spans="1:2" x14ac:dyDescent="0.35">
      <c r="A738" s="9"/>
      <c r="B738" s="24"/>
    </row>
    <row r="739" spans="1:2" x14ac:dyDescent="0.35">
      <c r="A739" s="9"/>
      <c r="B739" s="24"/>
    </row>
    <row r="740" spans="1:2" x14ac:dyDescent="0.35">
      <c r="A740" s="9"/>
      <c r="B740" s="24"/>
    </row>
    <row r="741" spans="1:2" x14ac:dyDescent="0.35">
      <c r="A741" s="9"/>
      <c r="B741" s="24"/>
    </row>
    <row r="742" spans="1:2" x14ac:dyDescent="0.35">
      <c r="A742" s="9"/>
      <c r="B742" s="24"/>
    </row>
    <row r="743" spans="1:2" x14ac:dyDescent="0.35">
      <c r="A743" s="9"/>
      <c r="B743" s="24"/>
    </row>
    <row r="744" spans="1:2" x14ac:dyDescent="0.35">
      <c r="A744" s="9"/>
      <c r="B744" s="24"/>
    </row>
    <row r="745" spans="1:2" x14ac:dyDescent="0.35">
      <c r="A745" s="9"/>
      <c r="B745" s="24"/>
    </row>
    <row r="746" spans="1:2" x14ac:dyDescent="0.35">
      <c r="A746" s="9"/>
      <c r="B746" s="24"/>
    </row>
    <row r="747" spans="1:2" x14ac:dyDescent="0.35">
      <c r="A747" s="9"/>
      <c r="B747" s="24"/>
    </row>
    <row r="748" spans="1:2" x14ac:dyDescent="0.35">
      <c r="A748" s="9"/>
      <c r="B748" s="24"/>
    </row>
    <row r="749" spans="1:2" x14ac:dyDescent="0.35">
      <c r="A749" s="9"/>
      <c r="B749" s="24"/>
    </row>
    <row r="750" spans="1:2" x14ac:dyDescent="0.35">
      <c r="A750" s="9"/>
      <c r="B750" s="24"/>
    </row>
    <row r="751" spans="1:2" x14ac:dyDescent="0.35">
      <c r="A751" s="9"/>
      <c r="B751" s="24"/>
    </row>
    <row r="752" spans="1:2" x14ac:dyDescent="0.35">
      <c r="A752" s="9"/>
      <c r="B752" s="24"/>
    </row>
    <row r="753" spans="1:2" x14ac:dyDescent="0.35">
      <c r="A753" s="9"/>
      <c r="B753" s="24"/>
    </row>
    <row r="754" spans="1:2" x14ac:dyDescent="0.35">
      <c r="A754" s="9"/>
      <c r="B754" s="24"/>
    </row>
    <row r="755" spans="1:2" x14ac:dyDescent="0.35">
      <c r="A755" s="9"/>
      <c r="B755" s="24"/>
    </row>
    <row r="756" spans="1:2" x14ac:dyDescent="0.35">
      <c r="A756" s="9"/>
      <c r="B756" s="24"/>
    </row>
    <row r="757" spans="1:2" x14ac:dyDescent="0.35">
      <c r="A757" s="9"/>
      <c r="B757" s="24"/>
    </row>
    <row r="758" spans="1:2" x14ac:dyDescent="0.35">
      <c r="A758" s="9"/>
      <c r="B758" s="24"/>
    </row>
    <row r="759" spans="1:2" x14ac:dyDescent="0.35">
      <c r="A759" s="9"/>
      <c r="B759" s="24"/>
    </row>
    <row r="760" spans="1:2" x14ac:dyDescent="0.35">
      <c r="A760" s="9"/>
      <c r="B760" s="24"/>
    </row>
    <row r="761" spans="1:2" x14ac:dyDescent="0.35">
      <c r="A761" s="9"/>
      <c r="B761" s="24"/>
    </row>
    <row r="762" spans="1:2" x14ac:dyDescent="0.35">
      <c r="A762" s="9"/>
      <c r="B762" s="24"/>
    </row>
    <row r="763" spans="1:2" x14ac:dyDescent="0.35">
      <c r="A763" s="9"/>
      <c r="B763" s="24"/>
    </row>
  </sheetData>
  <conditionalFormatting sqref="B2:B763">
    <cfRule type="cellIs" dxfId="2" priority="3" operator="lessThan">
      <formula>0</formula>
    </cfRule>
  </conditionalFormatting>
  <conditionalFormatting sqref="H3:H34">
    <cfRule type="cellIs" dxfId="1" priority="2" operator="lessThan">
      <formula>0</formula>
    </cfRule>
  </conditionalFormatting>
  <conditionalFormatting sqref="H2:H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65B1-D1A9-4F7B-8130-56E81D45F206}">
  <sheetPr codeName="Hoja8">
    <tabColor theme="5" tint="0.59999389629810485"/>
  </sheetPr>
  <dimension ref="A1:H48"/>
  <sheetViews>
    <sheetView showGridLines="0" zoomScale="85" zoomScaleNormal="85" workbookViewId="0">
      <selection activeCell="L41" sqref="L41"/>
    </sheetView>
  </sheetViews>
  <sheetFormatPr baseColWidth="10" defaultRowHeight="14.5" x14ac:dyDescent="0.35"/>
  <cols>
    <col min="4" max="4" width="28" bestFit="1" customWidth="1"/>
    <col min="5" max="5" width="22.81640625" style="17" bestFit="1" customWidth="1"/>
    <col min="6" max="6" width="13.453125" style="27" bestFit="1" customWidth="1"/>
    <col min="7" max="7" width="15.453125" bestFit="1" customWidth="1"/>
  </cols>
  <sheetData>
    <row r="1" spans="1:8" x14ac:dyDescent="0.35">
      <c r="A1" s="29" t="s">
        <v>648</v>
      </c>
      <c r="B1" s="29">
        <v>791.3</v>
      </c>
    </row>
    <row r="2" spans="1:8" x14ac:dyDescent="0.35">
      <c r="D2" s="21" t="s">
        <v>87</v>
      </c>
      <c r="E2" s="11" t="s">
        <v>637</v>
      </c>
      <c r="G2" s="11" t="s">
        <v>637</v>
      </c>
      <c r="H2" s="11" t="s">
        <v>88</v>
      </c>
    </row>
    <row r="3" spans="1:8" x14ac:dyDescent="0.35">
      <c r="D3" s="22" t="str">
        <f>Resumen!G2</f>
        <v>ENEL_GENERACION</v>
      </c>
      <c r="E3" s="23">
        <f>-G3</f>
        <v>99630909028.58902</v>
      </c>
      <c r="G3" s="23">
        <f t="shared" ref="G3:G34" si="0">+H3*$B$1*1000000</f>
        <v>-99630909028.58902</v>
      </c>
      <c r="H3" s="28">
        <f>Resumen!H2/1000000</f>
        <v>-125.90788453000002</v>
      </c>
    </row>
    <row r="4" spans="1:8" x14ac:dyDescent="0.35">
      <c r="D4" s="22" t="str">
        <f>Resumen!G3</f>
        <v>TAMAKAYA_ENERGIA</v>
      </c>
      <c r="E4" s="23">
        <f t="shared" ref="E4:E35" si="1">-G4</f>
        <v>44365610396.613983</v>
      </c>
      <c r="G4" s="23">
        <f t="shared" si="0"/>
        <v>-44365610396.613983</v>
      </c>
      <c r="H4" s="28">
        <f>Resumen!H3/1000000</f>
        <v>-56.06673877999998</v>
      </c>
    </row>
    <row r="5" spans="1:8" x14ac:dyDescent="0.35">
      <c r="D5" s="22" t="str">
        <f>Resumen!G4</f>
        <v>ENGIE</v>
      </c>
      <c r="E5" s="23">
        <f t="shared" si="1"/>
        <v>34534660590.161995</v>
      </c>
      <c r="G5" s="23">
        <f t="shared" si="0"/>
        <v>-34534660590.161995</v>
      </c>
      <c r="H5" s="28">
        <f>Resumen!H4/1000000</f>
        <v>-43.642942739999995</v>
      </c>
    </row>
    <row r="6" spans="1:8" x14ac:dyDescent="0.35">
      <c r="D6" s="22" t="str">
        <f>Resumen!G5</f>
        <v>EGP_CHILE</v>
      </c>
      <c r="E6" s="23">
        <f t="shared" si="1"/>
        <v>33554213793.088036</v>
      </c>
      <c r="G6" s="23">
        <f t="shared" si="0"/>
        <v>-33554213793.088036</v>
      </c>
      <c r="H6" s="28">
        <f>Resumen!H5/1000000</f>
        <v>-42.403909760000047</v>
      </c>
    </row>
    <row r="7" spans="1:8" x14ac:dyDescent="0.35">
      <c r="D7" s="22" t="str">
        <f>Resumen!G6</f>
        <v>HORNITOS</v>
      </c>
      <c r="E7" s="23">
        <f t="shared" si="1"/>
        <v>9358103015.6559982</v>
      </c>
      <c r="G7" s="23">
        <f t="shared" si="0"/>
        <v>-9358103015.6559982</v>
      </c>
      <c r="H7" s="28">
        <f>Resumen!H6/1000000</f>
        <v>-11.826239119999999</v>
      </c>
    </row>
    <row r="8" spans="1:8" x14ac:dyDescent="0.35">
      <c r="D8" s="22" t="str">
        <f>Resumen!G7</f>
        <v>HUEMUL_ENERGIA</v>
      </c>
      <c r="E8" s="23">
        <f t="shared" si="1"/>
        <v>5242619585.4570017</v>
      </c>
      <c r="G8" s="23">
        <f t="shared" si="0"/>
        <v>-5242619585.4570017</v>
      </c>
      <c r="H8" s="28">
        <f>Resumen!H7/1000000</f>
        <v>-6.6253248900000017</v>
      </c>
    </row>
    <row r="9" spans="1:8" x14ac:dyDescent="0.35">
      <c r="D9" s="22" t="str">
        <f>Resumen!G8</f>
        <v>RUCATAYO</v>
      </c>
      <c r="E9" s="23">
        <f t="shared" si="1"/>
        <v>5127565744.4939995</v>
      </c>
      <c r="G9" s="23">
        <f t="shared" si="0"/>
        <v>-5127565744.4939995</v>
      </c>
      <c r="H9" s="28">
        <f>Resumen!H8/1000000</f>
        <v>-6.4799263800000002</v>
      </c>
    </row>
    <row r="10" spans="1:8" x14ac:dyDescent="0.35">
      <c r="D10" s="22" t="str">
        <f>Resumen!G9</f>
        <v>IMELSA_ENERGIA</v>
      </c>
      <c r="E10" s="23">
        <f t="shared" si="1"/>
        <v>1631672042.1980007</v>
      </c>
      <c r="G10" s="23">
        <f t="shared" si="0"/>
        <v>-1631672042.1980007</v>
      </c>
      <c r="H10" s="28">
        <f>Resumen!H9/1000000</f>
        <v>-2.0620144600000008</v>
      </c>
    </row>
    <row r="11" spans="1:8" x14ac:dyDescent="0.35">
      <c r="D11" s="22" t="str">
        <f>Resumen!G10</f>
        <v>EMOAC</v>
      </c>
      <c r="E11" s="23">
        <f t="shared" si="1"/>
        <v>1448629182.9769995</v>
      </c>
      <c r="G11" s="23">
        <f t="shared" si="0"/>
        <v>-1448629182.9769995</v>
      </c>
      <c r="H11" s="28">
        <f>Resumen!H10/1000000</f>
        <v>-1.8306952899999995</v>
      </c>
    </row>
    <row r="12" spans="1:8" x14ac:dyDescent="0.35">
      <c r="D12" s="22" t="str">
        <f>Resumen!G11</f>
        <v>ATRIA_ENERGIA</v>
      </c>
      <c r="E12" s="23">
        <f t="shared" si="1"/>
        <v>1128774652.6900003</v>
      </c>
      <c r="G12" s="23">
        <f t="shared" si="0"/>
        <v>-1128774652.6900003</v>
      </c>
      <c r="H12" s="28">
        <f>Resumen!H11/1000000</f>
        <v>-1.4264813000000003</v>
      </c>
    </row>
    <row r="13" spans="1:8" x14ac:dyDescent="0.35">
      <c r="D13" s="22" t="str">
        <f>Resumen!G12</f>
        <v>LIPIGAS</v>
      </c>
      <c r="E13" s="23">
        <f t="shared" si="1"/>
        <v>969317581.96299863</v>
      </c>
      <c r="G13" s="23">
        <f t="shared" si="0"/>
        <v>-969317581.96299863</v>
      </c>
      <c r="H13" s="28">
        <f>Resumen!H12/1000000</f>
        <v>-1.2249685099999983</v>
      </c>
    </row>
    <row r="14" spans="1:8" x14ac:dyDescent="0.35">
      <c r="D14" s="22" t="str">
        <f>Resumen!G13</f>
        <v>ANDINA</v>
      </c>
      <c r="E14" s="23">
        <f t="shared" si="1"/>
        <v>929940135.88900006</v>
      </c>
      <c r="G14" s="23">
        <f t="shared" si="0"/>
        <v>-929940135.88900006</v>
      </c>
      <c r="H14" s="28">
        <f>Resumen!H13/1000000</f>
        <v>-1.1752055300000002</v>
      </c>
    </row>
    <row r="15" spans="1:8" x14ac:dyDescent="0.35">
      <c r="D15" s="22" t="str">
        <f>Resumen!G14</f>
        <v>MONTE REDONDO</v>
      </c>
      <c r="E15" s="23">
        <f t="shared" si="1"/>
        <v>921071221.75</v>
      </c>
      <c r="G15" s="23">
        <f t="shared" si="0"/>
        <v>-921071221.75</v>
      </c>
      <c r="H15" s="28">
        <f>Resumen!H14/1000000</f>
        <v>-1.1639975</v>
      </c>
    </row>
    <row r="16" spans="1:8" x14ac:dyDescent="0.35">
      <c r="D16" s="22" t="str">
        <f>Resumen!G15</f>
        <v>PV_SALVADOR</v>
      </c>
      <c r="E16" s="23">
        <f t="shared" si="1"/>
        <v>509297779.99300045</v>
      </c>
      <c r="G16" s="23">
        <f t="shared" si="0"/>
        <v>-509297779.99300045</v>
      </c>
      <c r="H16" s="28">
        <f>Resumen!H15/1000000</f>
        <v>-0.64362161000000062</v>
      </c>
    </row>
    <row r="17" spans="4:8" x14ac:dyDescent="0.35">
      <c r="D17" s="22" t="str">
        <f>Resumen!G16</f>
        <v>NUEVA_ATACAMA</v>
      </c>
      <c r="E17" s="23">
        <f t="shared" si="1"/>
        <v>493440412.86099797</v>
      </c>
      <c r="G17" s="23">
        <f t="shared" si="0"/>
        <v>-493440412.86099797</v>
      </c>
      <c r="H17" s="28">
        <f>Resumen!H16/1000000</f>
        <v>-0.62358196999999749</v>
      </c>
    </row>
    <row r="18" spans="4:8" x14ac:dyDescent="0.35">
      <c r="D18" s="22" t="str">
        <f>Resumen!G17</f>
        <v>ENORCHILE</v>
      </c>
      <c r="E18" s="23">
        <f t="shared" si="1"/>
        <v>427378447.49300009</v>
      </c>
      <c r="G18" s="23">
        <f t="shared" si="0"/>
        <v>-427378447.49300009</v>
      </c>
      <c r="H18" s="28">
        <f>Resumen!H17/1000000</f>
        <v>-0.54009661000000009</v>
      </c>
    </row>
    <row r="19" spans="4:8" x14ac:dyDescent="0.35">
      <c r="D19" s="22" t="str">
        <f>Resumen!G18</f>
        <v>EL_PELICANO</v>
      </c>
      <c r="E19" s="23">
        <f t="shared" si="1"/>
        <v>326257468.75800002</v>
      </c>
      <c r="G19" s="23">
        <f t="shared" si="0"/>
        <v>-326257468.75800002</v>
      </c>
      <c r="H19" s="28">
        <f>Resumen!H18/1000000</f>
        <v>-0.41230566000000007</v>
      </c>
    </row>
    <row r="20" spans="4:8" x14ac:dyDescent="0.35">
      <c r="D20" s="22" t="str">
        <f>Resumen!G19</f>
        <v>ON GROUP</v>
      </c>
      <c r="E20" s="23">
        <f t="shared" si="1"/>
        <v>297368688.35799992</v>
      </c>
      <c r="G20" s="23">
        <f t="shared" si="0"/>
        <v>-297368688.35799992</v>
      </c>
      <c r="H20" s="28">
        <f>Resumen!H19/1000000</f>
        <v>-0.37579765999999992</v>
      </c>
    </row>
    <row r="21" spans="4:8" x14ac:dyDescent="0.35">
      <c r="D21" s="22" t="str">
        <f>Resumen!G20</f>
        <v>NEOMAS</v>
      </c>
      <c r="E21" s="23">
        <f t="shared" si="1"/>
        <v>177371129.42799991</v>
      </c>
      <c r="G21" s="23">
        <f t="shared" si="0"/>
        <v>-177371129.42799991</v>
      </c>
      <c r="H21" s="28">
        <f>Resumen!H20/1000000</f>
        <v>-0.22415155999999989</v>
      </c>
    </row>
    <row r="22" spans="4:8" x14ac:dyDescent="0.35">
      <c r="D22" s="22" t="str">
        <f>Resumen!G21</f>
        <v>GEOTERMICA_DEL_NORTE</v>
      </c>
      <c r="E22" s="23">
        <f t="shared" si="1"/>
        <v>143108836.46600354</v>
      </c>
      <c r="G22" s="23">
        <f t="shared" si="0"/>
        <v>-143108836.46600354</v>
      </c>
      <c r="H22" s="28">
        <f>Resumen!H21/1000000</f>
        <v>-0.18085282000000449</v>
      </c>
    </row>
    <row r="23" spans="4:8" x14ac:dyDescent="0.35">
      <c r="D23" s="22" t="str">
        <f>Resumen!G22</f>
        <v>POZO_ALMONTE_SOLAR_3</v>
      </c>
      <c r="E23" s="23">
        <f t="shared" si="1"/>
        <v>106050682.77899995</v>
      </c>
      <c r="G23" s="23">
        <f t="shared" si="0"/>
        <v>-106050682.77899995</v>
      </c>
      <c r="H23" s="28">
        <f>Resumen!H22/1000000</f>
        <v>-0.13402082999999995</v>
      </c>
    </row>
    <row r="24" spans="4:8" x14ac:dyDescent="0.35">
      <c r="D24" s="22" t="str">
        <f>Resumen!G23</f>
        <v>KDM_ENERGIA</v>
      </c>
      <c r="E24" s="23">
        <f t="shared" si="1"/>
        <v>101144527.82299994</v>
      </c>
      <c r="G24" s="23">
        <f t="shared" si="0"/>
        <v>-101144527.82299994</v>
      </c>
      <c r="H24" s="28">
        <f>Resumen!H23/1000000</f>
        <v>-0.12782070999999992</v>
      </c>
    </row>
    <row r="25" spans="4:8" x14ac:dyDescent="0.35">
      <c r="D25" s="22" t="str">
        <f>Resumen!G24</f>
        <v>WPD_DUQUECO</v>
      </c>
      <c r="E25" s="23">
        <f t="shared" si="1"/>
        <v>85320735.549999982</v>
      </c>
      <c r="G25" s="23">
        <f t="shared" si="0"/>
        <v>-85320735.549999982</v>
      </c>
      <c r="H25" s="28">
        <f>Resumen!H24/1000000</f>
        <v>-0.10782349999999999</v>
      </c>
    </row>
    <row r="26" spans="4:8" x14ac:dyDescent="0.35">
      <c r="D26" s="22" t="str">
        <f>Resumen!G25</f>
        <v>CAPULLO</v>
      </c>
      <c r="E26" s="23">
        <f t="shared" si="1"/>
        <v>72067077.764000133</v>
      </c>
      <c r="G26" s="23">
        <f t="shared" si="0"/>
        <v>-72067077.764000133</v>
      </c>
      <c r="H26" s="28">
        <f>Resumen!H25/1000000</f>
        <v>-9.1074280000000174E-2</v>
      </c>
    </row>
    <row r="27" spans="4:8" x14ac:dyDescent="0.35">
      <c r="D27" s="22" t="str">
        <f>Resumen!G26</f>
        <v>GM_HOLDINGS</v>
      </c>
      <c r="E27" s="23">
        <f t="shared" si="1"/>
        <v>67549917.975000039</v>
      </c>
      <c r="G27" s="23">
        <f t="shared" si="0"/>
        <v>-67549917.975000039</v>
      </c>
      <c r="H27" s="28">
        <f>Resumen!H26/1000000</f>
        <v>-8.536575000000006E-2</v>
      </c>
    </row>
    <row r="28" spans="4:8" x14ac:dyDescent="0.35">
      <c r="D28" s="22" t="str">
        <f>Resumen!G27</f>
        <v>POZO_ALMONTE_SOLAR_2</v>
      </c>
      <c r="E28" s="23">
        <f t="shared" si="1"/>
        <v>54256299.538999975</v>
      </c>
      <c r="G28" s="23">
        <f t="shared" si="0"/>
        <v>-54256299.538999975</v>
      </c>
      <c r="H28" s="28">
        <f>Resumen!H27/1000000</f>
        <v>-6.8566029999999972E-2</v>
      </c>
    </row>
    <row r="29" spans="4:8" x14ac:dyDescent="0.35">
      <c r="D29" s="22" t="str">
        <f>Resumen!G28</f>
        <v>AASA_ENERGIA</v>
      </c>
      <c r="E29" s="23">
        <f t="shared" si="1"/>
        <v>46475913.505999982</v>
      </c>
      <c r="G29" s="23">
        <f t="shared" si="0"/>
        <v>-46475913.505999982</v>
      </c>
      <c r="H29" s="28">
        <f>Resumen!H28/1000000</f>
        <v>-5.8733619999999986E-2</v>
      </c>
    </row>
    <row r="30" spans="4:8" x14ac:dyDescent="0.35">
      <c r="D30" s="22" t="str">
        <f>Resumen!G29</f>
        <v>TACORA_ENERGY</v>
      </c>
      <c r="E30" s="23">
        <f t="shared" si="1"/>
        <v>42456908.719000027</v>
      </c>
      <c r="G30" s="23">
        <f t="shared" si="0"/>
        <v>-42456908.719000027</v>
      </c>
      <c r="H30" s="28">
        <f>Resumen!H29/1000000</f>
        <v>-5.3654630000000036E-2</v>
      </c>
    </row>
    <row r="31" spans="4:8" x14ac:dyDescent="0.35">
      <c r="D31" s="22" t="str">
        <f>Resumen!G30</f>
        <v>GR Power Chile SpA</v>
      </c>
      <c r="E31" s="23">
        <f t="shared" si="1"/>
        <v>28790809.546999749</v>
      </c>
      <c r="G31" s="23">
        <f t="shared" si="0"/>
        <v>-28790809.546999749</v>
      </c>
      <c r="H31" s="28">
        <f>Resumen!H30/1000000</f>
        <v>-3.6384189999999685E-2</v>
      </c>
    </row>
    <row r="32" spans="4:8" x14ac:dyDescent="0.35">
      <c r="D32" s="22" t="str">
        <f>Resumen!G31</f>
        <v>AGSA</v>
      </c>
      <c r="E32" s="23">
        <f t="shared" si="1"/>
        <v>14839707.854000008</v>
      </c>
      <c r="G32" s="23">
        <f t="shared" si="0"/>
        <v>-14839707.854000008</v>
      </c>
      <c r="H32" s="28">
        <f>Resumen!H31/1000000</f>
        <v>-1.8753580000000009E-2</v>
      </c>
    </row>
    <row r="33" spans="4:8" x14ac:dyDescent="0.35">
      <c r="D33" s="22" t="str">
        <f>Resumen!G32</f>
        <v>GAS SUR</v>
      </c>
      <c r="E33" s="23">
        <f t="shared" si="1"/>
        <v>12104611.055999998</v>
      </c>
      <c r="G33" s="23">
        <f t="shared" si="0"/>
        <v>-12104611.055999998</v>
      </c>
      <c r="H33" s="28">
        <f>Resumen!H32/1000000</f>
        <v>-1.5297119999999997E-2</v>
      </c>
    </row>
    <row r="34" spans="4:8" x14ac:dyDescent="0.35">
      <c r="D34" s="22" t="str">
        <f>Resumen!G33</f>
        <v>TECNORED</v>
      </c>
      <c r="E34" s="23">
        <f t="shared" si="1"/>
        <v>6595889.0629998678</v>
      </c>
      <c r="G34" s="23">
        <f t="shared" si="0"/>
        <v>-6595889.0629998678</v>
      </c>
      <c r="H34" s="28">
        <f>Resumen!H33/1000000</f>
        <v>-8.3355099999998343E-3</v>
      </c>
    </row>
    <row r="35" spans="4:8" x14ac:dyDescent="0.35">
      <c r="D35" s="22" t="str">
        <f>Resumen!G34</f>
        <v>LOS_CURUROS</v>
      </c>
      <c r="E35" s="23">
        <f t="shared" si="1"/>
        <v>4862696.7600006992</v>
      </c>
      <c r="G35" s="23">
        <f t="shared" ref="G35" si="2">+H35*$B$1*1000000</f>
        <v>-4862696.7600006992</v>
      </c>
      <c r="H35" s="28">
        <f>Resumen!H34/1000000</f>
        <v>-6.1452000000008847E-3</v>
      </c>
    </row>
    <row r="36" spans="4:8" x14ac:dyDescent="0.35">
      <c r="E36"/>
      <c r="F36"/>
    </row>
    <row r="37" spans="4:8" x14ac:dyDescent="0.35">
      <c r="E37"/>
      <c r="F37"/>
    </row>
    <row r="38" spans="4:8" x14ac:dyDescent="0.35">
      <c r="E38"/>
      <c r="F38"/>
    </row>
    <row r="39" spans="4:8" x14ac:dyDescent="0.35">
      <c r="E39"/>
      <c r="F39"/>
    </row>
    <row r="40" spans="4:8" x14ac:dyDescent="0.35">
      <c r="E40"/>
      <c r="F40"/>
    </row>
    <row r="41" spans="4:8" x14ac:dyDescent="0.35">
      <c r="E41"/>
      <c r="F41"/>
    </row>
    <row r="42" spans="4:8" x14ac:dyDescent="0.35">
      <c r="E42"/>
      <c r="F42"/>
    </row>
    <row r="43" spans="4:8" x14ac:dyDescent="0.35">
      <c r="E43"/>
      <c r="F43"/>
    </row>
    <row r="44" spans="4:8" x14ac:dyDescent="0.35">
      <c r="E44"/>
      <c r="F44"/>
    </row>
    <row r="45" spans="4:8" x14ac:dyDescent="0.35">
      <c r="E45"/>
      <c r="F45"/>
    </row>
    <row r="46" spans="4:8" x14ac:dyDescent="0.35">
      <c r="E46"/>
      <c r="F46"/>
    </row>
    <row r="47" spans="4:8" x14ac:dyDescent="0.35">
      <c r="E47"/>
      <c r="F47"/>
    </row>
    <row r="48" spans="4:8" x14ac:dyDescent="0.35">
      <c r="E48"/>
      <c r="F4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34DCFA6306184984893412E8AE6A94" ma:contentTypeVersion="14" ma:contentTypeDescription="Crear nuevo documento." ma:contentTypeScope="" ma:versionID="ebb8f684abe79b2d0efda10db72518f8">
  <xsd:schema xmlns:xsd="http://www.w3.org/2001/XMLSchema" xmlns:xs="http://www.w3.org/2001/XMLSchema" xmlns:p="http://schemas.microsoft.com/office/2006/metadata/properties" xmlns:ns3="88f9b786-91ac-4b2b-bb12-026e65dbfdb7" xmlns:ns4="482df3fc-c8bb-4cb1-b4a4-e6108a9b6759" targetNamespace="http://schemas.microsoft.com/office/2006/metadata/properties" ma:root="true" ma:fieldsID="255dd631cab1de35787863d69f8feddf" ns3:_="" ns4:_="">
    <xsd:import namespace="88f9b786-91ac-4b2b-bb12-026e65dbfdb7"/>
    <xsd:import namespace="482df3fc-c8bb-4cb1-b4a4-e6108a9b67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9b786-91ac-4b2b-bb12-026e65dbfd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df3fc-c8bb-4cb1-b4a4-e6108a9b6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5DD887-23EB-4EDA-9467-861EB5F73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9b786-91ac-4b2b-bb12-026e65dbfdb7"/>
    <ds:schemaRef ds:uri="482df3fc-c8bb-4cb1-b4a4-e6108a9b6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DBC6E1-4E4F-457D-9753-85BEFFDA7B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587A70-7481-4D0C-85F2-5741093D77E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88f9b786-91ac-4b2b-bb12-026e65dbfdb7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482df3fc-c8bb-4cb1-b4a4-e6108a9b675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Procedimiento</vt:lpstr>
      <vt:lpstr>IDEMpresas</vt:lpstr>
      <vt:lpstr>2</vt:lpstr>
      <vt:lpstr>4</vt:lpstr>
      <vt:lpstr>7</vt:lpstr>
      <vt:lpstr>CompraVenta</vt:lpstr>
      <vt:lpstr>MontoEmpresas</vt:lpstr>
      <vt:lpstr>Resumen</vt:lpstr>
      <vt:lpstr>TablaMontosCLP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Betancur Vidal</dc:creator>
  <cp:lastModifiedBy>Lucila Ballesteros Rebollo</cp:lastModifiedBy>
  <dcterms:created xsi:type="dcterms:W3CDTF">2020-03-16T11:37:23Z</dcterms:created>
  <dcterms:modified xsi:type="dcterms:W3CDTF">2021-12-13T21:06:13Z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0x0101003C34DCFA6306184984893412E8AE6A94</vt:lpwstr>
  </property>
</Properties>
</file>