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-cen1\DCO\11 SSCC\06 Nuevo Régimen SSCC\21 Informe de SSCC 2021\07 2020.12 Anexos Informe SSCC 2021\"/>
    </mc:Choice>
  </mc:AlternateContent>
  <xr:revisionPtr revIDLastSave="0" documentId="13_ncr:1_{EAD16703-F4A1-4491-9A83-F2E12DB3AEF7}" xr6:coauthVersionLast="45" xr6:coauthVersionMax="45" xr10:uidLastSave="{00000000-0000-0000-0000-000000000000}"/>
  <bookViews>
    <workbookView xWindow="-120" yWindow="-120" windowWidth="29040" windowHeight="15840" xr2:uid="{DCFE85E7-6B28-4A8B-B733-5B966079D8B6}"/>
  </bookViews>
  <sheets>
    <sheet name="CPF" sheetId="1" r:id="rId1"/>
    <sheet name="CPF-BESS" sheetId="12" r:id="rId2"/>
    <sheet name="CSF" sheetId="2" r:id="rId3"/>
    <sheet name="CTF En giro" sheetId="3" r:id="rId4"/>
    <sheet name="CTF En frio" sheetId="9" r:id="rId5"/>
  </sheets>
  <definedNames>
    <definedName name="_xlnm._FilterDatabase" localSheetId="0" hidden="1">CPF!$B$3:$V$183</definedName>
    <definedName name="_xlnm._FilterDatabase" localSheetId="1" hidden="1">'CPF-BESS'!$A$3:$S$3</definedName>
    <definedName name="_xlnm._FilterDatabase" localSheetId="2" hidden="1">CSF!$B$3:$O$98</definedName>
    <definedName name="_xlnm._FilterDatabase" localSheetId="4" hidden="1">'CTF En frio'!$B$2:$M$185</definedName>
    <definedName name="_xlnm._FilterDatabase" localSheetId="3" hidden="1">'CTF En giro'!$B$2:$N$2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4" i="3" l="1"/>
  <c r="L186" i="3" l="1"/>
  <c r="K186" i="3"/>
  <c r="K41" i="9"/>
  <c r="L73" i="3" l="1"/>
  <c r="K73" i="3"/>
  <c r="L71" i="3"/>
  <c r="K71" i="3"/>
  <c r="J8" i="3" l="1"/>
  <c r="J650" i="3" l="1"/>
  <c r="J637" i="3"/>
  <c r="J518" i="3" l="1"/>
  <c r="J602" i="3"/>
  <c r="I602" i="3"/>
  <c r="J167" i="9"/>
  <c r="J169" i="9"/>
  <c r="J604" i="3"/>
  <c r="I604" i="3"/>
  <c r="L624" i="3"/>
  <c r="K624" i="3"/>
  <c r="L623" i="3"/>
  <c r="K623" i="3"/>
  <c r="L622" i="3"/>
  <c r="K622" i="3"/>
  <c r="L631" i="3"/>
  <c r="K631" i="3"/>
  <c r="I479" i="3" l="1"/>
  <c r="I284" i="3" l="1"/>
  <c r="I283" i="3" l="1"/>
  <c r="I282" i="3"/>
  <c r="I281" i="3"/>
  <c r="I280" i="3"/>
  <c r="I271" i="3" l="1"/>
  <c r="I270" i="3"/>
  <c r="I269" i="3"/>
  <c r="I273" i="3"/>
  <c r="I275" i="3"/>
  <c r="I274" i="3"/>
  <c r="I272" i="3"/>
  <c r="K8" i="9" l="1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35" i="9"/>
  <c r="K29" i="9"/>
  <c r="K30" i="9"/>
  <c r="K31" i="9"/>
  <c r="K32" i="9"/>
  <c r="K33" i="9"/>
  <c r="K34" i="9"/>
  <c r="K36" i="9"/>
  <c r="K37" i="9"/>
  <c r="K38" i="9"/>
  <c r="K39" i="9"/>
  <c r="K40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8" i="9"/>
  <c r="K69" i="9"/>
  <c r="K66" i="9"/>
  <c r="K67" i="9"/>
  <c r="K70" i="9"/>
  <c r="K71" i="9"/>
  <c r="K89" i="9"/>
  <c r="K90" i="9"/>
  <c r="K91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92" i="9"/>
  <c r="K93" i="9"/>
  <c r="K98" i="9"/>
  <c r="K99" i="9"/>
  <c r="K100" i="9"/>
  <c r="K101" i="9"/>
  <c r="K102" i="9"/>
  <c r="K94" i="9"/>
  <c r="K95" i="9"/>
  <c r="K72" i="9"/>
  <c r="K96" i="9"/>
  <c r="K97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5" i="9"/>
  <c r="K146" i="9"/>
  <c r="K147" i="9"/>
  <c r="K143" i="9"/>
  <c r="K144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9" i="9"/>
  <c r="K167" i="9"/>
  <c r="K168" i="9"/>
  <c r="K165" i="9"/>
  <c r="K166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3" i="9"/>
  <c r="K5" i="9"/>
  <c r="K4" i="9"/>
  <c r="K6" i="9"/>
  <c r="K7" i="9"/>
  <c r="L3" i="3" l="1"/>
  <c r="L7" i="3"/>
  <c r="L4" i="3"/>
  <c r="L5" i="3"/>
  <c r="L6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2" i="3"/>
  <c r="L74" i="3"/>
  <c r="L75" i="3"/>
  <c r="L76" i="3"/>
  <c r="L77" i="3"/>
  <c r="L78" i="3"/>
  <c r="L79" i="3"/>
  <c r="L80" i="3"/>
  <c r="L81" i="3"/>
  <c r="L82" i="3"/>
  <c r="L83" i="3"/>
  <c r="L85" i="3"/>
  <c r="L86" i="3"/>
  <c r="L87" i="3"/>
  <c r="L88" i="3"/>
  <c r="L89" i="3"/>
  <c r="L90" i="3"/>
  <c r="L91" i="3"/>
  <c r="L92" i="3"/>
  <c r="L93" i="3"/>
  <c r="L95" i="3"/>
  <c r="L94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95" i="3"/>
  <c r="L296" i="3"/>
  <c r="L297" i="3"/>
  <c r="L285" i="3"/>
  <c r="L286" i="3"/>
  <c r="L287" i="3"/>
  <c r="L288" i="3"/>
  <c r="L289" i="3"/>
  <c r="L290" i="3"/>
  <c r="L291" i="3"/>
  <c r="L292" i="3"/>
  <c r="L293" i="3"/>
  <c r="L294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603" i="3"/>
  <c r="L602" i="3"/>
  <c r="L604" i="3"/>
  <c r="L599" i="3"/>
  <c r="L600" i="3"/>
  <c r="L601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32" i="3"/>
  <c r="L617" i="3"/>
  <c r="L618" i="3"/>
  <c r="L619" i="3"/>
  <c r="L620" i="3"/>
  <c r="L621" i="3"/>
  <c r="L625" i="3"/>
  <c r="L626" i="3"/>
  <c r="L627" i="3"/>
  <c r="L628" i="3"/>
  <c r="L629" i="3"/>
  <c r="L630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84" i="3"/>
  <c r="K4" i="3" l="1"/>
  <c r="K6" i="3" l="1"/>
  <c r="K9" i="3"/>
  <c r="K10" i="3"/>
  <c r="K11" i="3"/>
  <c r="K14" i="3"/>
  <c r="K15" i="3"/>
  <c r="K479" i="3"/>
  <c r="K480" i="3"/>
  <c r="K481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261" i="3"/>
  <c r="K262" i="3"/>
  <c r="K34" i="3"/>
  <c r="K35" i="3"/>
  <c r="K36" i="3"/>
  <c r="K37" i="3"/>
  <c r="K38" i="3"/>
  <c r="K39" i="3"/>
  <c r="K40" i="3"/>
  <c r="K89" i="3"/>
  <c r="K226" i="3"/>
  <c r="K227" i="3"/>
  <c r="K52" i="3"/>
  <c r="K53" i="3"/>
  <c r="K54" i="3"/>
  <c r="K55" i="3"/>
  <c r="K56" i="3"/>
  <c r="K57" i="3"/>
  <c r="K58" i="3"/>
  <c r="K59" i="3"/>
  <c r="K60" i="3"/>
  <c r="K61" i="3"/>
  <c r="K62" i="3"/>
  <c r="K95" i="3"/>
  <c r="K66" i="3"/>
  <c r="K151" i="3"/>
  <c r="K152" i="3"/>
  <c r="K153" i="3"/>
  <c r="K68" i="3"/>
  <c r="K69" i="3"/>
  <c r="K70" i="3"/>
  <c r="K72" i="3"/>
  <c r="K74" i="3"/>
  <c r="K75" i="3"/>
  <c r="K76" i="3"/>
  <c r="K77" i="3"/>
  <c r="K78" i="3"/>
  <c r="K79" i="3"/>
  <c r="K80" i="3"/>
  <c r="K81" i="3"/>
  <c r="K228" i="3"/>
  <c r="K85" i="3"/>
  <c r="K86" i="3"/>
  <c r="K90" i="3"/>
  <c r="K91" i="3"/>
  <c r="K92" i="3"/>
  <c r="K93" i="3"/>
  <c r="K96" i="3"/>
  <c r="K233" i="3"/>
  <c r="K234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66" i="3"/>
  <c r="K178" i="3"/>
  <c r="K179" i="3"/>
  <c r="K180" i="3"/>
  <c r="K181" i="3"/>
  <c r="K182" i="3"/>
  <c r="K183" i="3"/>
  <c r="K346" i="3"/>
  <c r="K229" i="3"/>
  <c r="K230" i="3"/>
  <c r="K231" i="3"/>
  <c r="K232" i="3"/>
  <c r="K519" i="3"/>
  <c r="K242" i="3"/>
  <c r="K243" i="3"/>
  <c r="K244" i="3"/>
  <c r="K245" i="3"/>
  <c r="K246" i="3"/>
  <c r="K247" i="3"/>
  <c r="K248" i="3"/>
  <c r="K249" i="3"/>
  <c r="K250" i="3"/>
  <c r="K251" i="3"/>
  <c r="K253" i="3"/>
  <c r="K254" i="3"/>
  <c r="K255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615" i="3"/>
  <c r="K616" i="3"/>
  <c r="K235" i="3"/>
  <c r="K236" i="3"/>
  <c r="K238" i="3"/>
  <c r="K239" i="3"/>
  <c r="K431" i="3"/>
  <c r="K432" i="3"/>
  <c r="K433" i="3"/>
  <c r="K265" i="3"/>
  <c r="K264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95" i="3"/>
  <c r="K296" i="3"/>
  <c r="K297" i="3"/>
  <c r="K285" i="3"/>
  <c r="K286" i="3"/>
  <c r="K287" i="3"/>
  <c r="K288" i="3"/>
  <c r="K289" i="3"/>
  <c r="K290" i="3"/>
  <c r="K291" i="3"/>
  <c r="K292" i="3"/>
  <c r="K293" i="3"/>
  <c r="K294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56" i="3"/>
  <c r="K357" i="3"/>
  <c r="K358" i="3"/>
  <c r="K361" i="3"/>
  <c r="K362" i="3"/>
  <c r="K363" i="3"/>
  <c r="K364" i="3"/>
  <c r="K365" i="3"/>
  <c r="K366" i="3"/>
  <c r="K367" i="3"/>
  <c r="K368" i="3"/>
  <c r="K369" i="3"/>
  <c r="K370" i="3"/>
  <c r="K371" i="3"/>
  <c r="K373" i="3"/>
  <c r="K374" i="3"/>
  <c r="K377" i="3"/>
  <c r="K378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9" i="3"/>
  <c r="K434" i="3"/>
  <c r="K435" i="3"/>
  <c r="K436" i="3"/>
  <c r="K437" i="3"/>
  <c r="K438" i="3"/>
  <c r="K441" i="3"/>
  <c r="K442" i="3"/>
  <c r="K443" i="3"/>
  <c r="K444" i="3"/>
  <c r="K448" i="3"/>
  <c r="K452" i="3"/>
  <c r="K453" i="3"/>
  <c r="K454" i="3"/>
  <c r="K455" i="3"/>
  <c r="K456" i="3"/>
  <c r="K457" i="3"/>
  <c r="K458" i="3"/>
  <c r="K459" i="3"/>
  <c r="K460" i="3"/>
  <c r="K450" i="3"/>
  <c r="K451" i="3"/>
  <c r="K462" i="3"/>
  <c r="K463" i="3"/>
  <c r="K465" i="3"/>
  <c r="K466" i="3"/>
  <c r="K467" i="3"/>
  <c r="K468" i="3"/>
  <c r="K469" i="3"/>
  <c r="K470" i="3"/>
  <c r="K475" i="3"/>
  <c r="K476" i="3"/>
  <c r="K478" i="3"/>
  <c r="K482" i="3"/>
  <c r="K483" i="3"/>
  <c r="K484" i="3"/>
  <c r="K485" i="3"/>
  <c r="K486" i="3"/>
  <c r="K487" i="3"/>
  <c r="K490" i="3"/>
  <c r="K491" i="3"/>
  <c r="K492" i="3"/>
  <c r="K493" i="3"/>
  <c r="K494" i="3"/>
  <c r="K495" i="3"/>
  <c r="K498" i="3"/>
  <c r="K499" i="3"/>
  <c r="K505" i="3"/>
  <c r="K506" i="3"/>
  <c r="K507" i="3"/>
  <c r="K508" i="3"/>
  <c r="K509" i="3"/>
  <c r="K510" i="3"/>
  <c r="K511" i="3"/>
  <c r="K512" i="3"/>
  <c r="K500" i="3"/>
  <c r="K501" i="3"/>
  <c r="K502" i="3"/>
  <c r="K503" i="3"/>
  <c r="K504" i="3"/>
  <c r="K514" i="3"/>
  <c r="K515" i="3"/>
  <c r="K516" i="3"/>
  <c r="K533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240" i="3"/>
  <c r="K241" i="3"/>
  <c r="K489" i="3"/>
  <c r="K554" i="3"/>
  <c r="K555" i="3"/>
  <c r="K588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445" i="3"/>
  <c r="K446" i="3"/>
  <c r="K447" i="3"/>
  <c r="K187" i="3"/>
  <c r="K188" i="3"/>
  <c r="K570" i="3"/>
  <c r="K571" i="3"/>
  <c r="K574" i="3"/>
  <c r="K572" i="3"/>
  <c r="K573" i="3"/>
  <c r="K575" i="3"/>
  <c r="K576" i="3"/>
  <c r="K577" i="3"/>
  <c r="K578" i="3"/>
  <c r="K579" i="3"/>
  <c r="K580" i="3"/>
  <c r="K581" i="3"/>
  <c r="K582" i="3"/>
  <c r="K583" i="3"/>
  <c r="K584" i="3"/>
  <c r="K344" i="3"/>
  <c r="K345" i="3"/>
  <c r="K347" i="3"/>
  <c r="K349" i="3"/>
  <c r="K350" i="3"/>
  <c r="K591" i="3"/>
  <c r="K592" i="3"/>
  <c r="K593" i="3"/>
  <c r="K594" i="3"/>
  <c r="K586" i="3"/>
  <c r="K635" i="3"/>
  <c r="K256" i="3"/>
  <c r="K257" i="3"/>
  <c r="K258" i="3"/>
  <c r="K259" i="3"/>
  <c r="K348" i="3"/>
  <c r="K595" i="3"/>
  <c r="K596" i="3"/>
  <c r="K597" i="3"/>
  <c r="K598" i="3"/>
  <c r="K82" i="3"/>
  <c r="K605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607" i="3"/>
  <c r="K610" i="3"/>
  <c r="K496" i="3"/>
  <c r="K497" i="3"/>
  <c r="K260" i="3"/>
  <c r="K612" i="3"/>
  <c r="K613" i="3"/>
  <c r="K167" i="3"/>
  <c r="K168" i="3"/>
  <c r="K169" i="3"/>
  <c r="K170" i="3"/>
  <c r="K171" i="3"/>
  <c r="K172" i="3"/>
  <c r="K173" i="3"/>
  <c r="K174" i="3"/>
  <c r="K175" i="3"/>
  <c r="K176" i="3"/>
  <c r="K614" i="3"/>
  <c r="K379" i="3"/>
  <c r="K617" i="3"/>
  <c r="K618" i="3"/>
  <c r="K619" i="3"/>
  <c r="K620" i="3"/>
  <c r="K621" i="3"/>
  <c r="K625" i="3"/>
  <c r="K626" i="3"/>
  <c r="K627" i="3"/>
  <c r="K628" i="3"/>
  <c r="K629" i="3"/>
  <c r="K630" i="3"/>
  <c r="K633" i="3"/>
  <c r="K634" i="3"/>
  <c r="K637" i="3"/>
  <c r="K611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87" i="3"/>
  <c r="K88" i="3"/>
  <c r="K184" i="3"/>
  <c r="K372" i="3"/>
  <c r="K252" i="3"/>
  <c r="K652" i="3"/>
  <c r="K5" i="3"/>
  <c r="K518" i="3"/>
  <c r="K517" i="3"/>
  <c r="K650" i="3"/>
  <c r="K375" i="3"/>
  <c r="K50" i="3"/>
  <c r="K44" i="3"/>
  <c r="K653" i="3"/>
  <c r="K47" i="3"/>
  <c r="K360" i="3"/>
  <c r="K430" i="3"/>
  <c r="K654" i="3"/>
  <c r="K45" i="3"/>
  <c r="K353" i="3"/>
  <c r="K46" i="3"/>
  <c r="K177" i="3"/>
  <c r="K263" i="3"/>
  <c r="K359" i="3"/>
  <c r="K42" i="3"/>
  <c r="K8" i="3"/>
  <c r="K585" i="3"/>
  <c r="K464" i="3"/>
  <c r="K351" i="3"/>
  <c r="K440" i="3"/>
  <c r="K651" i="3"/>
  <c r="K65" i="3"/>
  <c r="K48" i="3"/>
  <c r="K355" i="3"/>
  <c r="K587" i="3"/>
  <c r="K352" i="3"/>
  <c r="K589" i="3"/>
  <c r="K7" i="3"/>
  <c r="K49" i="3"/>
  <c r="K51" i="3"/>
  <c r="K67" i="3"/>
  <c r="K606" i="3"/>
  <c r="K590" i="3"/>
  <c r="K376" i="3"/>
  <c r="K354" i="3"/>
  <c r="K556" i="3"/>
  <c r="K449" i="3"/>
  <c r="K636" i="3"/>
  <c r="K609" i="3"/>
  <c r="K64" i="3"/>
  <c r="K608" i="3"/>
  <c r="K41" i="3"/>
  <c r="K513" i="3"/>
  <c r="K237" i="3"/>
  <c r="K185" i="3"/>
  <c r="K13" i="3"/>
  <c r="K12" i="3"/>
  <c r="K63" i="3"/>
  <c r="K266" i="3"/>
  <c r="K477" i="3"/>
  <c r="K202" i="3"/>
  <c r="K472" i="3"/>
  <c r="K473" i="3"/>
  <c r="K488" i="3"/>
  <c r="K474" i="3"/>
  <c r="K471" i="3"/>
  <c r="K3" i="3"/>
  <c r="K43" i="3"/>
  <c r="K201" i="3"/>
  <c r="K131" i="3"/>
  <c r="K599" i="3"/>
  <c r="K224" i="3"/>
  <c r="K632" i="3"/>
  <c r="K604" i="3"/>
  <c r="K602" i="3"/>
  <c r="K603" i="3"/>
  <c r="K94" i="3"/>
  <c r="K600" i="3"/>
  <c r="K601" i="3"/>
  <c r="K461" i="3"/>
  <c r="K83" i="3"/>
  <c r="K84" i="3"/>
  <c r="K225" i="3"/>
</calcChain>
</file>

<file path=xl/sharedStrings.xml><?xml version="1.0" encoding="utf-8"?>
<sst xmlns="http://schemas.openxmlformats.org/spreadsheetml/2006/main" count="7502" uniqueCount="1501">
  <si>
    <t>N°</t>
  </si>
  <si>
    <t>Sin Información</t>
  </si>
  <si>
    <t>Tasa subida [MW/min]</t>
  </si>
  <si>
    <t>Tasa bajada [MW/min]</t>
  </si>
  <si>
    <t>NUEVARENCA_TG1+TV1_GNL</t>
  </si>
  <si>
    <t>NUEVARENCA_TG1+TV1_DIESEL</t>
  </si>
  <si>
    <t>NEHUENCO-1_TG1+TV1_GNL</t>
  </si>
  <si>
    <t>NEHUENCO-1_TG1_GNL</t>
  </si>
  <si>
    <t>NEHUENCO-1_TG1+TV1_DIESEL</t>
  </si>
  <si>
    <t>NEHUENCO-2_TG1_GNL</t>
  </si>
  <si>
    <t>NEHUENCO-2_TG1+TV1_GNL</t>
  </si>
  <si>
    <t>NEHUENCO-2_TG1+TV1_DIESEL</t>
  </si>
  <si>
    <t>NEHUENCO-9B_GNL</t>
  </si>
  <si>
    <t>NEHUENCO-9B_DIESEL</t>
  </si>
  <si>
    <t>CANDELARIA-1_GNL</t>
  </si>
  <si>
    <t>CANDELARIA-1_DIESEL</t>
  </si>
  <si>
    <t>CANDELARIA-2_GNL</t>
  </si>
  <si>
    <t>CANDELARIA-2_DIESEL</t>
  </si>
  <si>
    <t>SANISIDRO-1_TG1+TV1_GNL</t>
  </si>
  <si>
    <t>SANISIDRO-1_TG1_GNL</t>
  </si>
  <si>
    <t>SANISIDRO-1_TG1+TV1_DIESEL</t>
  </si>
  <si>
    <t>SANISIDRO-1_TG1_DIESEL</t>
  </si>
  <si>
    <t>SANISIDRO-2_TG1+TV1_GNL</t>
  </si>
  <si>
    <t>SANISIDRO-2_TG1_GNL</t>
  </si>
  <si>
    <t>SANISIDRO-2_TG1+TV1_DIESEL</t>
  </si>
  <si>
    <t>SANISIDRO-2_TG1_DIESEL</t>
  </si>
  <si>
    <t>QUINTERO-1_GNL</t>
  </si>
  <si>
    <t>QUINTERO-2_GNL</t>
  </si>
  <si>
    <t>CORONEL_DIESEL</t>
  </si>
  <si>
    <t>CORONEL_GNL</t>
  </si>
  <si>
    <t>Reserva Fría [MW]</t>
  </si>
  <si>
    <t>Observaciones</t>
  </si>
  <si>
    <t>Combustibles</t>
  </si>
  <si>
    <t>Hidráulica Embalse</t>
  </si>
  <si>
    <t>No aplica</t>
  </si>
  <si>
    <t>Carbón</t>
  </si>
  <si>
    <t>Gas Natural</t>
  </si>
  <si>
    <t>Diésel</t>
  </si>
  <si>
    <t>Hidráulica Pasada</t>
  </si>
  <si>
    <t>Biomasa</t>
  </si>
  <si>
    <t>Biomasa Forestal - Petróleo Diésel</t>
  </si>
  <si>
    <t>Petcoke</t>
  </si>
  <si>
    <t>Mini Hidráulica de Pasada</t>
  </si>
  <si>
    <t>Hidráulica</t>
  </si>
  <si>
    <t>Eólica</t>
  </si>
  <si>
    <t>Solar</t>
  </si>
  <si>
    <t>Geotérmica</t>
  </si>
  <si>
    <t>Límite de Regulación Superior [MW]</t>
  </si>
  <si>
    <t>Límite de Regulación Inferior [MW]</t>
  </si>
  <si>
    <t>Rampa de subida [MW/min]</t>
  </si>
  <si>
    <t>Rampa de bajada [MW/min]</t>
  </si>
  <si>
    <t>Fuel Oil N°6 / Diésel</t>
  </si>
  <si>
    <t>Biogás</t>
  </si>
  <si>
    <t xml:space="preserve">Aporte CTF+ [MW] </t>
  </si>
  <si>
    <t xml:space="preserve">Aporte CTF- [MW] </t>
  </si>
  <si>
    <t xml:space="preserve">Aporte CSF+ [MW] </t>
  </si>
  <si>
    <t xml:space="preserve">Aporte CSF- [MW] </t>
  </si>
  <si>
    <t>IFO-180</t>
  </si>
  <si>
    <t>Fuel Oil N°6</t>
  </si>
  <si>
    <t>Limite de regulación superior (Potencia Máxima Bruta)
[MW]</t>
  </si>
  <si>
    <t>Rampa Subida
[MW/min]</t>
  </si>
  <si>
    <t xml:space="preserve"> -0,7 Hz [MW]</t>
  </si>
  <si>
    <t xml:space="preserve"> 0,7 Hz [MW]</t>
  </si>
  <si>
    <t xml:space="preserve"> -0,2 Hz [MW]</t>
  </si>
  <si>
    <t xml:space="preserve"> 0,2 Hz [MW]</t>
  </si>
  <si>
    <t xml:space="preserve"> Diésel</t>
  </si>
  <si>
    <t>Sin información</t>
  </si>
  <si>
    <t>Tiempo hasta operación en Mínimo Técnico [min]</t>
  </si>
  <si>
    <t xml:space="preserve">Respuesta @10 segundos CPF ante una desviaciones de +/- 0,7 Hz y +/- 0,2 Hz </t>
  </si>
  <si>
    <t>Aporte 10 s
+/- 0,7 Hz [MW]</t>
  </si>
  <si>
    <t>Aporte 10 s
+/- 0,2 Hz [MW]</t>
  </si>
  <si>
    <t>Aporte 5 min
+/- 0,7 Hz [MW]</t>
  </si>
  <si>
    <t xml:space="preserve">Respuesta @5 minutos CPF ante una desviación de +/- 0,7 Hz </t>
  </si>
  <si>
    <t>Límite de regulación superior (Potencia Máxima Bruta)
[MW]</t>
  </si>
  <si>
    <t>HP ABANICO U1</t>
  </si>
  <si>
    <t>HP ABANICO U3</t>
  </si>
  <si>
    <t>HP ABANICO U5</t>
  </si>
  <si>
    <t>HP ABANICO U6</t>
  </si>
  <si>
    <t>HP BLANCO U1</t>
  </si>
  <si>
    <t>HP JUNCAL U1</t>
  </si>
  <si>
    <t>HP ALFALFAL U1</t>
  </si>
  <si>
    <t>HP ALFALFAL U2</t>
  </si>
  <si>
    <t>HP ALTO RENAICO U1</t>
  </si>
  <si>
    <t>TER ANDES GENERACIÓN U1</t>
  </si>
  <si>
    <t>TER ANDES GENERACIÓN U2</t>
  </si>
  <si>
    <t>TER ANDES GENERACIÓN U3</t>
  </si>
  <si>
    <t>TER ANDES GENERACIÓN U4</t>
  </si>
  <si>
    <t>PFV ANDES SOLAR</t>
  </si>
  <si>
    <t>TER ANGAMOS U1</t>
  </si>
  <si>
    <t>TER ANGAMOS U2</t>
  </si>
  <si>
    <t>HE ANGOSTURA U1</t>
  </si>
  <si>
    <t>HE ANGOSTURA U2</t>
  </si>
  <si>
    <t>HE ANGOSTURA U3</t>
  </si>
  <si>
    <t>TER ANTILHUE U1</t>
  </si>
  <si>
    <t>TER ANTILHUE U2</t>
  </si>
  <si>
    <t>HE ANTUCO U1</t>
  </si>
  <si>
    <t>HE ANTUCO U2</t>
  </si>
  <si>
    <t>TER ARAUCO U1</t>
  </si>
  <si>
    <t>TER ARAUCO U2</t>
  </si>
  <si>
    <t>TER BOCAMINA II U1</t>
  </si>
  <si>
    <t>HP CALLAO U1</t>
  </si>
  <si>
    <t>HP CALLAO U2</t>
  </si>
  <si>
    <t>TER CALLE CALLE U1</t>
  </si>
  <si>
    <t>TER CALLE CALLE U2</t>
  </si>
  <si>
    <t>TER CALLE CALLE U3</t>
  </si>
  <si>
    <t>TER CALLE CALLE U4</t>
  </si>
  <si>
    <t>TER CALLE CALLE U5</t>
  </si>
  <si>
    <t>TER CAMPICHE U1</t>
  </si>
  <si>
    <t>TER CANDELARIA U1</t>
  </si>
  <si>
    <t>TER CANDELARIA U2</t>
  </si>
  <si>
    <t>PE CANELA (U1-U11)</t>
  </si>
  <si>
    <t>PE CANELA II (U1-U40)</t>
  </si>
  <si>
    <t>HE CANUTILLAR U1</t>
  </si>
  <si>
    <t>HE CANUTILLAR U2</t>
  </si>
  <si>
    <t>HP CAPULLO U1</t>
  </si>
  <si>
    <t>TER CARDONES U1</t>
  </si>
  <si>
    <t>HP CARENA U1</t>
  </si>
  <si>
    <t>HP CARENA U2</t>
  </si>
  <si>
    <t>HP CARENA U3</t>
  </si>
  <si>
    <t>HP CARENA U4</t>
  </si>
  <si>
    <t>HP CARILAFQUÉN U1</t>
  </si>
  <si>
    <t>HP CARILAFQUÉN U2</t>
  </si>
  <si>
    <t>TER COCHRANE U1</t>
  </si>
  <si>
    <t>TER COCHRANE U2</t>
  </si>
  <si>
    <t>TER CELCO U1</t>
  </si>
  <si>
    <t>TER CMPC SANTA FÉ U1</t>
  </si>
  <si>
    <t>TER CMPC SANTA FÉ U2</t>
  </si>
  <si>
    <t>TER CMPC SANTA FÉ U3</t>
  </si>
  <si>
    <t>TER CEMENTOS BIO BIO CENTRO U1</t>
  </si>
  <si>
    <t>TER CEMENTOS BIO BIO CENTRO U2</t>
  </si>
  <si>
    <t>TER CEMENTOS BIO BIO CENTRO U3</t>
  </si>
  <si>
    <t>TER CEMENTOS BIO BIO CENTRO U4</t>
  </si>
  <si>
    <t>TER CEMENTOS BIO BIO CENTRO U5</t>
  </si>
  <si>
    <t>TER CEMENTOS BIO BIO CENTRO U6</t>
  </si>
  <si>
    <t>TER CEMENTOS BIO BIO CENTRO U7</t>
  </si>
  <si>
    <t>TER CEMENTOS BIO BIO CENTRO U8</t>
  </si>
  <si>
    <t>TER CENIZAS U2</t>
  </si>
  <si>
    <t>HP CUMBRES U1</t>
  </si>
  <si>
    <t>HP CUMBRES U2</t>
  </si>
  <si>
    <t>PE AURORA (U1-U43)</t>
  </si>
  <si>
    <t>PFV LA SILLA</t>
  </si>
  <si>
    <t>PE SAN GABRIEL (U1-U61)</t>
  </si>
  <si>
    <t>HP CHACABUQUITO U1</t>
  </si>
  <si>
    <t>HP CHACABUQUITO U2</t>
  </si>
  <si>
    <t>HP CHACABUQUITO U3</t>
  </si>
  <si>
    <t>HP CHACABUQUITO U4</t>
  </si>
  <si>
    <t>HP CHACAYES U1</t>
  </si>
  <si>
    <t>HP CHACAYES U2</t>
  </si>
  <si>
    <t>PFV CHAÑARES</t>
  </si>
  <si>
    <t>HP CHAPIQUIÑA U1</t>
  </si>
  <si>
    <t>HP CHAPIQUIÑA U2</t>
  </si>
  <si>
    <t>HP CHIBURGO U1</t>
  </si>
  <si>
    <t>HP CHIBURGO U2</t>
  </si>
  <si>
    <t>TER CHILOÉ U1</t>
  </si>
  <si>
    <t>TER CHILOÉ U2</t>
  </si>
  <si>
    <t>TER CHILOÉ U3</t>
  </si>
  <si>
    <t>TER CHILOÉ U4</t>
  </si>
  <si>
    <t>TER CHILOÉ U5</t>
  </si>
  <si>
    <t>TER CHILOÉ U6</t>
  </si>
  <si>
    <t>TER CHILOÉ U7</t>
  </si>
  <si>
    <t>TER CHILOÉ U8</t>
  </si>
  <si>
    <t>TER CHILOÉ U9</t>
  </si>
  <si>
    <t>TER CHOLGUÁN U1</t>
  </si>
  <si>
    <t>TER CHUYACA U1</t>
  </si>
  <si>
    <t>TER CHUYACA U2</t>
  </si>
  <si>
    <t>TER CHUYACA U3</t>
  </si>
  <si>
    <t>TER CHUYACA U4</t>
  </si>
  <si>
    <t>TER CHUYACA U5</t>
  </si>
  <si>
    <t>TER CHUYACA U8</t>
  </si>
  <si>
    <t>HE CIPRESES U1</t>
  </si>
  <si>
    <t>HE CIPRESES U2</t>
  </si>
  <si>
    <t>HE CIPRESES U3</t>
  </si>
  <si>
    <t>TER CMPC CORDILLERA U1</t>
  </si>
  <si>
    <t>TER CMPC LAJA U1</t>
  </si>
  <si>
    <t>TER CMPC LAJA U2</t>
  </si>
  <si>
    <t>TER CMPC PACÍFICO U1</t>
  </si>
  <si>
    <t>TER CMPC PACÍFICO U2</t>
  </si>
  <si>
    <t>TER CMPC PACÍFICO U3</t>
  </si>
  <si>
    <t>TER CMPC TISSUE U1</t>
  </si>
  <si>
    <t>HE COLBÚN U1</t>
  </si>
  <si>
    <t>HE COLBÚN U2</t>
  </si>
  <si>
    <t>TER COLIHUES U1</t>
  </si>
  <si>
    <t>TER COLIHUES U2</t>
  </si>
  <si>
    <t>TER COLMITO U1</t>
  </si>
  <si>
    <t>PFV CONEJO SOLAR</t>
  </si>
  <si>
    <t>TER CONSTITUCIÓN U1</t>
  </si>
  <si>
    <t>TER CONSTITUCIÓN U2</t>
  </si>
  <si>
    <t>TER CONSTITUCIÓN U3</t>
  </si>
  <si>
    <t>TER CONSTITUCIÓN U4</t>
  </si>
  <si>
    <t>TER CONSTITUCIÓN U5</t>
  </si>
  <si>
    <t>TER CONSTITUCIÓN U6</t>
  </si>
  <si>
    <t>TER CORONEL U1</t>
  </si>
  <si>
    <t>HP CORRENTOSO U1</t>
  </si>
  <si>
    <t>HP COYA U5</t>
  </si>
  <si>
    <t>TER ANDINA U1</t>
  </si>
  <si>
    <t>TER HORNITOS U1</t>
  </si>
  <si>
    <t>TER MEJILLONES CTM1</t>
  </si>
  <si>
    <t>TER MEJILLONES CTM2</t>
  </si>
  <si>
    <t>TER MEJILLONES CTM3-TG</t>
  </si>
  <si>
    <t>HP CURILLINQUE U1</t>
  </si>
  <si>
    <t>TER DEGAÑ (U1-U22)</t>
  </si>
  <si>
    <t>TER DIEGO DE ALMAGRO U1</t>
  </si>
  <si>
    <t>PFV DOÑA CARMEN SOLAR</t>
  </si>
  <si>
    <t>HP EL PASO U1</t>
  </si>
  <si>
    <t>HP EL PASO U2</t>
  </si>
  <si>
    <t>HP EL PASO U3</t>
  </si>
  <si>
    <t>PFV EL PELÍCANO</t>
  </si>
  <si>
    <t>TER EL PEÑÓN (U1-U50)</t>
  </si>
  <si>
    <t>HP EL RINCÓN U1</t>
  </si>
  <si>
    <t>PFV EL ROMERO</t>
  </si>
  <si>
    <t>TER EL SALVADOR U1</t>
  </si>
  <si>
    <t>HE EL TORO U1</t>
  </si>
  <si>
    <t>HE EL TORO U2</t>
  </si>
  <si>
    <t>HE EL TORO U3</t>
  </si>
  <si>
    <t>HE EL TORO U4</t>
  </si>
  <si>
    <t>TER EMELDA U1</t>
  </si>
  <si>
    <t>TER EMELDA U2</t>
  </si>
  <si>
    <t>TER ENERGÍA PACÍFICO U1</t>
  </si>
  <si>
    <t>PE CABO LEONES I (U1-U55)</t>
  </si>
  <si>
    <t>PE CUEL (U1-U22)</t>
  </si>
  <si>
    <t>PE EL ARRAYÁN (U1-U50)</t>
  </si>
  <si>
    <t>PE LA ESPERANZA (U1-U5)</t>
  </si>
  <si>
    <t>PE LEBU (U1-U2)</t>
  </si>
  <si>
    <t>PE LEBU (U3-U5)</t>
  </si>
  <si>
    <t>PE LEBU (U6-U7)</t>
  </si>
  <si>
    <t>PE LEBU (U8-U9)</t>
  </si>
  <si>
    <t>PE LOS BUENOS AIRES (U1-U12)</t>
  </si>
  <si>
    <t>PE PUNTA COLORADA (U1-U10)</t>
  </si>
  <si>
    <t>PE PUNTA PALMERAS (U1-U15)</t>
  </si>
  <si>
    <t>PE SAN PEDRO (U1-U18)</t>
  </si>
  <si>
    <t>PE SAN PEDRO II (U1-U13)</t>
  </si>
  <si>
    <t>PE TALINAY ORIENTE (U1-U30)</t>
  </si>
  <si>
    <t>PE TALINAY ORIENTE (U31-U45)</t>
  </si>
  <si>
    <t>PE TALTAL (U1-U33)</t>
  </si>
  <si>
    <t>PE TOTORAL (U1-U23)</t>
  </si>
  <si>
    <t>PE VALLE DE LOS VIENTOS (U1-U45)</t>
  </si>
  <si>
    <t>TER ESCUADRÓN U1</t>
  </si>
  <si>
    <t>TER ESCUADRÓN U2</t>
  </si>
  <si>
    <t>TER ESPERANZA U2</t>
  </si>
  <si>
    <t>TER ESPERANZA U3</t>
  </si>
  <si>
    <t>TER ESPERANZA U1</t>
  </si>
  <si>
    <t>HP FLORIDA U3</t>
  </si>
  <si>
    <t>HP FLORIDA U5</t>
  </si>
  <si>
    <t>HP FLORIDA II U1</t>
  </si>
  <si>
    <t>HP FLORIDA II U2</t>
  </si>
  <si>
    <t>HP FLORIDA III U1</t>
  </si>
  <si>
    <t>HP FLORIDA III U2</t>
  </si>
  <si>
    <t>PFV BOLERO</t>
  </si>
  <si>
    <t>GEO CERRO PABELLÓN U1</t>
  </si>
  <si>
    <t>GEO CERRO PABELLÓN U2</t>
  </si>
  <si>
    <t>TER ARICA GMAR U1</t>
  </si>
  <si>
    <t>TER ARICA GMAR U2</t>
  </si>
  <si>
    <t>TER ARICA GMAR U3</t>
  </si>
  <si>
    <t>TER ARICA GMAR U4</t>
  </si>
  <si>
    <t>TER GUACOLDA U1</t>
  </si>
  <si>
    <t>TER GUACOLDA U2</t>
  </si>
  <si>
    <t>TER GUACOLDA U3</t>
  </si>
  <si>
    <t>TER GUACOLDA U4</t>
  </si>
  <si>
    <t>TER GUACOLDA U5</t>
  </si>
  <si>
    <t>HP GUAYACÁN U1</t>
  </si>
  <si>
    <t>HP GUAYACÁN U2</t>
  </si>
  <si>
    <t>TER HORCONES U1</t>
  </si>
  <si>
    <t>HP HORNITOS U1</t>
  </si>
  <si>
    <t>TER HUASCO U3</t>
  </si>
  <si>
    <t>TER HUASCO U4</t>
  </si>
  <si>
    <t>TER HUASCO U5</t>
  </si>
  <si>
    <t>PFV HUATACONDO</t>
  </si>
  <si>
    <t>TER IEM U1</t>
  </si>
  <si>
    <t>HP ISLA U1</t>
  </si>
  <si>
    <t>HP ISLA U2</t>
  </si>
  <si>
    <t>HP ITATA U1</t>
  </si>
  <si>
    <t>HP ITATA U2</t>
  </si>
  <si>
    <t>TER KELAR CC1-TG1</t>
  </si>
  <si>
    <t>TER KELAR CC1-TG2</t>
  </si>
  <si>
    <t>PE LOS CURUROS (U1-U57)</t>
  </si>
  <si>
    <t>HP LA CONFLUENCIA U1</t>
  </si>
  <si>
    <t>HP LA CONFLUENCIA U2</t>
  </si>
  <si>
    <t>HP LA HIGUERA U1</t>
  </si>
  <si>
    <t>HP LA HIGUERA U2</t>
  </si>
  <si>
    <t>TER LAGUNA VERDE TG U1</t>
  </si>
  <si>
    <t>TER LAGUNA VERDE TV U1</t>
  </si>
  <si>
    <t>TER LAGUNA VERDE TV U2</t>
  </si>
  <si>
    <t>TER LAJA U1</t>
  </si>
  <si>
    <t>HP LAJA I U1</t>
  </si>
  <si>
    <t>HP LAJA I U2</t>
  </si>
  <si>
    <t>TER LAJA U2</t>
  </si>
  <si>
    <t>PFV LALACKAMA</t>
  </si>
  <si>
    <t>PFV LALACKAMA II</t>
  </si>
  <si>
    <t>TER LAUTARO U1</t>
  </si>
  <si>
    <t>TER LAUTARO U2</t>
  </si>
  <si>
    <t>HP LICÁN U1</t>
  </si>
  <si>
    <t>HP LICÁN U2</t>
  </si>
  <si>
    <t>TER LICANTÉN U1</t>
  </si>
  <si>
    <t>TER LINARES NORTE U1</t>
  </si>
  <si>
    <t>HP LIRCAY U1</t>
  </si>
  <si>
    <t>HP LIRCAY U2</t>
  </si>
  <si>
    <t>HP LLAUQUEREO U1</t>
  </si>
  <si>
    <t>HP LOMA ALTA U1</t>
  </si>
  <si>
    <t>TER LOMA LOS COLORADOS U1</t>
  </si>
  <si>
    <t>TER LOMA LOS COLORADOS U2</t>
  </si>
  <si>
    <t>TER LOMA LOS COLORADOS II U1</t>
  </si>
  <si>
    <t>TER LOMA LOS COLORADOS II U10</t>
  </si>
  <si>
    <t>TER LOMA LOS COLORADOS II U11</t>
  </si>
  <si>
    <t>TER LOMA LOS COLORADOS II U12</t>
  </si>
  <si>
    <t>TER LOMA LOS COLORADOS II U13</t>
  </si>
  <si>
    <t>TER LOMA LOS COLORADOS II U14</t>
  </si>
  <si>
    <t>TER LOMA LOS COLORADOS II U2</t>
  </si>
  <si>
    <t>TER LOMA LOS COLORADOS II U3</t>
  </si>
  <si>
    <t>TER LOMA LOS COLORADOS II U4</t>
  </si>
  <si>
    <t>TER LOMA LOS COLORADOS II U5</t>
  </si>
  <si>
    <t>TER LOMA LOS COLORADOS II U6</t>
  </si>
  <si>
    <t>TER LOMA LOS COLORADOS II U7</t>
  </si>
  <si>
    <t>TER LOMA LOS COLORADOS II U8</t>
  </si>
  <si>
    <t>TER LOMA LOS COLORADOS II U9</t>
  </si>
  <si>
    <t>TER LOS ESPINOS (U1-U23)</t>
  </si>
  <si>
    <t>TER LOS ESPINOS (U24-U80)</t>
  </si>
  <si>
    <t>TER LOS GUINDOS U1</t>
  </si>
  <si>
    <t>TER LOS GUINDOS U2</t>
  </si>
  <si>
    <t>HP LOS HIERROS U1</t>
  </si>
  <si>
    <t>HP LOS HIERROS U2</t>
  </si>
  <si>
    <t>HP LOS HIERROS II U1</t>
  </si>
  <si>
    <t>HP LOS MOLLES U1</t>
  </si>
  <si>
    <t>HP LOS MOLLES U2</t>
  </si>
  <si>
    <t>TER LOS PINOS U1</t>
  </si>
  <si>
    <t>HP LOS QUILOS U1</t>
  </si>
  <si>
    <t>HP LOS QUILOS U2</t>
  </si>
  <si>
    <t>HP LOS QUILOS U3</t>
  </si>
  <si>
    <t>TER LOS VIENTOS U1</t>
  </si>
  <si>
    <t>PFV LUZ DEL NORTE</t>
  </si>
  <si>
    <t>TER ARICA M1AR U1</t>
  </si>
  <si>
    <t>TER ARICA M1AR U2</t>
  </si>
  <si>
    <t>TER ARICA M1AR U3</t>
  </si>
  <si>
    <t>TER ARICA M2AR U1</t>
  </si>
  <si>
    <t>TER ARICA M2AR U2</t>
  </si>
  <si>
    <t>HE MACHICURA U1</t>
  </si>
  <si>
    <t>HE MACHICURA U2</t>
  </si>
  <si>
    <t>HP MAITENES U1</t>
  </si>
  <si>
    <t>HP MAITENES U2</t>
  </si>
  <si>
    <t>HP MAITENES U3</t>
  </si>
  <si>
    <t>HP MALALCAHUELLO U1</t>
  </si>
  <si>
    <t>HP MALALCAHUELLO U2</t>
  </si>
  <si>
    <t>HP MAMPIL U1</t>
  </si>
  <si>
    <t>HP MAMPIL U2</t>
  </si>
  <si>
    <t>PFV MARÍA ELENA</t>
  </si>
  <si>
    <t>HP MARIPOSAS U1</t>
  </si>
  <si>
    <t>TER MASISA U1</t>
  </si>
  <si>
    <t>TER MANTOS BLANCOS U1</t>
  </si>
  <si>
    <t>TER MANTOS BLANCOS U10</t>
  </si>
  <si>
    <t>TER MANTOS BLANCOS U2</t>
  </si>
  <si>
    <t>TER MANTOS BLANCOS U3</t>
  </si>
  <si>
    <t>TER MANTOS BLANCOS U4</t>
  </si>
  <si>
    <t>TER MANTOS BLANCOS U5</t>
  </si>
  <si>
    <t>TER MANTOS BLANCOS U6</t>
  </si>
  <si>
    <t>TER MANTOS BLANCOS U7</t>
  </si>
  <si>
    <t>TER MANTOS BLANCOS U8</t>
  </si>
  <si>
    <t>TER MANTOS BLANCOS U9</t>
  </si>
  <si>
    <t>PE MONTE REDONDO (U1-U24)</t>
  </si>
  <si>
    <t>HP NALCAS U1</t>
  </si>
  <si>
    <t>HP NALCAS U2</t>
  </si>
  <si>
    <t>TER NEHUENCO 9B U1</t>
  </si>
  <si>
    <t>TER NEHUENCO CC1-TG</t>
  </si>
  <si>
    <t>TER NEHUENCO II CC1-TG</t>
  </si>
  <si>
    <t>TER NEWÉN U1</t>
  </si>
  <si>
    <t>TER NORGENER U1</t>
  </si>
  <si>
    <t>TER NORGENER U2</t>
  </si>
  <si>
    <t>TER NUEVA ALDEA U1</t>
  </si>
  <si>
    <t>TER NUEVA ALDEA II U1</t>
  </si>
  <si>
    <t>TER NUEVA ALDEA III U1</t>
  </si>
  <si>
    <t>TER NUEVA VENTANAS U1</t>
  </si>
  <si>
    <t>HP OJOS DE AGUA U1</t>
  </si>
  <si>
    <t>TER OLIVOS (U1-U60)</t>
  </si>
  <si>
    <t>HP PALMAR U1</t>
  </si>
  <si>
    <t>HP PALMAR U2</t>
  </si>
  <si>
    <t>HP PALMUCHO U1</t>
  </si>
  <si>
    <t>HE PANGUE U1</t>
  </si>
  <si>
    <t>HE PANGUE U2</t>
  </si>
  <si>
    <t>PE PUNTA SIERRA (U1-U32)</t>
  </si>
  <si>
    <t>PE RENAICO (U1-U44)</t>
  </si>
  <si>
    <t>PE SAN JUAN (U1-U56)</t>
  </si>
  <si>
    <t>PE SARCO (U1-U50)</t>
  </si>
  <si>
    <t>PE SIERRA GORDA ESTE (U1-U56)</t>
  </si>
  <si>
    <t>PFV PAMPA SOLAR NORTE</t>
  </si>
  <si>
    <t>PFV CARRERA PINTO</t>
  </si>
  <si>
    <t>PFV FINIS TERRAE</t>
  </si>
  <si>
    <t>PFV LOS LOROS</t>
  </si>
  <si>
    <t>PFV PAMPA CAMARONES</t>
  </si>
  <si>
    <t>PFV POZO ALMONTE SOLAR II</t>
  </si>
  <si>
    <t>PFV POZO ALMONTE SOLAR III</t>
  </si>
  <si>
    <t>HE PEHUENCHE U1</t>
  </si>
  <si>
    <t>HE PEHUENCHE U2</t>
  </si>
  <si>
    <t>TER PETROPOWER U1</t>
  </si>
  <si>
    <t>HP PEUCHÉN U1</t>
  </si>
  <si>
    <t>HP PEUCHÉN U2</t>
  </si>
  <si>
    <t>HE PILMAIQUÉN U1</t>
  </si>
  <si>
    <t>HE PILMAIQUÉN U2</t>
  </si>
  <si>
    <t>HE PILMAIQUÉN U3</t>
  </si>
  <si>
    <t>HE PILMAIQUÉN U4</t>
  </si>
  <si>
    <t>HE PILMAIQUÉN U5</t>
  </si>
  <si>
    <t>PFV PILOTO SOLAR CARDONES</t>
  </si>
  <si>
    <t>PFV ANTAY</t>
  </si>
  <si>
    <t>HP PROVIDENCIA U1</t>
  </si>
  <si>
    <t>HP PROVIDENCIA U2</t>
  </si>
  <si>
    <t>PFV PUERTO SECO SOLAR</t>
  </si>
  <si>
    <t>HP PULELFÚ U1</t>
  </si>
  <si>
    <t>HP PULELFÚ U2</t>
  </si>
  <si>
    <t>HP PULLINQUE U1</t>
  </si>
  <si>
    <t>HP PULLINQUE U2</t>
  </si>
  <si>
    <t>HP PULLINQUE U3</t>
  </si>
  <si>
    <t>TER PUNTA COLORADA U1</t>
  </si>
  <si>
    <t>HP PUNTILLA U1</t>
  </si>
  <si>
    <t>HP PUNTILLA U2</t>
  </si>
  <si>
    <t>HP PUNTILLA U3</t>
  </si>
  <si>
    <t>PFV SALVADOR</t>
  </si>
  <si>
    <t>HP QUELTEHUES U1</t>
  </si>
  <si>
    <t>HP QUELTEHUES U2</t>
  </si>
  <si>
    <t>HP QUELTEHUES U3</t>
  </si>
  <si>
    <t>PFV QUILAPILÚN</t>
  </si>
  <si>
    <t>HP QUILLECO U1</t>
  </si>
  <si>
    <t>HP QUILLECO U2</t>
  </si>
  <si>
    <t>TER QUINTERO U1</t>
  </si>
  <si>
    <t>TER QUINTERO U2</t>
  </si>
  <si>
    <t>HE RALCO U1</t>
  </si>
  <si>
    <t>HE RALCO U2</t>
  </si>
  <si>
    <t>HE RAPEL U1</t>
  </si>
  <si>
    <t>HE RAPEL U2</t>
  </si>
  <si>
    <t>HE RAPEL U3</t>
  </si>
  <si>
    <t>HE RAPEL U4</t>
  </si>
  <si>
    <t>HE RAPEL U5</t>
  </si>
  <si>
    <t>HP RENAICO U1</t>
  </si>
  <si>
    <t>TER RENCA U1</t>
  </si>
  <si>
    <t>TER RENCA U2</t>
  </si>
  <si>
    <t>HP RÍO COLORADO U1</t>
  </si>
  <si>
    <t>HP RÍO COLORADO U2</t>
  </si>
  <si>
    <t>HP RÍO HUASCO U1</t>
  </si>
  <si>
    <t>HP RÍO HUASCO U2</t>
  </si>
  <si>
    <t>HP RÍO PICOIQUÉN U1</t>
  </si>
  <si>
    <t>HP RÍO PICOIQUÉN U2</t>
  </si>
  <si>
    <t>HP RUCATAYO U1</t>
  </si>
  <si>
    <t>HP RUCÚE U1</t>
  </si>
  <si>
    <t>HP RUCÚE U2</t>
  </si>
  <si>
    <t>HP SAN ANDRÉS U1</t>
  </si>
  <si>
    <t>HP SAN ANDRÉS U2</t>
  </si>
  <si>
    <t>HP SAN CLEMENTE U1</t>
  </si>
  <si>
    <t>TER SAN GREGORIO U1</t>
  </si>
  <si>
    <t>HP SAN IGNACIO U1</t>
  </si>
  <si>
    <t>TER SAN ISIDRO CC1-TG</t>
  </si>
  <si>
    <t>TER SAN ISIDRO II CC1-TG</t>
  </si>
  <si>
    <t>TER SAN LORENZO DE D. DE ALMAGRO U1</t>
  </si>
  <si>
    <t>TER SAN LORENZO DE D. DE ALMAGRO U2</t>
  </si>
  <si>
    <t>TER SAN LORENZO DE D. DE ALMAGRO U3</t>
  </si>
  <si>
    <t>TER SAN LORENZO DE D. DE ALMAGRO U4</t>
  </si>
  <si>
    <t>TER SAN LORENZO DE D. DE ALMAGRO U5</t>
  </si>
  <si>
    <t>TER SAN LORENZO DE D. DE ALMAGRO U6</t>
  </si>
  <si>
    <t>TER SANTA FÉ U1</t>
  </si>
  <si>
    <t>TER SANTA LIDIA U1</t>
  </si>
  <si>
    <t>TER SANTA MARÍA U1</t>
  </si>
  <si>
    <t>TER SANTA MARTA U1</t>
  </si>
  <si>
    <t>TER SANTA MARTA U10</t>
  </si>
  <si>
    <t>TER SANTA MARTA U2</t>
  </si>
  <si>
    <t>TER SANTA MARTA U3</t>
  </si>
  <si>
    <t>TER SANTA MARTA U4</t>
  </si>
  <si>
    <t>TER SANTA MARTA U5</t>
  </si>
  <si>
    <t>TER SANTA MARTA U6</t>
  </si>
  <si>
    <t>TER SANTA MARTA U7</t>
  </si>
  <si>
    <t>TER SANTA MARTA U8</t>
  </si>
  <si>
    <t>TER SANTA MARTA U9</t>
  </si>
  <si>
    <t>PFV SANTIAGO SOLAR</t>
  </si>
  <si>
    <t>HP SAUZALITO U1</t>
  </si>
  <si>
    <t>PFV SDGX01</t>
  </si>
  <si>
    <t>PFV DIEGO DE ALMAGRO</t>
  </si>
  <si>
    <t>PFV ESPERANZA</t>
  </si>
  <si>
    <t>PFV JAMA U1</t>
  </si>
  <si>
    <t>PFV JAMA U2</t>
  </si>
  <si>
    <t>PFV JAVIERA</t>
  </si>
  <si>
    <t>PFV LLANO DE LLAMPOS</t>
  </si>
  <si>
    <t>PFV SAN ANDRÉS</t>
  </si>
  <si>
    <t>TER TALTAL U1</t>
  </si>
  <si>
    <t>TER TALTAL U2</t>
  </si>
  <si>
    <t>TER LA PORTADA U1</t>
  </si>
  <si>
    <t>TER LA PORTADA U2</t>
  </si>
  <si>
    <t>TER LA PORTADA U3</t>
  </si>
  <si>
    <t>TER TENO (U1-U36)</t>
  </si>
  <si>
    <t>TER TENO GAS (U1-U26)</t>
  </si>
  <si>
    <t>TER TERMOPACÍFICO (U1-U60)</t>
  </si>
  <si>
    <t>TER TOCOPILLA TG1</t>
  </si>
  <si>
    <t>TER ATACAMA CC1-TG1</t>
  </si>
  <si>
    <t>TER ATACAMA CC1-TG2</t>
  </si>
  <si>
    <t>TER TOCOPILLA TG2</t>
  </si>
  <si>
    <t>TER ATACAMA CC2-TG1</t>
  </si>
  <si>
    <t>TER ATACAMA CC2-TG2</t>
  </si>
  <si>
    <t>TER TOCOPILLA TG3</t>
  </si>
  <si>
    <t>TER TARAPACÁ TGTAR</t>
  </si>
  <si>
    <t>TER TRAPÉN (U1-U50)</t>
  </si>
  <si>
    <t>TER TOCOPILLA U14</t>
  </si>
  <si>
    <t>TER TOCOPILLA U15</t>
  </si>
  <si>
    <t>TER TOCOPILLA U16-TG-TV</t>
  </si>
  <si>
    <t>PE UCUQUER II (U1-U5)</t>
  </si>
  <si>
    <t>TER UJINA U1</t>
  </si>
  <si>
    <t>TER UJINA U2</t>
  </si>
  <si>
    <t>TER UJINA U3</t>
  </si>
  <si>
    <t>TER UJINA U4</t>
  </si>
  <si>
    <t>TER UJINA U5</t>
  </si>
  <si>
    <t>TER UJINA U6</t>
  </si>
  <si>
    <t>PFV URIBE SOLAR</t>
  </si>
  <si>
    <t>TER VALDIVIA U1</t>
  </si>
  <si>
    <t>TER VENTANAS U1</t>
  </si>
  <si>
    <t>TER VENTANAS U2</t>
  </si>
  <si>
    <t>TER VIÑALES U1</t>
  </si>
  <si>
    <t>HP VOLCÁN U1</t>
  </si>
  <si>
    <t>TER YUNGAY U1</t>
  </si>
  <si>
    <t>TER YUNGAY U2</t>
  </si>
  <si>
    <t>TER YUNGAY U3</t>
  </si>
  <si>
    <t>TER YUNGAY U4</t>
  </si>
  <si>
    <t>PALMUCHO</t>
  </si>
  <si>
    <t>CAPULLO</t>
  </si>
  <si>
    <t>RUCATAYO</t>
  </si>
  <si>
    <t>SI</t>
  </si>
  <si>
    <t>HORNITOS</t>
  </si>
  <si>
    <t>TER NEHUENCO CC1-TG
TER NEHUENCO CC1-TV</t>
  </si>
  <si>
    <t>TER NEHUENCO II CC1-TG
TER NEHUENCO II CC1-TV</t>
  </si>
  <si>
    <t>TER SAN ISIDRO CC1-TG
TER SAN ISIDRO CC1-TV</t>
  </si>
  <si>
    <t>TER SAN ISIDRO II CC1-TG
TER SAN ISIDRO II CC1-TV</t>
  </si>
  <si>
    <t>TER ATACAMA CC1-TG1
TER ATACAMA CC1-TV</t>
  </si>
  <si>
    <t>TER ATACAMA CC1-TG2
TER ATACAMA CC1-TV</t>
  </si>
  <si>
    <t>TER ATACAMA CC1-TG1
TER ATACAMA CC1-TG2
TER ATACAMA CC1-TV</t>
  </si>
  <si>
    <t>TER ATACAMA CC2-TG1
TER ATACAMA CC2-TV</t>
  </si>
  <si>
    <t>TER ATACAMA CC2-TG2
TER ATACAMA CC2-TV</t>
  </si>
  <si>
    <t>TER NUEVA RENCA CC1-TG
TER NUEVA RENCA CC1-TV</t>
  </si>
  <si>
    <t>NO</t>
  </si>
  <si>
    <t>TER KELAR CC1-TG1
TER KELAR CC1-TV</t>
  </si>
  <si>
    <t>TER KELAR CC1-TG2
TER KELAR CC1-TV</t>
  </si>
  <si>
    <t>TER KELAR CC1-TG1
TER KELAR CC1-TG2
TER KELAR CC1-TV</t>
  </si>
  <si>
    <t>Unidad</t>
  </si>
  <si>
    <t>Limite de regulación inferior 
[MW]</t>
  </si>
  <si>
    <t>Límite de regulación inferior
[MW]</t>
  </si>
  <si>
    <t>PE TALINAY PONIENTE (U1-U14)</t>
  </si>
  <si>
    <t>PE TALINAY PONIENTE (U15-U32)</t>
  </si>
  <si>
    <t>Potencia Bruta Máxima [MW]</t>
  </si>
  <si>
    <t>Potencia Bruta Mínima [MW]</t>
  </si>
  <si>
    <t>HE ANCOA U1</t>
  </si>
  <si>
    <t>HE ANCOA U2</t>
  </si>
  <si>
    <t>HP DOS VALLES U1</t>
  </si>
  <si>
    <t>HP HIDROBONITO MC1 U1</t>
  </si>
  <si>
    <t>HP HIDROBONITO MC2 U2</t>
  </si>
  <si>
    <t>HP JUNCALITO U1</t>
  </si>
  <si>
    <t>HP LA MINA U1</t>
  </si>
  <si>
    <t>HP LA MINA U2</t>
  </si>
  <si>
    <t>HP PALACIOS U1</t>
  </si>
  <si>
    <t>HP PANGAL U1</t>
  </si>
  <si>
    <t>HP PANGAL U2</t>
  </si>
  <si>
    <t>HP PANGAL U3</t>
  </si>
  <si>
    <t>HP PANGAL U4</t>
  </si>
  <si>
    <t>HP PANGAL U5</t>
  </si>
  <si>
    <t>PE EL MAITÉN (U1-U3)</t>
  </si>
  <si>
    <t>PE LA FLOR (U1-U9)</t>
  </si>
  <si>
    <t>PFV CERRO DOMINADOR</t>
  </si>
  <si>
    <t>PFV EL ÁGUILA</t>
  </si>
  <si>
    <t>PFV LOMA LOS COLORADOS</t>
  </si>
  <si>
    <t>TER ACONCAGUA U1</t>
  </si>
  <si>
    <t>TER AGUAS BLANCAS U1</t>
  </si>
  <si>
    <t>TER AGUAS BLANCAS U2</t>
  </si>
  <si>
    <t>TER CONCÓN U1</t>
  </si>
  <si>
    <t>TER CONCÓN U2</t>
  </si>
  <si>
    <t>TER CONCÓN U3</t>
  </si>
  <si>
    <t>TER DEGAÑ II (U23-U28)</t>
  </si>
  <si>
    <t>TER DEGAÑ II (U34-U39)</t>
  </si>
  <si>
    <t>TER EL TOTORAL U3</t>
  </si>
  <si>
    <t>TER INACAL U1</t>
  </si>
  <si>
    <t>TER INACAL U2</t>
  </si>
  <si>
    <t>TER INACAL U3</t>
  </si>
  <si>
    <t>TER INACAL U4</t>
  </si>
  <si>
    <t>TER LAS VEGAS U1</t>
  </si>
  <si>
    <t>TER LAS VEGAS U2</t>
  </si>
  <si>
    <t>TER MAULE U11</t>
  </si>
  <si>
    <t>TER MAULE U12</t>
  </si>
  <si>
    <t>TER MAULE U15</t>
  </si>
  <si>
    <t>TER MAULE U16</t>
  </si>
  <si>
    <t>TER MAULE U17</t>
  </si>
  <si>
    <t>TER MAULE U18</t>
  </si>
  <si>
    <t>TER OLIVOS (U61-U72)</t>
  </si>
  <si>
    <t>TER PLANTA DE ÁCIDO SULFÚRICO MEJILLONES U1</t>
  </si>
  <si>
    <t>TER TAMAYA U1</t>
  </si>
  <si>
    <t>TER TAMAYA U10</t>
  </si>
  <si>
    <t>TER TAMAYA U2</t>
  </si>
  <si>
    <t>TER TAMAYA U3</t>
  </si>
  <si>
    <t>TER TAMAYA U4</t>
  </si>
  <si>
    <t>TER TAMAYA U5</t>
  </si>
  <si>
    <t>TER TAMAYA U6</t>
  </si>
  <si>
    <t>TER TAMAYA U7</t>
  </si>
  <si>
    <t>TER TAMAYA U8</t>
  </si>
  <si>
    <t>TER TAMAYA U9</t>
  </si>
  <si>
    <t>TER TRINCAO U1</t>
  </si>
  <si>
    <t>TER TRINCAO U10</t>
  </si>
  <si>
    <t>TER TRINCAO U2</t>
  </si>
  <si>
    <t>TER TRINCAO U3</t>
  </si>
  <si>
    <t>TER TRINCAO U4</t>
  </si>
  <si>
    <t>TER TRINCAO U5</t>
  </si>
  <si>
    <t>TER TRINCAO U6</t>
  </si>
  <si>
    <t>TER TRINCAO U7</t>
  </si>
  <si>
    <t>TER TRINCAO U8</t>
  </si>
  <si>
    <t>TER TRINCAO U9</t>
  </si>
  <si>
    <t>TER MEJILLONES CTM3-TG
TER MEJILLONES CTM3-TV</t>
  </si>
  <si>
    <t>PFV PILAR LOS AMARILLOS</t>
  </si>
  <si>
    <t>ANDINA-CTA_CAR</t>
  </si>
  <si>
    <t>ANGAMOS-ANG1_CAR</t>
  </si>
  <si>
    <t>ANGAMOS-ANG2_CAR</t>
  </si>
  <si>
    <t>ATACAMA-1_TG1A_GNL</t>
  </si>
  <si>
    <t>ATACAMA-1_TG1A_DIESEL</t>
  </si>
  <si>
    <t>ATACAMA-1_TG1B_GNL</t>
  </si>
  <si>
    <t>ATACAMA-1_TG1B_DIESEL</t>
  </si>
  <si>
    <t>ATACAMA-1_TG1A+0.5TV1_GNL</t>
  </si>
  <si>
    <t>ATACAMA-1_TG1A+0.5TV1_DIESEL</t>
  </si>
  <si>
    <t>ATACAMA-1_TG1B+0.5TV1_GNL</t>
  </si>
  <si>
    <t>ATACAMA-1_TG1B+0.5TV1_DIESEL</t>
  </si>
  <si>
    <t>ATACAMA-1_TG1A+TG1B+TV1_GNL</t>
  </si>
  <si>
    <t>ATACAMA-1_TG1A+TG1B+TV1_DIESEL</t>
  </si>
  <si>
    <t>ATACAMA-2_TG2A_GNL</t>
  </si>
  <si>
    <t>ATACAMA-2_TG2A_DIESEL</t>
  </si>
  <si>
    <t>ATACAMA-2_TG2B_GNL</t>
  </si>
  <si>
    <t>ATACAMA-2_TG2B_DIESEL</t>
  </si>
  <si>
    <t>ATACAMA-2_TG2A+0.5TV2_GNL</t>
  </si>
  <si>
    <t>ATACAMA-2_TG2A+0.5TV2_DIESEL</t>
  </si>
  <si>
    <t>ATACAMA-2_TG2B+0.5TV2_GNL</t>
  </si>
  <si>
    <t>ATACAMA-2_TG2B+0.5TV2_DIESEL</t>
  </si>
  <si>
    <t>ATACAMA-2_TG2A+TG2B+TV2_GNL</t>
  </si>
  <si>
    <t>ATACAMA-2_TG2A+TG2B+TV2_DIESEL</t>
  </si>
  <si>
    <t>COCHRANE-CCH1_CAR</t>
  </si>
  <si>
    <t>COCHRANE-CCH2_CAR</t>
  </si>
  <si>
    <t>HORNITOS-CTH_CAR</t>
  </si>
  <si>
    <t>KELAR-TG1_TG1_GNL</t>
  </si>
  <si>
    <t>KELAR-TG1_TG1+0.5TV_GNL</t>
  </si>
  <si>
    <t>KELAR-TG2_TG2_GNL</t>
  </si>
  <si>
    <t>KELAR-TG2_TG2+0.5TV_GNL</t>
  </si>
  <si>
    <t>KELAR-TG12_TG1+TG2+TV1_GNL</t>
  </si>
  <si>
    <t>KELAR-TG1_TG1_DIESEL</t>
  </si>
  <si>
    <t>KELAR-TG2_TG2_DIESEL</t>
  </si>
  <si>
    <t>KELAR-TG1_TG1+0.5TV_DIESEL</t>
  </si>
  <si>
    <t>KELAR-TG2_TG2+0.5TV_DIESEL</t>
  </si>
  <si>
    <t>MEJILLONES-CTM1_CAR</t>
  </si>
  <si>
    <t>MEJILLONES-CTM2_CAR</t>
  </si>
  <si>
    <t>MEJILLONES-CTM3_TG1_GNL</t>
  </si>
  <si>
    <t>MEJILLONES-CTM3_TG1+TV1_GNL</t>
  </si>
  <si>
    <t>MEJILLONES-CTM3_TG1_DIESEL</t>
  </si>
  <si>
    <t>MEJILLONES-CTM3_TG1+TV1_DIESEL</t>
  </si>
  <si>
    <t>NORGENER-NTO1_CAR</t>
  </si>
  <si>
    <t>NORGENER-NTO2_CAR</t>
  </si>
  <si>
    <t>NUEVARENCA_TG1+TV1_GNL+FA_GNL</t>
  </si>
  <si>
    <t>TALTAL-1_GNL</t>
  </si>
  <si>
    <t>TALTAL-1_DIESEL</t>
  </si>
  <si>
    <t>TALTAL-2_GNL</t>
  </si>
  <si>
    <t>TALTAL-2_DIESEL</t>
  </si>
  <si>
    <t>TOCOPILLA-U16_TG1_GNL</t>
  </si>
  <si>
    <t>TOCOPILLA-U16_TG1+TV1_GNL</t>
  </si>
  <si>
    <t>TOCOPILLA-U16_TG1+TV1_DIESEL</t>
  </si>
  <si>
    <t>TARAPACA-TGTAR_DIESEL</t>
  </si>
  <si>
    <t>TOCOPILLA-TG1_DIESEL</t>
  </si>
  <si>
    <t>TOCOPILLA-TG2_DIESEL</t>
  </si>
  <si>
    <t>TOCOPILLA-TG3_GNL</t>
  </si>
  <si>
    <t>TOCOPILLA-TG3_DIESEL</t>
  </si>
  <si>
    <t>TOCOPILLA-U14_CAR</t>
  </si>
  <si>
    <t>TOCOPILLA-U15_CAR</t>
  </si>
  <si>
    <t>Cogeneración</t>
  </si>
  <si>
    <t>TER PLACILLA U1</t>
  </si>
  <si>
    <t>TER PLACILLA U2</t>
  </si>
  <si>
    <t>TER PLACILLA U3</t>
  </si>
  <si>
    <t>TER QUINTAY U1</t>
  </si>
  <si>
    <t>TER QUINTAY U2</t>
  </si>
  <si>
    <t>TER QUINTAY U3</t>
  </si>
  <si>
    <t>TER EL TOTORAL U1</t>
  </si>
  <si>
    <t>TER EL TOTORAL U2</t>
  </si>
  <si>
    <t>SANISIDRO-1_TG1+TV1_FA1_GNL</t>
  </si>
  <si>
    <t>ANTUCO-1</t>
  </si>
  <si>
    <t>ANTUCO-2</t>
  </si>
  <si>
    <t>CANUTILLAR-1</t>
  </si>
  <si>
    <t>CANUTILLAR-2</t>
  </si>
  <si>
    <t>CIPRESES-1</t>
  </si>
  <si>
    <t>CIPRESES-2</t>
  </si>
  <si>
    <t>CIPRESES-3</t>
  </si>
  <si>
    <t>COLBUN-1</t>
  </si>
  <si>
    <t>COLBUN-2</t>
  </si>
  <si>
    <t>ELTORO-1</t>
  </si>
  <si>
    <t>ELTORO-2</t>
  </si>
  <si>
    <t>ELTORO-3</t>
  </si>
  <si>
    <t>ELTORO-4</t>
  </si>
  <si>
    <t>PANGUE-1</t>
  </si>
  <si>
    <t>PANGUE-2</t>
  </si>
  <si>
    <t>PEHUENCHE-1</t>
  </si>
  <si>
    <t>PEHUENCHE-2</t>
  </si>
  <si>
    <t>Arreglo</t>
  </si>
  <si>
    <t>Modo operativo</t>
  </si>
  <si>
    <t>2 pulverizadores</t>
  </si>
  <si>
    <t>3 pulverizadores</t>
  </si>
  <si>
    <t>4 pulverizadores</t>
  </si>
  <si>
    <t>RALCO-1</t>
  </si>
  <si>
    <t>RALCO-2</t>
  </si>
  <si>
    <t>RAPEL-1</t>
  </si>
  <si>
    <t>RAPEL-2</t>
  </si>
  <si>
    <t>RAPEL-3</t>
  </si>
  <si>
    <t>RAPEL-4</t>
  </si>
  <si>
    <t>RAPEL-5</t>
  </si>
  <si>
    <t>ANTILHUE-1_DIESEL</t>
  </si>
  <si>
    <t>ANTILHUE-2_DIESEL</t>
  </si>
  <si>
    <t>Coordinado</t>
  </si>
  <si>
    <t>BOCAMINA-2_CAR</t>
  </si>
  <si>
    <t>CAMPICHE_CAR</t>
  </si>
  <si>
    <t>CARDONES_DIESEL</t>
  </si>
  <si>
    <t>COLMITO_GNL</t>
  </si>
  <si>
    <t>COLMITO_DIESEL</t>
  </si>
  <si>
    <t>GUACOLDA-1_CAR</t>
  </si>
  <si>
    <t>GUACOLDA-2_CAR</t>
  </si>
  <si>
    <t>GUACOLDA-3_CAR</t>
  </si>
  <si>
    <t>GUACOLDA-4_CAR</t>
  </si>
  <si>
    <t>GUACOLDA-5_CAR</t>
  </si>
  <si>
    <t>IEM_CAR</t>
  </si>
  <si>
    <t>LOSVIENTOS_DIESEL</t>
  </si>
  <si>
    <t>NEHUENCO-1_TG1_DIESEL</t>
  </si>
  <si>
    <t>NEHUENCO-2_TG1_DIESEL</t>
  </si>
  <si>
    <t xml:space="preserve">Gas Natural </t>
  </si>
  <si>
    <t>NUEVAVENTANAS_CAR</t>
  </si>
  <si>
    <t>SANTAMARIA_CAR</t>
  </si>
  <si>
    <t>Si</t>
  </si>
  <si>
    <t>No</t>
  </si>
  <si>
    <t>HORCONES_DIESEL</t>
  </si>
  <si>
    <t>ANGOSTURA-1</t>
  </si>
  <si>
    <t>MACHICURA-1</t>
  </si>
  <si>
    <t>MACHICURA-2</t>
  </si>
  <si>
    <t>PILMAIQUEN-1</t>
  </si>
  <si>
    <t>PILMAIQUEN-2</t>
  </si>
  <si>
    <t>PILMAIQUEN-3</t>
  </si>
  <si>
    <t>PILMAIQUEN-4</t>
  </si>
  <si>
    <t>PILMAIQUEN-5</t>
  </si>
  <si>
    <t>ABANICO-1</t>
  </si>
  <si>
    <t>ABANICO-5</t>
  </si>
  <si>
    <t>ABANICO-6</t>
  </si>
  <si>
    <t>CHACAYES-1</t>
  </si>
  <si>
    <t>CHACAYES-2</t>
  </si>
  <si>
    <t>CHAPIQUIÑA-1</t>
  </si>
  <si>
    <t>CHAPIQUIÑA-2</t>
  </si>
  <si>
    <t>CHIBURGO-1</t>
  </si>
  <si>
    <t>CHIBURGO-2</t>
  </si>
  <si>
    <t>CURILLINQUE</t>
  </si>
  <si>
    <t>ISLA-1</t>
  </si>
  <si>
    <t>ISLA-2</t>
  </si>
  <si>
    <t>LACONFLUENCIA-1</t>
  </si>
  <si>
    <t>LACONFLUENCIA-2</t>
  </si>
  <si>
    <t>LAHIGUERA-1</t>
  </si>
  <si>
    <t>LAHIGUERA-2</t>
  </si>
  <si>
    <t>LICAN-1</t>
  </si>
  <si>
    <t>LICAN-2</t>
  </si>
  <si>
    <t>LOMAALTA</t>
  </si>
  <si>
    <t>LOSMOLLES-1</t>
  </si>
  <si>
    <t>MAMPIL-1</t>
  </si>
  <si>
    <t>MAMPIL-2</t>
  </si>
  <si>
    <t>OJOS DE AGUA</t>
  </si>
  <si>
    <t>PULLINQUE-1</t>
  </si>
  <si>
    <t>PULLINQUE-2</t>
  </si>
  <si>
    <t>PULLINQUE-3</t>
  </si>
  <si>
    <t>QUILLECO-1</t>
  </si>
  <si>
    <t>QUILLECO-2</t>
  </si>
  <si>
    <t>RUCUE-1</t>
  </si>
  <si>
    <t>RUCUE-2</t>
  </si>
  <si>
    <t>SAN CLEMENTE</t>
  </si>
  <si>
    <t>SANIGNACIO</t>
  </si>
  <si>
    <t>ARICA-GMAR-1_DIESEL</t>
  </si>
  <si>
    <t>ARICA-GMAR-2_DIESEL</t>
  </si>
  <si>
    <t>ARICA-GMAR-3_DIESEL</t>
  </si>
  <si>
    <t>ARICA-GMAR-4_DIESEL</t>
  </si>
  <si>
    <t>ARICA-M1AR-1_DIESEL</t>
  </si>
  <si>
    <t>ARICA-M1AR-2_DIESEL</t>
  </si>
  <si>
    <t>ARICA-M1AR-3_DIESEL</t>
  </si>
  <si>
    <t>ARICA-M2AR-1_DIESEL</t>
  </si>
  <si>
    <t>ARICA-M2AR-2_DIESEL</t>
  </si>
  <si>
    <t>CHILOE_DIESEL-1</t>
  </si>
  <si>
    <t>CHILOE_DIESEL-2</t>
  </si>
  <si>
    <t>CHILOE_DIESEL-3</t>
  </si>
  <si>
    <t>CHILOE_DIESEL-4</t>
  </si>
  <si>
    <t>CHILOE_DIESEL-5</t>
  </si>
  <si>
    <t>CHILOE_DIESEL-6</t>
  </si>
  <si>
    <t>CHILOE_DIESEL-7</t>
  </si>
  <si>
    <t>CHILOE_DIESEL-8</t>
  </si>
  <si>
    <t>CHILOE_DIESEL-9</t>
  </si>
  <si>
    <t>CONCON_DIESEL-1</t>
  </si>
  <si>
    <t>CONCON_DIESEL-2</t>
  </si>
  <si>
    <t>CONCON_DIESEL-3</t>
  </si>
  <si>
    <t>DEGAN_DIESEL-1 al 22</t>
  </si>
  <si>
    <t>DALMAGRO_DIESEL</t>
  </si>
  <si>
    <t>PENON_DIESEL-1 al 50</t>
  </si>
  <si>
    <t>ELTOTORAL_DIESEL-1</t>
  </si>
  <si>
    <t>ELTOTORAL_DIESEL-2</t>
  </si>
  <si>
    <t>ELTOTORAL_DIESEL-3</t>
  </si>
  <si>
    <t>HUASCO-3_DIESEL</t>
  </si>
  <si>
    <t>HUASCO-4_DIESEL</t>
  </si>
  <si>
    <t>HUASCO-5_DIESEL</t>
  </si>
  <si>
    <t>LASVEGAS_DIESEL-1</t>
  </si>
  <si>
    <t>LASVEGAS_DIESEL-2</t>
  </si>
  <si>
    <t>LINARES_DIESEL</t>
  </si>
  <si>
    <t>MANTOSBLANCOS-MIMB-1_DIESEL</t>
  </si>
  <si>
    <t>MANTOSBLANCOS-MIMB-10_DIESEL</t>
  </si>
  <si>
    <t>MANTOSBLANCOS-MIMB-2_DIESEL</t>
  </si>
  <si>
    <t>MANTOSBLANCOS-MIMB-3_DIESEL</t>
  </si>
  <si>
    <t>MANTOSBLANCOS-MIMB-4_DIESEL</t>
  </si>
  <si>
    <t>MANTOSBLANCOS-MIMB-5_DIESEL</t>
  </si>
  <si>
    <t>MANTOSBLANCOS-MIMB-6_DIESEL</t>
  </si>
  <si>
    <t>MANTOSBLANCOS-MIMB-7_DIESEL</t>
  </si>
  <si>
    <t>MANTOSBLANCOS-MIMB-8_DIESEL</t>
  </si>
  <si>
    <t>MANTOSBLANCOS-MIMB-9_DIESEL</t>
  </si>
  <si>
    <t>NEWEN_GNL</t>
  </si>
  <si>
    <t>PLACILLA_DIESEL-1</t>
  </si>
  <si>
    <t>PLACILLA_DIESEL-2</t>
  </si>
  <si>
    <t>PLACILLA_DIESEL-3</t>
  </si>
  <si>
    <t>QUINTAY_DIESEL-1</t>
  </si>
  <si>
    <t>QUINTAY_DIESEL-2</t>
  </si>
  <si>
    <t>QUINTAY_DIESEL-3</t>
  </si>
  <si>
    <t>SANGREGORIO_DIESEL</t>
  </si>
  <si>
    <t>TENO_DIESEL-1 AL 36</t>
  </si>
  <si>
    <t>TRAPEN_DIESEL_1 al 50</t>
  </si>
  <si>
    <t>YUNGAY-1_DIESEL</t>
  </si>
  <si>
    <t>YUNGAY-2_DIESEL</t>
  </si>
  <si>
    <t>YUNGAY-3_DIESEL</t>
  </si>
  <si>
    <t>YUNGAY-4_DIESEL</t>
  </si>
  <si>
    <t>PFV-ELROMERO</t>
  </si>
  <si>
    <t>CERROPABELLON_G1A</t>
  </si>
  <si>
    <t>CERROPABELLON_G2A</t>
  </si>
  <si>
    <t>ANCOA 1</t>
  </si>
  <si>
    <t>ANCOA 2</t>
  </si>
  <si>
    <t>ANGOSTURA-2</t>
  </si>
  <si>
    <t>ANGOSTURA-3</t>
  </si>
  <si>
    <t>CONVENTOVIEJO-1</t>
  </si>
  <si>
    <t>CONVENTOVIEJO-2</t>
  </si>
  <si>
    <t>SAUZAL-1</t>
  </si>
  <si>
    <t>SAUZAL-2</t>
  </si>
  <si>
    <t>SAUZAL-3</t>
  </si>
  <si>
    <t>ABANICO-3</t>
  </si>
  <si>
    <t>ALFALFAL-1</t>
  </si>
  <si>
    <t>ALFALFAL-2</t>
  </si>
  <si>
    <t>ALTO RENAICO</t>
  </si>
  <si>
    <t>BLANCO</t>
  </si>
  <si>
    <t>CALLAO-1</t>
  </si>
  <si>
    <t>CALLAO-2</t>
  </si>
  <si>
    <t>CARENA-1</t>
  </si>
  <si>
    <t>CARENA-2</t>
  </si>
  <si>
    <t>CARENA-3</t>
  </si>
  <si>
    <t>CARENA-4</t>
  </si>
  <si>
    <t>CARILAFQUEN-1</t>
  </si>
  <si>
    <t>CARILAFQUEN-2</t>
  </si>
  <si>
    <t>CHACABUQUITO-U1</t>
  </si>
  <si>
    <t>CHACABUQUITO-U2</t>
  </si>
  <si>
    <t>CHACABUQUITO-U3</t>
  </si>
  <si>
    <t>CHACABUQUITO-U4</t>
  </si>
  <si>
    <t>COYA</t>
  </si>
  <si>
    <t>CUMBRES-1</t>
  </si>
  <si>
    <t>CUMBRES -2</t>
  </si>
  <si>
    <t>DOSVALLES-1</t>
  </si>
  <si>
    <t>EL_PASO-1</t>
  </si>
  <si>
    <t>EL_PASO-2</t>
  </si>
  <si>
    <t>EL_PASO-3</t>
  </si>
  <si>
    <t>EL RINCON</t>
  </si>
  <si>
    <t>FLORIDAI-3</t>
  </si>
  <si>
    <t>FLORIDAI-5</t>
  </si>
  <si>
    <t>FLORIDAII-1</t>
  </si>
  <si>
    <t>FLORIDAII-2</t>
  </si>
  <si>
    <t>FLORIDAIII-1</t>
  </si>
  <si>
    <t>FLORIDAIII-2</t>
  </si>
  <si>
    <t>GUAYACAN-1</t>
  </si>
  <si>
    <t>GUAYACAN-2</t>
  </si>
  <si>
    <t>HIDRO_BONITO_MC1</t>
  </si>
  <si>
    <t>HIDRO_BONITO_MC2</t>
  </si>
  <si>
    <t>ITATA-1</t>
  </si>
  <si>
    <t>ITATA-2</t>
  </si>
  <si>
    <t>JUNCAL</t>
  </si>
  <si>
    <t>JUNCALITO</t>
  </si>
  <si>
    <t>LA MINA 1</t>
  </si>
  <si>
    <t>LA MINA 2</t>
  </si>
  <si>
    <t>LAJA1-1</t>
  </si>
  <si>
    <t>LAJA1-2</t>
  </si>
  <si>
    <t>LIRCAY-1</t>
  </si>
  <si>
    <t>LIRCAY-2</t>
  </si>
  <si>
    <t>LLAUQUEREO</t>
  </si>
  <si>
    <t>LOS HIERROS 2</t>
  </si>
  <si>
    <t>LOS HIERROS-1</t>
  </si>
  <si>
    <t>LOS HIERROS-2</t>
  </si>
  <si>
    <t>LOSMOLLES-2</t>
  </si>
  <si>
    <t>LOSQUILOS-1</t>
  </si>
  <si>
    <t>LOSQUILOS-2</t>
  </si>
  <si>
    <t>LOSQUILOS-3</t>
  </si>
  <si>
    <t>MAITENES-1</t>
  </si>
  <si>
    <t>MAITENES-2</t>
  </si>
  <si>
    <t>MAITENES-3</t>
  </si>
  <si>
    <t>MALALCAHUELLO-1</t>
  </si>
  <si>
    <t>MALALCAHUELLO-2</t>
  </si>
  <si>
    <t>MARIPOSAS</t>
  </si>
  <si>
    <t>NALCAS-1</t>
  </si>
  <si>
    <t>NALCAS-2</t>
  </si>
  <si>
    <t>PALACIOS</t>
  </si>
  <si>
    <t>PALMAR-1</t>
  </si>
  <si>
    <t>PALMAR-2</t>
  </si>
  <si>
    <t>PANGAL-1</t>
  </si>
  <si>
    <t>PEUCHÉN-1</t>
  </si>
  <si>
    <t>PEUCHÉN-2</t>
  </si>
  <si>
    <t>PANGAL-2</t>
  </si>
  <si>
    <t>PANGAL-3</t>
  </si>
  <si>
    <t>PANGAL-4</t>
  </si>
  <si>
    <t>PANGAL-5</t>
  </si>
  <si>
    <t>PROVIDENCIA-1</t>
  </si>
  <si>
    <t>PROVIDENCIA-2</t>
  </si>
  <si>
    <t>PULELFU-1</t>
  </si>
  <si>
    <t>PULELFU-2</t>
  </si>
  <si>
    <t>PUNTILLA-1</t>
  </si>
  <si>
    <t>PUNTILLA-2</t>
  </si>
  <si>
    <t>PUNTILLA-3</t>
  </si>
  <si>
    <t>QUELTEHUES-1</t>
  </si>
  <si>
    <t>QUELTEHUES-2</t>
  </si>
  <si>
    <t>QUELTEHUES-3</t>
  </si>
  <si>
    <t>RENAICO</t>
  </si>
  <si>
    <t>RIO COLORADO 1</t>
  </si>
  <si>
    <t>RIO COLORADO 2</t>
  </si>
  <si>
    <t>RIO HUASCO-1</t>
  </si>
  <si>
    <t>RIO HUASCO-2</t>
  </si>
  <si>
    <t>PICOIQUÉN-1</t>
  </si>
  <si>
    <t>PICOIQUÉN-2</t>
  </si>
  <si>
    <t>SAN ANDRES-1</t>
  </si>
  <si>
    <t>SAN ANDRES-2</t>
  </si>
  <si>
    <t>SAUZALITO</t>
  </si>
  <si>
    <t>VOLCÁN</t>
  </si>
  <si>
    <t>PE-CANELA</t>
  </si>
  <si>
    <t>PE-CANELA2</t>
  </si>
  <si>
    <t>PE-CUEL</t>
  </si>
  <si>
    <t>PE-ELARRAYAN</t>
  </si>
  <si>
    <t>PE EL MAITEN</t>
  </si>
  <si>
    <t>PE-LAESPERANZA</t>
  </si>
  <si>
    <t>PE LA FLOR</t>
  </si>
  <si>
    <t>PE-LOSBUENOSAIRES</t>
  </si>
  <si>
    <t>PE-LOSCURUROS</t>
  </si>
  <si>
    <t>PE-MONTEREDONDO</t>
  </si>
  <si>
    <t>PE-PCOLORADA</t>
  </si>
  <si>
    <t>PE-PPALMERAS</t>
  </si>
  <si>
    <t>PE-PUNTASIERRA</t>
  </si>
  <si>
    <t>PE-RENAICO</t>
  </si>
  <si>
    <t>PE SAN GABRIEL</t>
  </si>
  <si>
    <t>PE-SANJUAN</t>
  </si>
  <si>
    <t>PE-SANPEDRO</t>
  </si>
  <si>
    <t>PE-SANPEDRO2</t>
  </si>
  <si>
    <t>PE-SIERRAGORDAESTE</t>
  </si>
  <si>
    <t>PE-TALTAL</t>
  </si>
  <si>
    <t>PE-ELTOTORAL</t>
  </si>
  <si>
    <t>PE-UCUQUER2</t>
  </si>
  <si>
    <t>PE-VALLEDELOSVIENTOS</t>
  </si>
  <si>
    <t>PFV-ANDES</t>
  </si>
  <si>
    <t>PFV-SOLARANTAY</t>
  </si>
  <si>
    <t>PFV-BOLERO</t>
  </si>
  <si>
    <t>PFV-CARRERAPINTO</t>
  </si>
  <si>
    <t>PFV-CHAÑARES</t>
  </si>
  <si>
    <t>PFV-CONEJO</t>
  </si>
  <si>
    <t>PFV-DIEGODEALMAGRO</t>
  </si>
  <si>
    <t>PFV-DOÑACARMEN</t>
  </si>
  <si>
    <t>PFV-ELAGUILA1</t>
  </si>
  <si>
    <t>PFV-ELPELICANO</t>
  </si>
  <si>
    <t>PFV-ESPERANZA</t>
  </si>
  <si>
    <t>PFV-FINISTERRAE</t>
  </si>
  <si>
    <t>PFV-JAVIERA</t>
  </si>
  <si>
    <t>PFV-LASILLA</t>
  </si>
  <si>
    <t>PFV-LALACKAMA</t>
  </si>
  <si>
    <t>PFV-LALACKAMA2</t>
  </si>
  <si>
    <t>PFV-LLANODELLAMPOS</t>
  </si>
  <si>
    <t>PFV-LOSLOROS</t>
  </si>
  <si>
    <t>PFV-LUZDELNORTE</t>
  </si>
  <si>
    <t>PFV-MARIAELENA</t>
  </si>
  <si>
    <t>PFV-PAMPACAMARONES</t>
  </si>
  <si>
    <t>PFV-PAMPASOLARNORTE</t>
  </si>
  <si>
    <t>PFV-ELPILARAMARILLOS</t>
  </si>
  <si>
    <t>PFV-PILOTOCARDONES</t>
  </si>
  <si>
    <t>PFV-POZOALMONTE2</t>
  </si>
  <si>
    <t>PFV-POZOALMONTE3</t>
  </si>
  <si>
    <t>PUERTO SECO</t>
  </si>
  <si>
    <t>PFV-QUILAPILUN</t>
  </si>
  <si>
    <t>PFV-ELSALVADOR</t>
  </si>
  <si>
    <t>PFV-SANANDRES</t>
  </si>
  <si>
    <t>PFV-SANTIAGO SOLAR</t>
  </si>
  <si>
    <t>PFV-SDGx01</t>
  </si>
  <si>
    <t>PFV-URIBE</t>
  </si>
  <si>
    <t>ACONCAGUA_COGEN</t>
  </si>
  <si>
    <t>AGUASBLANCAS-AGB1_DIESEL</t>
  </si>
  <si>
    <t>AGUASBLANCAS-AGB2_DIESEL</t>
  </si>
  <si>
    <t>ANDES-1_FO6</t>
  </si>
  <si>
    <t>ANDES-2_FO6</t>
  </si>
  <si>
    <t>ANDES-3_FO6</t>
  </si>
  <si>
    <t>ANDES-4_FO6</t>
  </si>
  <si>
    <t>CALLECALLE_DIESEL-1</t>
  </si>
  <si>
    <t>CALLECALLE_DIESEL-2</t>
  </si>
  <si>
    <t>CALLECALLE_DIESEL-3</t>
  </si>
  <si>
    <t>CALLECALLE_DIESEL-4</t>
  </si>
  <si>
    <t>CALLECALLE_DIESEL-5</t>
  </si>
  <si>
    <t>CELCO_COGEN</t>
  </si>
  <si>
    <t>CEMENTOS_BIOBIO_FO-1</t>
  </si>
  <si>
    <t>CEMENTOS_BIOBIO_FO-2</t>
  </si>
  <si>
    <t>CEMENTOS_BIOBIO_FO-3</t>
  </si>
  <si>
    <t>CEMENTOS_BIOBIO_FO-4</t>
  </si>
  <si>
    <t>CEMENTOS_BIOBIO_FO-5</t>
  </si>
  <si>
    <t>CEMENTOS_BIOBIO_FO-6</t>
  </si>
  <si>
    <t>CEMENTOS_BIOBIO_FO-7</t>
  </si>
  <si>
    <t>CEMENTOS_BIOBIO_FO-8</t>
  </si>
  <si>
    <t>CENIZAS-2_IFO</t>
  </si>
  <si>
    <t>CHOLGUAN_COGEN</t>
  </si>
  <si>
    <t>CHUYACA_DIESEL-1</t>
  </si>
  <si>
    <t>CHUYACA_DIESEL-2</t>
  </si>
  <si>
    <t>CHUYACA_DIESEL-3</t>
  </si>
  <si>
    <t>CHUYACA_DIESEL-4</t>
  </si>
  <si>
    <t>CHUYACA_DIESEL-5</t>
  </si>
  <si>
    <t>CHUYACA_DIESEL-6</t>
  </si>
  <si>
    <t>CMPCCORDILLERA</t>
  </si>
  <si>
    <t>CMPCLAJA-1</t>
  </si>
  <si>
    <t>CMPCLAJA-2</t>
  </si>
  <si>
    <t>CMPCPACIFICO-1</t>
  </si>
  <si>
    <t>CMPCPACIFICO-2</t>
  </si>
  <si>
    <t>CMPCPACIFICO-3</t>
  </si>
  <si>
    <t>CMPCSANTAFE-1</t>
  </si>
  <si>
    <t>CMPCSANTAFE-2</t>
  </si>
  <si>
    <t>CMPCSANTAFE-3</t>
  </si>
  <si>
    <t>COLIHUES-2_HFO</t>
  </si>
  <si>
    <t>CONSTITUCION1_DIESEL-1</t>
  </si>
  <si>
    <t>CONSTITUCION1_DIESEL-2</t>
  </si>
  <si>
    <t>CONSTITUCION1_DIESEL-3</t>
  </si>
  <si>
    <t>CONSTITUCION1_DIESEL-4</t>
  </si>
  <si>
    <t>CONSTITUCION1_DIESEL-5</t>
  </si>
  <si>
    <t>CONSTITUCION1_DIESEL-6</t>
  </si>
  <si>
    <t>DEGAN2-NAVE4_DIESEL</t>
  </si>
  <si>
    <t>DEGAN2-NAVE5_DIESEL</t>
  </si>
  <si>
    <t>SALVADOR_DIESEL</t>
  </si>
  <si>
    <t>EMELDA-1_DIESEL</t>
  </si>
  <si>
    <t>EMELDA-2_DIESEL</t>
  </si>
  <si>
    <t>EPACIFICO_COGEN</t>
  </si>
  <si>
    <t>ESPERANZA-DS1_DIESEL</t>
  </si>
  <si>
    <t>ESPERANZA-DS2_DIESEL</t>
  </si>
  <si>
    <t>ESPERANZA-TG1_DIESEL</t>
  </si>
  <si>
    <t>INACAL-1_DIESEL</t>
  </si>
  <si>
    <t>INACAL-2_DIESEL</t>
  </si>
  <si>
    <t>INACAL-3_DIESEL</t>
  </si>
  <si>
    <t>INACAL-4_DIESEL</t>
  </si>
  <si>
    <t>TECNET-1_DIESEL</t>
  </si>
  <si>
    <t>TECNET-3_DIESEL</t>
  </si>
  <si>
    <t>TECNET-6_DIESEL</t>
  </si>
  <si>
    <t>LAGVERDE-TG_DIESEL</t>
  </si>
  <si>
    <t>LAGVERDE-TV1_DIESEL</t>
  </si>
  <si>
    <t>LAGVERDE-TV2_DIESEL</t>
  </si>
  <si>
    <t>LAJAEVE-1</t>
  </si>
  <si>
    <t>LAJAEVE-2</t>
  </si>
  <si>
    <t>LAUTARO-1</t>
  </si>
  <si>
    <t>LAUTARO-2</t>
  </si>
  <si>
    <t>LICANTEN_COGEN</t>
  </si>
  <si>
    <t>LOSGUINDOS-1_DIESEL</t>
  </si>
  <si>
    <t>LOSGUINDOS-2_DIESEL</t>
  </si>
  <si>
    <t>LOSPINOS_DIESEL</t>
  </si>
  <si>
    <t>MANTOSBLANCOS-MIMB_DIESEL</t>
  </si>
  <si>
    <t>MASISA_COGEN</t>
  </si>
  <si>
    <t>MAULE_DIESEL-11</t>
  </si>
  <si>
    <t>MAULE_DIESEL-12</t>
  </si>
  <si>
    <t>MAULE_DIESEL-15</t>
  </si>
  <si>
    <t>MAULE_DIESEL-16</t>
  </si>
  <si>
    <t>MAULE_DIESEL-17</t>
  </si>
  <si>
    <t>MAULE_DIESEL-18</t>
  </si>
  <si>
    <t>NUEVAALDEA-2_DIESEL</t>
  </si>
  <si>
    <t>NUEVAALDEA-3_COGEN</t>
  </si>
  <si>
    <t>NUEVAALDEA-1_COGEN</t>
  </si>
  <si>
    <t>PETROPOWER_PET</t>
  </si>
  <si>
    <t>PAM_COGEN</t>
  </si>
  <si>
    <t>PCOLORADA_DIESEL</t>
  </si>
  <si>
    <t>RENCA-1_DIESEL</t>
  </si>
  <si>
    <t>RENCA-2_DIESEL</t>
  </si>
  <si>
    <t>SANLORENZO-1_DIESEL</t>
  </si>
  <si>
    <t>SANLORENZO-2_DIESEL</t>
  </si>
  <si>
    <t>SANLORENZO-3-1_DIESEL</t>
  </si>
  <si>
    <t>SANLORENZO-3-2_DIESEL</t>
  </si>
  <si>
    <t>SANLORENZO-3-3_DIESEL</t>
  </si>
  <si>
    <t>SANLORENZO-3-4_DIESEL</t>
  </si>
  <si>
    <t>SANTAFE_COGEN</t>
  </si>
  <si>
    <t>SANTALIDIA_DIESEL</t>
  </si>
  <si>
    <t>TAMAYA-SUTA_DIESEL-1</t>
  </si>
  <si>
    <t>TAMAYA-SUTA_DIESEL-10</t>
  </si>
  <si>
    <t>TAMAYA-SUTA_DIESEL-2</t>
  </si>
  <si>
    <t>TAMAYA-SUTA_DIESEL-3</t>
  </si>
  <si>
    <t>TAMAYA-SUTA_DIESEL-4</t>
  </si>
  <si>
    <t>TAMAYA-SUTA_DIESEL-5</t>
  </si>
  <si>
    <t>TAMAYA-SUTA_DIESEL-6</t>
  </si>
  <si>
    <t>TAMAYA-SUTA_DIESEL-7</t>
  </si>
  <si>
    <t>TAMAYA-SUTA_DIESEL-8</t>
  </si>
  <si>
    <t>TAMAYA-SUTA_DIESEL-9</t>
  </si>
  <si>
    <t>TERMOPACIFICO_DIESEL_1 al 60</t>
  </si>
  <si>
    <t>TRINCAO-1_DIESEL</t>
  </si>
  <si>
    <t>TRINCAO_10_DIESEL</t>
  </si>
  <si>
    <t>TRINCAO_2_DIESEL</t>
  </si>
  <si>
    <t>TRINCAO_3_DIESEL</t>
  </si>
  <si>
    <t>TRINCAO_4_DIESEL</t>
  </si>
  <si>
    <t>TRINCAO_5_DIESEL</t>
  </si>
  <si>
    <t>TRINCAO_6_DIESEL</t>
  </si>
  <si>
    <t>TRINCAO_7_DIESEL</t>
  </si>
  <si>
    <t>TRINCAO_8_DIESEL</t>
  </si>
  <si>
    <t>TRINCAO_9_DIESEL</t>
  </si>
  <si>
    <t>UJINA-1_FO</t>
  </si>
  <si>
    <t>UJINA-2_FO</t>
  </si>
  <si>
    <t>UJINA-3_FO</t>
  </si>
  <si>
    <t>UJINA-4_FO</t>
  </si>
  <si>
    <t>UJINA-5_FO</t>
  </si>
  <si>
    <t>UJINA-6_FO</t>
  </si>
  <si>
    <t>VENTANAS-1_CAR</t>
  </si>
  <si>
    <t>VENTANAS-2_CAR</t>
  </si>
  <si>
    <t>VINALES_COGEN</t>
  </si>
  <si>
    <t>TER ATACAMA CC2-TG1
TER ATACAMA CC2-TG2
TER ATACAMA CC2-TV</t>
  </si>
  <si>
    <t>UJINA-1_DIESEL</t>
  </si>
  <si>
    <t>UJINA-2_DIESEL</t>
  </si>
  <si>
    <t>UJINA-3_DIESEL</t>
  </si>
  <si>
    <t>UJINA-4_DIESEL</t>
  </si>
  <si>
    <t>UJINA-5_DIESEL</t>
  </si>
  <si>
    <t>UJINA-6_DIESEL</t>
  </si>
  <si>
    <t>PE AURORA</t>
  </si>
  <si>
    <t>PE CABO LEONES</t>
  </si>
  <si>
    <t>VALDIVIA_COGEN</t>
  </si>
  <si>
    <t>ARAUCO_COGEN-2</t>
  </si>
  <si>
    <t>ARAUCO_COGEN-1</t>
  </si>
  <si>
    <t>ESCUADRON_COGEN-1</t>
  </si>
  <si>
    <t>ESCUADRON_COGEN-2</t>
  </si>
  <si>
    <t>TENO GAS</t>
  </si>
  <si>
    <t>COLIHUES-1_HFO</t>
  </si>
  <si>
    <t>TER LOMA LOS COLORADOS II U15</t>
  </si>
  <si>
    <t>TER LOMA LOS COLORADOS II U16</t>
  </si>
  <si>
    <t>NORGENER-NTO1_CAR + BESS Andes</t>
  </si>
  <si>
    <t>NORGENER-NTO2_CAR + BESS Andes</t>
  </si>
  <si>
    <t>ANGAMOS-ANG1_CAR + BESS Angamos</t>
  </si>
  <si>
    <t>ANGAMOS-ANG2_CAR + BESS Angamos</t>
  </si>
  <si>
    <t>COCHRANE-CCH1_CAR + BESS Cochrane</t>
  </si>
  <si>
    <t>COCHRANE-CCH2_CAR + BESS Cochrane</t>
  </si>
  <si>
    <t>IEM_CAR + BESS Arica</t>
  </si>
  <si>
    <t>ANDINA-CTA_CAR + BESS Arica</t>
  </si>
  <si>
    <t>HORNITOS-CTH_CAR + BESS Arica</t>
  </si>
  <si>
    <t>TARAPACA-TGTAR_GNL</t>
  </si>
  <si>
    <t>PE-TALINAYOTE-1 al 30</t>
  </si>
  <si>
    <t>PE-TALINAYOTE-31 al 45</t>
  </si>
  <si>
    <t>PE-TALINAYPTE-15 al 32</t>
  </si>
  <si>
    <t>PE-TALINAYPTE-1 al 14</t>
  </si>
  <si>
    <t>PFV-JAMA-1</t>
  </si>
  <si>
    <t>PFV-JAMA-2</t>
  </si>
  <si>
    <t>NEWEN_DIESEL</t>
  </si>
  <si>
    <t>NEWEN_PROPANO</t>
  </si>
  <si>
    <t>Propano</t>
  </si>
  <si>
    <t>SANISIDRO-1_TG1+TV1+FA1_GNL</t>
  </si>
  <si>
    <t>NUEVARENCA_TG1+TV1_GNL+FA_GLP</t>
  </si>
  <si>
    <t>NUEVARENCA_TG1+TV1_DIESEL+FA_GLP</t>
  </si>
  <si>
    <t>PCOLORADA_IFO</t>
  </si>
  <si>
    <t>HUASCO-3_IFO</t>
  </si>
  <si>
    <t>HUASCO-4_IFO</t>
  </si>
  <si>
    <t>HUASCO-5_IFO</t>
  </si>
  <si>
    <t>LOSESPINOS_DIESEL-1 al 23</t>
  </si>
  <si>
    <t>LOSESPINOS_DIESEL-24 al 80</t>
  </si>
  <si>
    <t>OLIVOS_DIESEL-1 al 60</t>
  </si>
  <si>
    <t>PE LEBU 1 al 2</t>
  </si>
  <si>
    <t>PE LEBU 3 al 5</t>
  </si>
  <si>
    <t>PE LEBU 6 al 7</t>
  </si>
  <si>
    <t>PE LEBU 8 al 9</t>
  </si>
  <si>
    <t>OLIVOS_DIESEL-61 al 72</t>
  </si>
  <si>
    <t>LOMALOSCOLORADOS_II_BIOGAS-1</t>
  </si>
  <si>
    <t>LOMALOSCOLORADOS_II_BIOGAS-10</t>
  </si>
  <si>
    <t>LOMALOSCOLORADOS_II_BIOGAS-11</t>
  </si>
  <si>
    <t>LOMALOSCOLORADOS_II_BIOGAS-12</t>
  </si>
  <si>
    <t>LOMALOSCOLORADOS_II_BIOGAS-13</t>
  </si>
  <si>
    <t>LOMALOSCOLORADOS_II_BIOGAS-14</t>
  </si>
  <si>
    <t>LOMALOSCOLORADOS_II_BIOGAS-15</t>
  </si>
  <si>
    <t>LOMALOSCOLORADOS_II_BIOGAS-16</t>
  </si>
  <si>
    <t>LOMALOSCOLORADOS_II_BIOGAS-2</t>
  </si>
  <si>
    <t>LOMALOSCOLORADOS_II_BIOGAS-3</t>
  </si>
  <si>
    <t>LOMALOSCOLORADOS_II_BIOGAS-4</t>
  </si>
  <si>
    <t>LOMALOSCOLORADOS_II_BIOGAS-5</t>
  </si>
  <si>
    <t>LOMALOSCOLORADOS_II_BIOGAS-6</t>
  </si>
  <si>
    <t>LOMALOSCOLORADOS_II_BIOGAS-7</t>
  </si>
  <si>
    <t>LOMALOSCOLORADOS_II_BIOGAS-8</t>
  </si>
  <si>
    <t>LOMALOSCOLORADOS_II_BIOGAS-9</t>
  </si>
  <si>
    <t>LOMALOSCOLORADOS_BIOGAS-1</t>
  </si>
  <si>
    <t>LOMALOSCOLORADOS_BIOGAS-2</t>
  </si>
  <si>
    <t>SANTAMARTA_BIOGAS-1</t>
  </si>
  <si>
    <t>SANTAMARTA_BIOGAS-10</t>
  </si>
  <si>
    <t>SANTAMARTA_BIOGAS-2</t>
  </si>
  <si>
    <t>SANTAMARTA_BIOGAS-3</t>
  </si>
  <si>
    <t>SANTAMARTA_BIOGAS-4</t>
  </si>
  <si>
    <t>SANTAMARTA_BIOGAS-5</t>
  </si>
  <si>
    <t>SANTAMARTA_BIOGAS-6</t>
  </si>
  <si>
    <t>SANTAMARTA_BIOGAS-7</t>
  </si>
  <si>
    <t>SANTAMARTA_BIOGAS-8</t>
  </si>
  <si>
    <t>SANTAMARTA_BIOGAS-9</t>
  </si>
  <si>
    <t>-</t>
  </si>
  <si>
    <t>Unidad en proceso de integrarse al sistema AGC. Una vez que se encuentre operativa en este sistema de control será remunerada bajo la categoría de SC CSF.</t>
  </si>
  <si>
    <t>El Coordinador no cuenta con el Modelo de Regulador de Velocidad.</t>
  </si>
  <si>
    <t>CMPCTISSUE_COGEN</t>
  </si>
  <si>
    <t>Equipamiento corresponde a un proyecto, el cual no ha entrado en operación y deberá ser verificado previo a la prestación del SC de CF-CTF.</t>
  </si>
  <si>
    <t xml:space="preserve">Unidad será considera para el Servicio Complementario de CF - CPF una vez verifique la calidad de señales enviadas por su equipo registrador. </t>
  </si>
  <si>
    <t>La rampa queda limitada a 20[MW/min] por restricción del sistema AGC.</t>
  </si>
  <si>
    <t>Unidad será considera para el Servicio Complementario de CF - CPF una vez sea Verificada.</t>
  </si>
  <si>
    <t>Ibereólica Cabo Leones III S.A.</t>
  </si>
  <si>
    <t>Ibereólica Cabo Leones II S.A.</t>
  </si>
  <si>
    <t>Tolpán Sur SpA</t>
  </si>
  <si>
    <t>Engie Energía Chile S.A.</t>
  </si>
  <si>
    <t>AR Tchamma SPA</t>
  </si>
  <si>
    <t>AR Alena SpA</t>
  </si>
  <si>
    <t>Wpd Malleco SpA</t>
  </si>
  <si>
    <t>AR Cerro Tigre SpA</t>
  </si>
  <si>
    <t>Energía Eólica Mesamávida SpA</t>
  </si>
  <si>
    <t>Eólica La Estrella SpA</t>
  </si>
  <si>
    <t>Wpd Negrete Spa</t>
  </si>
  <si>
    <t>Enel Green Power del Sur SpA</t>
  </si>
  <si>
    <t>AR Alto Loa SpA</t>
  </si>
  <si>
    <t>Cristalerias Toro</t>
  </si>
  <si>
    <t>Enap</t>
  </si>
  <si>
    <t>Andes Mainstream Spa</t>
  </si>
  <si>
    <t>Energía Eólica Los Olmos SpA</t>
  </si>
  <si>
    <t>Andes Solar SpA</t>
  </si>
  <si>
    <t>Acciona Energía Chile Holdings S.A.</t>
  </si>
  <si>
    <t>Parque Eólico Quillagua SpA</t>
  </si>
  <si>
    <t>Chungungo S.A.</t>
  </si>
  <si>
    <t>GPG Solar Chile 2017 SpA</t>
  </si>
  <si>
    <t>Fotovoltaica Norte Grande 1 SpA</t>
  </si>
  <si>
    <t>TSGF SpA</t>
  </si>
  <si>
    <t>Austrian Solar Chile Seis SpA</t>
  </si>
  <si>
    <t>AR Escondido SpA</t>
  </si>
  <si>
    <t>Parque Eólico Valle de los Vientos SpA</t>
  </si>
  <si>
    <t>Parque Solar Fotovoltaico Sol del Desierto SpA</t>
  </si>
  <si>
    <t>AR Pampa SpA</t>
  </si>
  <si>
    <t>AR Valle Escondido SpA</t>
  </si>
  <si>
    <t>AustrianSolar Chile Dos SpA</t>
  </si>
  <si>
    <t>PV Coya SpA</t>
  </si>
  <si>
    <t>María Elena Solar S.A.</t>
  </si>
  <si>
    <t>Soventix Chile SpA</t>
  </si>
  <si>
    <t>Renovalia Chile Tres SpA.</t>
  </si>
  <si>
    <t>Atacama Solar SA</t>
  </si>
  <si>
    <t>Renovalia</t>
  </si>
  <si>
    <t>Hidromocho S.A.</t>
  </si>
  <si>
    <t>Empresa Eléctrica El Pinar SpA</t>
  </si>
  <si>
    <t>Eléctrica Digua SpA</t>
  </si>
  <si>
    <t>Asoc. de Canal Zañartu</t>
  </si>
  <si>
    <t>Enel Generación Chile S.A.</t>
  </si>
  <si>
    <t>Hidroeléctrica Basualto SpA.</t>
  </si>
  <si>
    <t>Electro Austral Genereración Ltda.</t>
  </si>
  <si>
    <t>Hidroeléctrica Las Nieves SpA</t>
  </si>
  <si>
    <t>Hidro Paredones S.A.</t>
  </si>
  <si>
    <t>Hidro Blanco S.A.</t>
  </si>
  <si>
    <t>Aaktei Transmisión SpA</t>
  </si>
  <si>
    <t>Anpac</t>
  </si>
  <si>
    <t>Prime Energía Quickstart SpA</t>
  </si>
  <si>
    <t>Emelva S.A.</t>
  </si>
  <si>
    <t>Sociedad Generadora Austral S.A.</t>
  </si>
  <si>
    <t>Geotérmica del Norte S.A.</t>
  </si>
  <si>
    <t>Celulosa Arauco y Constitución S.A.</t>
  </si>
  <si>
    <t>Termosolar</t>
  </si>
  <si>
    <t>Potencia Aparente Nominal [MVA]</t>
  </si>
  <si>
    <t>Constante inercia mecánica H [s]</t>
  </si>
  <si>
    <t>Central Termoeléctrica Andina S.A.</t>
  </si>
  <si>
    <t>Empresa Eléctrica Angamos S.A.</t>
  </si>
  <si>
    <t>Empresa Eléctrica Cochrane SpA</t>
  </si>
  <si>
    <t>Colbún S.A.</t>
  </si>
  <si>
    <t>Empresa Eléctrica Panguipulli S.A.</t>
  </si>
  <si>
    <t>Generadora Metropolitana SpA</t>
  </si>
  <si>
    <t>Guacolda Energía S.A.</t>
  </si>
  <si>
    <t>Hidroeléctrica San Andrés Limitada.</t>
  </si>
  <si>
    <t>Inversiones Hornitos S.A.</t>
  </si>
  <si>
    <t>Empresa Eléctrica Pehuenche S.A.</t>
  </si>
  <si>
    <t>Tamakaya Energía SpA</t>
  </si>
  <si>
    <t>Central Cardones S.A.</t>
  </si>
  <si>
    <t>Central Colmito S.A.</t>
  </si>
  <si>
    <t>Aela Generación S.A.</t>
  </si>
  <si>
    <t>Empresa Eléctricas Aguas del Melado SpA</t>
  </si>
  <si>
    <t>Alba S.A.</t>
  </si>
  <si>
    <t>Almeyda Solar SpA</t>
  </si>
  <si>
    <t>Amanecer Solar SpA</t>
  </si>
  <si>
    <t>Andes Generación SpA</t>
  </si>
  <si>
    <t>Arauco Bioenergía S.A.</t>
  </si>
  <si>
    <t>Cerro Dominador CSP S.A.</t>
  </si>
  <si>
    <t>AustrianSolar Chile Cuatro SpA</t>
  </si>
  <si>
    <t>Compañía Barrick Chile Generación Spa.</t>
  </si>
  <si>
    <t>Besalco Energía Renovable S.A.</t>
  </si>
  <si>
    <t>Bioenergías Forestales SpA</t>
  </si>
  <si>
    <t>Empresa Eléctrica Capullo S.A.</t>
  </si>
  <si>
    <t>Central Yungay S.A.</t>
  </si>
  <si>
    <t>Comasa SpA</t>
  </si>
  <si>
    <t>Conejo Solar SpA</t>
  </si>
  <si>
    <t>Cumbres S.A.</t>
  </si>
  <si>
    <t>Duqueco SpA</t>
  </si>
  <si>
    <t>Enel Green Power Chile S.A.</t>
  </si>
  <si>
    <t>Empresa Eléctrica Carén S.A.</t>
  </si>
  <si>
    <t>Imelsa Energía SpA</t>
  </si>
  <si>
    <t>Empresa Eléctrica Licán S.A.</t>
  </si>
  <si>
    <t>Elektra Generación S.A.</t>
  </si>
  <si>
    <t>Sociedad Concesionaria Embalse Convento Viejo S.A.</t>
  </si>
  <si>
    <t>Empresa Eléctrica Diego de Almagro SpA</t>
  </si>
  <si>
    <t>Empresa Eléctrica ERNC I S.A.</t>
  </si>
  <si>
    <t>Eólica Monte Redondo S.A.</t>
  </si>
  <si>
    <t>ENAP Refinerías S.A.</t>
  </si>
  <si>
    <t>Energía Cerro El Morado S.A.</t>
  </si>
  <si>
    <t>Energía Coyanco S.A.</t>
  </si>
  <si>
    <t>Energía Pacífico S.A.</t>
  </si>
  <si>
    <t>Energía Siete SpA</t>
  </si>
  <si>
    <t>Enlasa Generación Chile S.A.</t>
  </si>
  <si>
    <t>Enorchile S.A.</t>
  </si>
  <si>
    <t>Eólica La Esperanza S.A.</t>
  </si>
  <si>
    <t>Espinos S.A.</t>
  </si>
  <si>
    <t>Fotovoltaica Norte Grande 5 SpA</t>
  </si>
  <si>
    <t>Gas Sur S.A.</t>
  </si>
  <si>
    <t>Generación Solar SpA</t>
  </si>
  <si>
    <t>Generadora del Pacífico SpA</t>
  </si>
  <si>
    <t>Helio Atacama Tres SpA</t>
  </si>
  <si>
    <t>Hidroangol S.A.</t>
  </si>
  <si>
    <t>Hidroelectrica Dos Valles SpA</t>
  </si>
  <si>
    <t>Hidroeléctrica Embalse Ancoa SpA</t>
  </si>
  <si>
    <t>Hidroeléctrica La Confluencia S.A.</t>
  </si>
  <si>
    <t>Hidroeléctrica La Higuera S.A.</t>
  </si>
  <si>
    <t>Hidroeléctrica Palacios SpA</t>
  </si>
  <si>
    <t>Hidroeléctrica Río Huasco S.A.</t>
  </si>
  <si>
    <t>Hidroenersur S.A.</t>
  </si>
  <si>
    <t>Hidroeléctrica Río Lircay S.A.</t>
  </si>
  <si>
    <t>Hidropalmar S.A.</t>
  </si>
  <si>
    <t>Inacal S.A.</t>
  </si>
  <si>
    <t>Innovación Energía S.A.</t>
  </si>
  <si>
    <t>Javiera SpA</t>
  </si>
  <si>
    <t>KDM Energía S.A.</t>
  </si>
  <si>
    <t>Empresa Eléctrica La Leonera S.A.</t>
  </si>
  <si>
    <t>Hidroeléctrica Lleuquereo S.A.</t>
  </si>
  <si>
    <t>Los Guindos Generación SpA</t>
  </si>
  <si>
    <t>Parque Solar Fotovoltaico Luz del Norte SpA</t>
  </si>
  <si>
    <t>Compañía Doña Inés de Collahuasi SCM</t>
  </si>
  <si>
    <t>Minera Centinela</t>
  </si>
  <si>
    <t>Neomas SpA</t>
  </si>
  <si>
    <t>Noracid S.A.</t>
  </si>
  <si>
    <t>Norvind S.A.</t>
  </si>
  <si>
    <t>Generación de Energía Nueva Degan SpA</t>
  </si>
  <si>
    <t>Eléctrica Nueva Energía S.A.</t>
  </si>
  <si>
    <t>On-Group S.A.</t>
  </si>
  <si>
    <t>Pacific Hydro Chile S.A.</t>
  </si>
  <si>
    <t>Pacific Hydro Chacayes S.A.</t>
  </si>
  <si>
    <t>Pacific Hydro Punta Sierra SpA</t>
  </si>
  <si>
    <t>Palmucho S.A.</t>
  </si>
  <si>
    <t>Parque Eólico Cabo Leones I S.A.</t>
  </si>
  <si>
    <t>Parque Eólico El Arrayán SpA</t>
  </si>
  <si>
    <t>Parque Eólico El Maitén SpA</t>
  </si>
  <si>
    <t>Parque Eólico Lebu-Toro SpA</t>
  </si>
  <si>
    <t>Parque Eólico Los Cururos SpA</t>
  </si>
  <si>
    <t>Parque Talinay Oriente S.A.</t>
  </si>
  <si>
    <t>Parque Eólico Taltal SpA</t>
  </si>
  <si>
    <t>Solairedirect Generación V SpA</t>
  </si>
  <si>
    <t>Planta Solar San Pedro III SpA</t>
  </si>
  <si>
    <t>Pozo Almonte Solar 2 S.A.</t>
  </si>
  <si>
    <t>Pozo Almonte Solar 3 S.A.</t>
  </si>
  <si>
    <t>Calama Solar 2 SpA</t>
  </si>
  <si>
    <t>Punta Palmeras S.A.</t>
  </si>
  <si>
    <t>Eléctrica Puntilla S.A.</t>
  </si>
  <si>
    <t>PV Salvador SpA</t>
  </si>
  <si>
    <t>Río Alto S.A.</t>
  </si>
  <si>
    <t>Hidroeléctrica Río Colorado S.A.</t>
  </si>
  <si>
    <t>Empresa Eléctrica Rucatayo S.A.</t>
  </si>
  <si>
    <t>San Andrés SpA</t>
  </si>
  <si>
    <t>San Juan S.A.</t>
  </si>
  <si>
    <t>Consorcio Santa Marta S.A.</t>
  </si>
  <si>
    <t>Santiago Solar S.A.</t>
  </si>
  <si>
    <t>SPS La Huayca S.A.</t>
  </si>
  <si>
    <t>S.W.Operations S.A.</t>
  </si>
  <si>
    <t>Tecnet S.A.</t>
  </si>
  <si>
    <t>El Pelícano Solar Company SpA</t>
  </si>
  <si>
    <t>Energías Ucuquer Dos S.A.</t>
  </si>
  <si>
    <t>Vientos de Renaico SpA</t>
  </si>
  <si>
    <t>TecnoRed S.A.</t>
  </si>
  <si>
    <t>Empresa Depuradora de Aguas Servida Mapocho Treba Limitada</t>
  </si>
  <si>
    <t>PFV ALMEYDA</t>
  </si>
  <si>
    <t>PFV-ALMEYDA</t>
  </si>
  <si>
    <t>Hidroeléctrica El Paso SpA</t>
  </si>
  <si>
    <t>S*H
[s*MVA]</t>
  </si>
  <si>
    <t>Nota 2: Los datos de Potencia Aparente Nominal y Constante de Inercia Mecánica corresponden a los utilizados por los modelos de Digsilent.</t>
  </si>
  <si>
    <t xml:space="preserve">Nota 1: en los ciclos combinados, se está considerando únicamente el aporte de la TG para definir los valores de S [MVA] y H [s]. </t>
  </si>
  <si>
    <t>Parque Eólico Calama</t>
  </si>
  <si>
    <t>Parque Eólico Tchamma</t>
  </si>
  <si>
    <t>Parque Eólico Alena</t>
  </si>
  <si>
    <t>Parque Eólico  Malleco – Fase I</t>
  </si>
  <si>
    <t>Parque Eólico Cerro Tigre</t>
  </si>
  <si>
    <t>Parque Eólico Mesamávida</t>
  </si>
  <si>
    <t>Parque Eólico Malleco – Fase II</t>
  </si>
  <si>
    <t>Parque Eólico Renaico II</t>
  </si>
  <si>
    <t>Parque Eólico Ckani</t>
  </si>
  <si>
    <t>PE Lebu (ampliación II)</t>
  </si>
  <si>
    <t>Cabo Negro</t>
  </si>
  <si>
    <t>Los Olmos</t>
  </si>
  <si>
    <t>Ampliación Finis Terrae Etapa I</t>
  </si>
  <si>
    <t>La Cruz Solar</t>
  </si>
  <si>
    <t>Río Escondido</t>
  </si>
  <si>
    <t>Sol de Lila</t>
  </si>
  <si>
    <t>Parque FV Azabache</t>
  </si>
  <si>
    <t>Campos del Sol</t>
  </si>
  <si>
    <t>Planta FV Sol del Desierto Fase I</t>
  </si>
  <si>
    <t>Parque FV Pampa Tigre</t>
  </si>
  <si>
    <t>Valle Escondido</t>
  </si>
  <si>
    <t>PSF Sol de Atacama</t>
  </si>
  <si>
    <t>Proyecto FV Coya</t>
  </si>
  <si>
    <t>Planta FV Sol del Desierto Fase II</t>
  </si>
  <si>
    <t>Parque Solar Capricornio</t>
  </si>
  <si>
    <t>Parque FV Domeyko</t>
  </si>
  <si>
    <t>Genpac Solar I</t>
  </si>
  <si>
    <t>Parque Solar Cachiyuyo</t>
  </si>
  <si>
    <t>Planta Solar Fotovoltaica Blanca Solar</t>
  </si>
  <si>
    <t>Cardones</t>
  </si>
  <si>
    <t>Pampa</t>
  </si>
  <si>
    <t>Central El Pinar</t>
  </si>
  <si>
    <t>Alto Maipo - Las Lajas</t>
  </si>
  <si>
    <t>Alto Maipo - Alfalfal II</t>
  </si>
  <si>
    <t>CH Trupán</t>
  </si>
  <si>
    <t>Central Los Cóndores</t>
  </si>
  <si>
    <t>CH Basualto</t>
  </si>
  <si>
    <t>CH Cerro Trinchera</t>
  </si>
  <si>
    <t>CH Cabrero</t>
  </si>
  <si>
    <t>Las Flores</t>
  </si>
  <si>
    <t>Minicentral Hidroeléctrica Las Nieves</t>
  </si>
  <si>
    <t>Hidro Paredones</t>
  </si>
  <si>
    <t>Hidro Blanco</t>
  </si>
  <si>
    <t>Central El Romero</t>
  </si>
  <si>
    <t>El Brujo</t>
  </si>
  <si>
    <t>Ñuble</t>
  </si>
  <si>
    <t>San Pedro</t>
  </si>
  <si>
    <t>Llanos Blancos</t>
  </si>
  <si>
    <t>Central de Respaldo Maitencillo</t>
  </si>
  <si>
    <t>Etapa 2: CSP Cerro Dominador</t>
  </si>
  <si>
    <t>San Javier etapa I</t>
  </si>
  <si>
    <t>San Javier etapa II</t>
  </si>
  <si>
    <t>Cerro Pabellón Unidad 3</t>
  </si>
  <si>
    <t xml:space="preserve">MAPA (Etapa 2) </t>
  </si>
  <si>
    <t>MAPA (Etapa 3)</t>
  </si>
  <si>
    <t>Aumento de capacidad de cogeneración planta Mapocho – Trebal</t>
  </si>
  <si>
    <t>Anexos Informe de SSCC 2021 - versión diciembre 2020</t>
  </si>
  <si>
    <t>Los parámetros "Sin Información" serán obtenidos a partir del proceso de Verificación de la Unidad.</t>
  </si>
  <si>
    <t>Hidro La Estancia</t>
  </si>
  <si>
    <t>Hidro Las Flores</t>
  </si>
  <si>
    <t>El tiempo hasta la operación de mínimo técnico será validado en el Proceso de Verificación.</t>
  </si>
  <si>
    <t>Verificado transitoriamente año 2021</t>
  </si>
  <si>
    <t>PFV-LAHUAYCA2</t>
  </si>
  <si>
    <t>No Aplica</t>
  </si>
  <si>
    <t>PFV-CERRODOMINADOR</t>
  </si>
  <si>
    <t>PFV-HUATACONDO</t>
  </si>
  <si>
    <t>PFV-JAMA</t>
  </si>
  <si>
    <t>PV Salvador S.A.</t>
  </si>
  <si>
    <t>PFV-LOMALOSCOLORADOS</t>
  </si>
  <si>
    <t>PE-AURORA</t>
  </si>
  <si>
    <t>PE-SANGABRIEL</t>
  </si>
  <si>
    <t>Solar Norte Grande 5 SpA</t>
  </si>
  <si>
    <t>Nota 3: Valores de las columnas P y Q se calculan como el máximo aporte simétrico que tiene cada unidad.</t>
  </si>
  <si>
    <t>PE Cabo Leones III (U1-U22)</t>
  </si>
  <si>
    <t>TER PAJONALES (U1-U56)</t>
  </si>
  <si>
    <t>PFV SAN PEDRO</t>
  </si>
  <si>
    <t>TER CHUYACA U6</t>
  </si>
  <si>
    <t>CHUYACA_DIESEL-8</t>
  </si>
  <si>
    <t>TER CHUYACA U7</t>
  </si>
  <si>
    <t>CHUYACA_DIESEL-7</t>
  </si>
  <si>
    <t>HP CONVENTO VIEJO U1</t>
  </si>
  <si>
    <t>HP CONVENTO VIEJO U2</t>
  </si>
  <si>
    <t>PFV ANDES SOLAR II</t>
  </si>
  <si>
    <t>TER CALLE CALLE U6</t>
  </si>
  <si>
    <t>CALLECALLE_DIESEL-6</t>
  </si>
  <si>
    <t>TER CALLE CALLE U7</t>
  </si>
  <si>
    <t>TER CALLE CALLE U8</t>
  </si>
  <si>
    <t>CALLECALLE_DIESEL-7</t>
  </si>
  <si>
    <t>CALLECALLE_DIESEL-8</t>
  </si>
  <si>
    <t>PFV USYA</t>
  </si>
  <si>
    <t>PE CABO LEONES II</t>
  </si>
  <si>
    <t>PFV LA HUAYCA II</t>
  </si>
  <si>
    <t>Unidad será considerada para el Servicio Complementario de CF - CPF una vez sea Verificada.</t>
  </si>
  <si>
    <t>Unidad será considerada para el Servicio Complementario de CF-CTF una vez sea Verificada.</t>
  </si>
  <si>
    <t>HP MOCHO U1</t>
  </si>
  <si>
    <t>PFV-NUEVOQUILLAGUA</t>
  </si>
  <si>
    <t>PFV-USYA</t>
  </si>
  <si>
    <t>PFV NUEVO QUILLAGUA</t>
  </si>
  <si>
    <t>TER CHAGUAL (U1-U56)</t>
  </si>
  <si>
    <t>MOCHO</t>
  </si>
  <si>
    <t>Hidráulica pasada</t>
  </si>
  <si>
    <t>Unidad verificada.</t>
  </si>
  <si>
    <t>Unidad verificada. Limite de regulación superior: Potencia Máxima Disponible</t>
  </si>
  <si>
    <t>PFV LA HUAYCA II U1</t>
  </si>
  <si>
    <t>PFV LA HUAYCA II U2</t>
  </si>
  <si>
    <t>PFV LA HUAYCA II U3</t>
  </si>
  <si>
    <t>Nota 1: Unidad corresponde a un</t>
  </si>
  <si>
    <t>TER COMBARBALA (U1-U42)</t>
  </si>
  <si>
    <t>PFV MALGARIDA</t>
  </si>
  <si>
    <t>Biomasa+FO6</t>
  </si>
  <si>
    <t>HP DIGUA U1</t>
  </si>
  <si>
    <t>HP DIGUA U2</t>
  </si>
  <si>
    <t>DIGUA-2</t>
  </si>
  <si>
    <t>PE_TOLPANSUR</t>
  </si>
  <si>
    <t>PE TOLPAN SUR (U1-U28)</t>
  </si>
  <si>
    <t>PFV ATACAMA SOLAR II</t>
  </si>
  <si>
    <t>PFV LA HUELLA</t>
  </si>
  <si>
    <t>CORRENTOSO-1</t>
  </si>
  <si>
    <t>PFV SANTA ISABEL</t>
  </si>
  <si>
    <t>PE NEGRETE (U1-U10)</t>
  </si>
  <si>
    <t>PFV GRANJA SOLAR</t>
  </si>
  <si>
    <t>PE LA ESTRELLA</t>
  </si>
  <si>
    <t>PE-LAESTRELLA</t>
  </si>
  <si>
    <t>CHAGUAL_DIESEL</t>
  </si>
  <si>
    <t>PFV-MALGARIDA</t>
  </si>
  <si>
    <t>HP SAUZAL U1</t>
  </si>
  <si>
    <t>HP SAUZAL U2</t>
  </si>
  <si>
    <t>HP SAUZAL U3</t>
  </si>
  <si>
    <t>Aes Andes S.A.</t>
  </si>
  <si>
    <t>Alto Maipo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</si>
</sst>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7BA0CD"/>
      </left>
      <right style="medium">
        <color rgb="FF7BA0CD"/>
      </right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 style="medium">
        <color rgb="FF7BA0CD"/>
      </right>
      <top/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 style="medium">
        <color rgb="FF7BA0CD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1" fillId="0" borderId="0" xfId="1"/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quotePrefix="1" applyFill="1"/>
    <xf numFmtId="0" fontId="3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1" applyFill="1"/>
    <xf numFmtId="0" fontId="8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042DFA8-C992-4553-8365-83CE3113D9BA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1671-7FFB-4D24-8544-9D68770B88F1}">
  <sheetPr codeName="Hoja1"/>
  <dimension ref="A1:V191"/>
  <sheetViews>
    <sheetView showGridLines="0" tabSelected="1" zoomScale="70" zoomScaleNormal="70" workbookViewId="0">
      <selection activeCell="C8" sqref="C8"/>
    </sheetView>
  </sheetViews>
  <sheetFormatPr baseColWidth="10" defaultRowHeight="15" x14ac:dyDescent="0.25"/>
  <cols>
    <col min="1" max="1" width="6.140625" customWidth="1"/>
    <col min="2" max="2" width="6.28515625" customWidth="1"/>
    <col min="3" max="3" width="35.140625" style="16" customWidth="1"/>
    <col min="4" max="4" width="29.42578125" style="16" bestFit="1" customWidth="1"/>
    <col min="5" max="5" width="35" customWidth="1"/>
    <col min="6" max="6" width="19.5703125" bestFit="1" customWidth="1"/>
    <col min="7" max="7" width="18" style="17" customWidth="1"/>
    <col min="8" max="8" width="16.140625" style="17" customWidth="1"/>
    <col min="9" max="9" width="20.5703125" style="20" customWidth="1"/>
    <col min="10" max="10" width="19.42578125" style="20" customWidth="1"/>
    <col min="11" max="11" width="13.7109375" style="20" customWidth="1"/>
    <col min="12" max="12" width="15.140625" style="14" bestFit="1" customWidth="1"/>
    <col min="13" max="13" width="15.140625" style="13" bestFit="1" customWidth="1"/>
    <col min="14" max="14" width="15.140625" style="13" customWidth="1"/>
    <col min="15" max="15" width="15.140625" style="13" bestFit="1" customWidth="1"/>
    <col min="16" max="16" width="16.5703125" style="13" customWidth="1"/>
    <col min="17" max="17" width="17.28515625" style="13" customWidth="1"/>
    <col min="18" max="18" width="15.5703125" style="13" customWidth="1"/>
    <col min="19" max="19" width="15.42578125" style="13" customWidth="1"/>
    <col min="20" max="20" width="16.140625" style="13" customWidth="1"/>
    <col min="21" max="21" width="28.42578125" style="13" customWidth="1"/>
    <col min="22" max="22" width="85.140625" style="37" bestFit="1" customWidth="1"/>
    <col min="29" max="31" width="25.5703125" customWidth="1"/>
  </cols>
  <sheetData>
    <row r="1" spans="1:22" ht="29.25" thickBot="1" x14ac:dyDescent="0.3">
      <c r="B1" s="31" t="s">
        <v>1427</v>
      </c>
      <c r="L1" s="13"/>
    </row>
    <row r="2" spans="1:22" ht="37.5" customHeight="1" thickBot="1" x14ac:dyDescent="0.3">
      <c r="B2" s="27"/>
      <c r="H2" s="20"/>
      <c r="L2" s="40" t="s">
        <v>68</v>
      </c>
      <c r="M2" s="41"/>
      <c r="N2" s="41"/>
      <c r="O2" s="41"/>
      <c r="P2" s="41"/>
      <c r="Q2" s="42"/>
      <c r="R2" s="40" t="s">
        <v>72</v>
      </c>
      <c r="S2" s="41"/>
      <c r="T2" s="41"/>
    </row>
    <row r="3" spans="1:22" ht="42" customHeight="1" thickBot="1" x14ac:dyDescent="0.3">
      <c r="B3" s="3" t="s">
        <v>0</v>
      </c>
      <c r="C3" s="12" t="s">
        <v>702</v>
      </c>
      <c r="D3" s="12" t="s">
        <v>532</v>
      </c>
      <c r="E3" s="3" t="s">
        <v>688</v>
      </c>
      <c r="F3" s="9" t="s">
        <v>32</v>
      </c>
      <c r="G3" s="18" t="s">
        <v>537</v>
      </c>
      <c r="H3" s="18" t="s">
        <v>538</v>
      </c>
      <c r="I3" s="32" t="s">
        <v>1249</v>
      </c>
      <c r="J3" s="32" t="s">
        <v>1250</v>
      </c>
      <c r="K3" s="33" t="s">
        <v>1368</v>
      </c>
      <c r="L3" s="12" t="s">
        <v>61</v>
      </c>
      <c r="M3" s="12" t="s">
        <v>62</v>
      </c>
      <c r="N3" s="12" t="s">
        <v>63</v>
      </c>
      <c r="O3" s="12" t="s">
        <v>64</v>
      </c>
      <c r="P3" s="12" t="s">
        <v>69</v>
      </c>
      <c r="Q3" s="12" t="s">
        <v>70</v>
      </c>
      <c r="R3" s="10" t="s">
        <v>61</v>
      </c>
      <c r="S3" s="8" t="s">
        <v>62</v>
      </c>
      <c r="T3" s="8" t="s">
        <v>71</v>
      </c>
      <c r="U3" s="8" t="s">
        <v>1432</v>
      </c>
      <c r="V3" s="22" t="s">
        <v>31</v>
      </c>
    </row>
    <row r="4" spans="1:22" s="1" customFormat="1" ht="28.5" customHeight="1" thickBot="1" x14ac:dyDescent="0.3">
      <c r="A4"/>
      <c r="B4" s="24">
        <v>1</v>
      </c>
      <c r="C4" s="25" t="s">
        <v>1212</v>
      </c>
      <c r="D4" s="25" t="s">
        <v>141</v>
      </c>
      <c r="E4" s="25" t="s">
        <v>1441</v>
      </c>
      <c r="F4" s="25" t="s">
        <v>44</v>
      </c>
      <c r="G4" s="36">
        <v>183</v>
      </c>
      <c r="H4" s="36">
        <v>0.6</v>
      </c>
      <c r="I4" s="36">
        <v>197</v>
      </c>
      <c r="J4" s="25" t="s">
        <v>1434</v>
      </c>
      <c r="K4" s="25" t="s">
        <v>1434</v>
      </c>
      <c r="L4" s="25" t="s">
        <v>1</v>
      </c>
      <c r="M4" s="25" t="s">
        <v>1</v>
      </c>
      <c r="N4" s="25" t="s">
        <v>1</v>
      </c>
      <c r="O4" s="25" t="s">
        <v>1</v>
      </c>
      <c r="P4" s="25" t="s">
        <v>1</v>
      </c>
      <c r="Q4" s="25" t="s">
        <v>1</v>
      </c>
      <c r="R4" s="25" t="s">
        <v>1</v>
      </c>
      <c r="S4" s="25" t="s">
        <v>1</v>
      </c>
      <c r="T4" s="25" t="s">
        <v>1</v>
      </c>
      <c r="U4" s="25" t="s">
        <v>528</v>
      </c>
      <c r="V4" s="35" t="s">
        <v>1193</v>
      </c>
    </row>
    <row r="5" spans="1:22" s="1" customFormat="1" ht="28.5" customHeight="1" thickBot="1" x14ac:dyDescent="0.3">
      <c r="A5"/>
      <c r="B5" s="24">
        <v>2</v>
      </c>
      <c r="C5" s="25" t="s">
        <v>1212</v>
      </c>
      <c r="D5" s="25" t="s">
        <v>1365</v>
      </c>
      <c r="E5" s="25" t="s">
        <v>1366</v>
      </c>
      <c r="F5" s="25" t="s">
        <v>45</v>
      </c>
      <c r="G5" s="36">
        <v>53.354999999999997</v>
      </c>
      <c r="H5" s="36">
        <v>0.75900000000000001</v>
      </c>
      <c r="I5" s="36">
        <v>52.4</v>
      </c>
      <c r="J5" s="25" t="s">
        <v>1434</v>
      </c>
      <c r="K5" s="25" t="s">
        <v>1434</v>
      </c>
      <c r="L5" s="25" t="s">
        <v>1</v>
      </c>
      <c r="M5" s="25" t="s">
        <v>1</v>
      </c>
      <c r="N5" s="25" t="s">
        <v>1</v>
      </c>
      <c r="O5" s="25" t="s">
        <v>1</v>
      </c>
      <c r="P5" s="25" t="s">
        <v>1</v>
      </c>
      <c r="Q5" s="25" t="s">
        <v>1</v>
      </c>
      <c r="R5" s="25" t="s">
        <v>1</v>
      </c>
      <c r="S5" s="25" t="s">
        <v>1</v>
      </c>
      <c r="T5" s="25" t="s">
        <v>1</v>
      </c>
      <c r="U5" s="25" t="s">
        <v>528</v>
      </c>
      <c r="V5" s="35" t="s">
        <v>1193</v>
      </c>
    </row>
    <row r="6" spans="1:22" s="1" customFormat="1" ht="28.5" customHeight="1" thickBot="1" x14ac:dyDescent="0.3">
      <c r="A6"/>
      <c r="B6" s="24">
        <v>3</v>
      </c>
      <c r="C6" s="25" t="s">
        <v>1264</v>
      </c>
      <c r="D6" s="25" t="s">
        <v>139</v>
      </c>
      <c r="E6" s="25" t="s">
        <v>1440</v>
      </c>
      <c r="F6" s="25" t="s">
        <v>44</v>
      </c>
      <c r="G6" s="36">
        <v>129.07</v>
      </c>
      <c r="H6" s="36">
        <v>0.3</v>
      </c>
      <c r="I6" s="36">
        <v>129.1</v>
      </c>
      <c r="J6" s="25" t="s">
        <v>1434</v>
      </c>
      <c r="K6" s="25" t="s">
        <v>1434</v>
      </c>
      <c r="L6" s="25" t="s">
        <v>1</v>
      </c>
      <c r="M6" s="25" t="s">
        <v>1</v>
      </c>
      <c r="N6" s="25" t="s">
        <v>1</v>
      </c>
      <c r="O6" s="25" t="s">
        <v>1</v>
      </c>
      <c r="P6" s="25" t="s">
        <v>1</v>
      </c>
      <c r="Q6" s="25" t="s">
        <v>1</v>
      </c>
      <c r="R6" s="25" t="s">
        <v>1</v>
      </c>
      <c r="S6" s="25" t="s">
        <v>1</v>
      </c>
      <c r="T6" s="25" t="s">
        <v>1</v>
      </c>
      <c r="U6" s="25" t="s">
        <v>528</v>
      </c>
      <c r="V6" s="35" t="s">
        <v>1193</v>
      </c>
    </row>
    <row r="7" spans="1:22" s="1" customFormat="1" ht="28.5" customHeight="1" thickBot="1" x14ac:dyDescent="0.3">
      <c r="A7"/>
      <c r="B7" s="24">
        <v>4</v>
      </c>
      <c r="C7" s="25" t="s">
        <v>1264</v>
      </c>
      <c r="D7" s="25" t="s">
        <v>379</v>
      </c>
      <c r="E7" s="25" t="s">
        <v>1186</v>
      </c>
      <c r="F7" s="25" t="s">
        <v>44</v>
      </c>
      <c r="G7" s="36">
        <v>170.2</v>
      </c>
      <c r="H7" s="36">
        <v>0.33700000000000002</v>
      </c>
      <c r="I7" s="36">
        <v>168.5</v>
      </c>
      <c r="J7" s="25" t="s">
        <v>1434</v>
      </c>
      <c r="K7" s="25" t="s">
        <v>1434</v>
      </c>
      <c r="L7" s="25" t="s">
        <v>1</v>
      </c>
      <c r="M7" s="25" t="s">
        <v>1</v>
      </c>
      <c r="N7" s="25" t="s">
        <v>1</v>
      </c>
      <c r="O7" s="25" t="s">
        <v>1</v>
      </c>
      <c r="P7" s="25" t="s">
        <v>1</v>
      </c>
      <c r="Q7" s="25" t="s">
        <v>1</v>
      </c>
      <c r="R7" s="25" t="s">
        <v>1</v>
      </c>
      <c r="S7" s="25" t="s">
        <v>1</v>
      </c>
      <c r="T7" s="25" t="s">
        <v>1</v>
      </c>
      <c r="U7" s="25" t="s">
        <v>528</v>
      </c>
      <c r="V7" s="35" t="s">
        <v>1193</v>
      </c>
    </row>
    <row r="8" spans="1:22" s="1" customFormat="1" ht="28.5" customHeight="1" thickBot="1" x14ac:dyDescent="0.3">
      <c r="A8"/>
      <c r="B8" s="24">
        <v>5</v>
      </c>
      <c r="C8" s="25" t="s">
        <v>1499</v>
      </c>
      <c r="D8" s="25" t="s">
        <v>80</v>
      </c>
      <c r="E8" s="25" t="s">
        <v>833</v>
      </c>
      <c r="F8" s="25" t="s">
        <v>38</v>
      </c>
      <c r="G8" s="36">
        <v>89</v>
      </c>
      <c r="H8" s="36">
        <v>0</v>
      </c>
      <c r="I8" s="36">
        <v>95</v>
      </c>
      <c r="J8" s="25">
        <v>2.65</v>
      </c>
      <c r="K8" s="26">
        <v>251.75</v>
      </c>
      <c r="L8" s="26">
        <v>6.1208390000000001</v>
      </c>
      <c r="M8" s="26">
        <v>-12.614488</v>
      </c>
      <c r="N8" s="26">
        <v>-1.7677999999999999E-2</v>
      </c>
      <c r="O8" s="26">
        <v>-1.7814E-2</v>
      </c>
      <c r="P8" s="26">
        <v>6.1208390000000001</v>
      </c>
      <c r="Q8" s="26">
        <v>1.7677999999999999E-2</v>
      </c>
      <c r="R8" s="26">
        <v>7.8109999999999999</v>
      </c>
      <c r="S8" s="26">
        <v>-15.658575000000001</v>
      </c>
      <c r="T8" s="26">
        <v>7.8109999999999999</v>
      </c>
      <c r="U8" s="25" t="s">
        <v>528</v>
      </c>
      <c r="V8" s="35" t="s">
        <v>1193</v>
      </c>
    </row>
    <row r="9" spans="1:22" s="1" customFormat="1" ht="28.5" customHeight="1" thickBot="1" x14ac:dyDescent="0.3">
      <c r="A9"/>
      <c r="B9" s="24">
        <v>6</v>
      </c>
      <c r="C9" s="25" t="s">
        <v>1499</v>
      </c>
      <c r="D9" s="25" t="s">
        <v>81</v>
      </c>
      <c r="E9" s="25" t="s">
        <v>834</v>
      </c>
      <c r="F9" s="25" t="s">
        <v>38</v>
      </c>
      <c r="G9" s="36">
        <v>89</v>
      </c>
      <c r="H9" s="36">
        <v>0</v>
      </c>
      <c r="I9" s="36">
        <v>95</v>
      </c>
      <c r="J9" s="25">
        <v>2.65</v>
      </c>
      <c r="K9" s="26">
        <v>251.75</v>
      </c>
      <c r="L9" s="26">
        <v>5.1413330000000004</v>
      </c>
      <c r="M9" s="26">
        <v>-5.366301</v>
      </c>
      <c r="N9" s="26">
        <v>-2.8088999999999999E-2</v>
      </c>
      <c r="O9" s="26">
        <v>-2.8171999999999999E-2</v>
      </c>
      <c r="P9" s="26">
        <v>5.1413330000000004</v>
      </c>
      <c r="Q9" s="26">
        <v>2.8088999999999999E-2</v>
      </c>
      <c r="R9" s="26">
        <v>7.1578920000000004</v>
      </c>
      <c r="S9" s="26">
        <v>-7.1885529999999997</v>
      </c>
      <c r="T9" s="26">
        <v>7.1578920000000004</v>
      </c>
      <c r="U9" s="25" t="s">
        <v>528</v>
      </c>
      <c r="V9" s="35" t="s">
        <v>1193</v>
      </c>
    </row>
    <row r="10" spans="1:22" s="1" customFormat="1" ht="28.5" customHeight="1" thickBot="1" x14ac:dyDescent="0.3">
      <c r="A10"/>
      <c r="B10" s="24">
        <v>7</v>
      </c>
      <c r="C10" s="25" t="s">
        <v>1499</v>
      </c>
      <c r="D10" s="25" t="s">
        <v>87</v>
      </c>
      <c r="E10" s="25" t="s">
        <v>947</v>
      </c>
      <c r="F10" s="25" t="s">
        <v>45</v>
      </c>
      <c r="G10" s="36">
        <v>21.795000000000002</v>
      </c>
      <c r="H10" s="36">
        <v>0.22700000000000001</v>
      </c>
      <c r="I10" s="36">
        <v>21.795000000000002</v>
      </c>
      <c r="J10" s="25" t="s">
        <v>1434</v>
      </c>
      <c r="K10" s="26" t="s">
        <v>1434</v>
      </c>
      <c r="L10" s="26" t="s">
        <v>1</v>
      </c>
      <c r="M10" s="26" t="s">
        <v>1</v>
      </c>
      <c r="N10" s="26" t="s">
        <v>1</v>
      </c>
      <c r="O10" s="26" t="s">
        <v>1</v>
      </c>
      <c r="P10" s="26" t="s">
        <v>1</v>
      </c>
      <c r="Q10" s="26" t="s">
        <v>1</v>
      </c>
      <c r="R10" s="26" t="s">
        <v>1</v>
      </c>
      <c r="S10" s="26" t="s">
        <v>1</v>
      </c>
      <c r="T10" s="26" t="s">
        <v>1</v>
      </c>
      <c r="U10" s="25" t="s">
        <v>528</v>
      </c>
      <c r="V10" s="35" t="s">
        <v>1193</v>
      </c>
    </row>
    <row r="11" spans="1:22" s="1" customFormat="1" ht="28.5" customHeight="1" thickBot="1" x14ac:dyDescent="0.3">
      <c r="A11"/>
      <c r="B11" s="24">
        <v>8</v>
      </c>
      <c r="C11" s="25" t="s">
        <v>1499</v>
      </c>
      <c r="D11" s="25" t="s">
        <v>107</v>
      </c>
      <c r="E11" s="25" t="s">
        <v>704</v>
      </c>
      <c r="F11" s="25" t="s">
        <v>35</v>
      </c>
      <c r="G11" s="36">
        <v>269.66000000000003</v>
      </c>
      <c r="H11" s="36">
        <v>84</v>
      </c>
      <c r="I11" s="36">
        <v>330</v>
      </c>
      <c r="J11" s="25">
        <v>6.8</v>
      </c>
      <c r="K11" s="26">
        <v>2244</v>
      </c>
      <c r="L11" s="26">
        <v>25.810411999999999</v>
      </c>
      <c r="M11" s="26">
        <v>-70.967945</v>
      </c>
      <c r="N11" s="26">
        <v>16.442374000000001</v>
      </c>
      <c r="O11" s="26">
        <v>-20.016216</v>
      </c>
      <c r="P11" s="26">
        <v>25.810411999999999</v>
      </c>
      <c r="Q11" s="26">
        <v>16.442374000000001</v>
      </c>
      <c r="R11" s="26">
        <v>13.892168</v>
      </c>
      <c r="S11" s="26">
        <v>-11.921949</v>
      </c>
      <c r="T11" s="26">
        <v>11.921949</v>
      </c>
      <c r="U11" s="25" t="s">
        <v>528</v>
      </c>
      <c r="V11" s="35" t="s">
        <v>1193</v>
      </c>
    </row>
    <row r="12" spans="1:22" s="1" customFormat="1" ht="28.5" customHeight="1" thickBot="1" x14ac:dyDescent="0.3">
      <c r="A12"/>
      <c r="B12" s="24">
        <v>9</v>
      </c>
      <c r="C12" s="25" t="s">
        <v>1499</v>
      </c>
      <c r="D12" s="25" t="s">
        <v>363</v>
      </c>
      <c r="E12" s="25" t="s">
        <v>644</v>
      </c>
      <c r="F12" s="25" t="s">
        <v>35</v>
      </c>
      <c r="G12" s="36">
        <v>140.59399999999999</v>
      </c>
      <c r="H12" s="36">
        <v>55</v>
      </c>
      <c r="I12" s="36">
        <v>156.5</v>
      </c>
      <c r="J12" s="25">
        <v>4.5</v>
      </c>
      <c r="K12" s="26">
        <v>704.25</v>
      </c>
      <c r="L12" s="26">
        <v>5.7955059999999996</v>
      </c>
      <c r="M12" s="26">
        <v>-5.5847939999999996</v>
      </c>
      <c r="N12" s="26">
        <v>1.4689620000000001</v>
      </c>
      <c r="O12" s="26">
        <v>-1.463624</v>
      </c>
      <c r="P12" s="26">
        <v>5.5847939999999996</v>
      </c>
      <c r="Q12" s="26">
        <v>1.463624</v>
      </c>
      <c r="R12" s="26">
        <v>12.698771000000001</v>
      </c>
      <c r="S12" s="26">
        <v>-12.678419</v>
      </c>
      <c r="T12" s="26">
        <v>12.678419</v>
      </c>
      <c r="U12" s="25" t="s">
        <v>516</v>
      </c>
      <c r="V12" s="35"/>
    </row>
    <row r="13" spans="1:22" s="1" customFormat="1" ht="28.5" customHeight="1" thickBot="1" x14ac:dyDescent="0.3">
      <c r="A13"/>
      <c r="B13" s="24">
        <v>10</v>
      </c>
      <c r="C13" s="25" t="s">
        <v>1499</v>
      </c>
      <c r="D13" s="25" t="s">
        <v>364</v>
      </c>
      <c r="E13" s="25" t="s">
        <v>645</v>
      </c>
      <c r="F13" s="25" t="s">
        <v>35</v>
      </c>
      <c r="G13" s="36">
        <v>141.04</v>
      </c>
      <c r="H13" s="36">
        <v>55</v>
      </c>
      <c r="I13" s="36">
        <v>156.5</v>
      </c>
      <c r="J13" s="25">
        <v>4.5</v>
      </c>
      <c r="K13" s="26">
        <v>704.25</v>
      </c>
      <c r="L13" s="26">
        <v>11.789401</v>
      </c>
      <c r="M13" s="26">
        <v>-11.543324</v>
      </c>
      <c r="N13" s="26">
        <v>3.0098220000000002</v>
      </c>
      <c r="O13" s="26">
        <v>-3.002856</v>
      </c>
      <c r="P13" s="26">
        <v>11.543324</v>
      </c>
      <c r="Q13" s="26">
        <v>3.002856</v>
      </c>
      <c r="R13" s="26">
        <v>15.338042</v>
      </c>
      <c r="S13" s="26">
        <v>-25.354002999999999</v>
      </c>
      <c r="T13" s="26">
        <v>15.338042</v>
      </c>
      <c r="U13" s="25" t="s">
        <v>516</v>
      </c>
      <c r="V13" s="35"/>
    </row>
    <row r="14" spans="1:22" s="1" customFormat="1" ht="28.5" customHeight="1" thickBot="1" x14ac:dyDescent="0.3">
      <c r="A14" s="17"/>
      <c r="B14" s="24">
        <v>11</v>
      </c>
      <c r="C14" s="25" t="s">
        <v>1499</v>
      </c>
      <c r="D14" s="25" t="s">
        <v>505</v>
      </c>
      <c r="E14" s="25" t="s">
        <v>1103</v>
      </c>
      <c r="F14" s="25" t="s">
        <v>35</v>
      </c>
      <c r="G14" s="36">
        <v>114.196</v>
      </c>
      <c r="H14" s="36">
        <v>55</v>
      </c>
      <c r="I14" s="36">
        <v>135.30000000000001</v>
      </c>
      <c r="J14" s="25">
        <v>3.64</v>
      </c>
      <c r="K14" s="26">
        <v>492.49200000000008</v>
      </c>
      <c r="L14" s="26">
        <v>10.548139000000001</v>
      </c>
      <c r="M14" s="26">
        <v>-3.1921219999999999</v>
      </c>
      <c r="N14" s="26">
        <v>3.5228069999999998</v>
      </c>
      <c r="O14" s="26">
        <v>-2.1859350000000002</v>
      </c>
      <c r="P14" s="26">
        <v>3.1921219999999999</v>
      </c>
      <c r="Q14" s="26">
        <v>2.1859350000000002</v>
      </c>
      <c r="R14" s="26">
        <v>14.089180000000001</v>
      </c>
      <c r="S14" s="26">
        <v>-3.7588300000000001</v>
      </c>
      <c r="T14" s="26">
        <v>3.7588300000000001</v>
      </c>
      <c r="U14" s="25" t="s">
        <v>528</v>
      </c>
      <c r="V14" s="35" t="s">
        <v>1193</v>
      </c>
    </row>
    <row r="15" spans="1:22" s="1" customFormat="1" ht="28.5" customHeight="1" thickBot="1" x14ac:dyDescent="0.3">
      <c r="A15"/>
      <c r="B15" s="24">
        <v>12</v>
      </c>
      <c r="C15" s="25" t="s">
        <v>1499</v>
      </c>
      <c r="D15" s="25" t="s">
        <v>506</v>
      </c>
      <c r="E15" s="25" t="s">
        <v>1104</v>
      </c>
      <c r="F15" s="25" t="s">
        <v>35</v>
      </c>
      <c r="G15" s="36">
        <v>207.99100000000001</v>
      </c>
      <c r="H15" s="36">
        <v>90</v>
      </c>
      <c r="I15" s="36">
        <v>257.10000000000002</v>
      </c>
      <c r="J15" s="25">
        <v>3.04</v>
      </c>
      <c r="K15" s="26">
        <v>781.58400000000006</v>
      </c>
      <c r="L15" s="26">
        <v>20.469861000000002</v>
      </c>
      <c r="M15" s="26">
        <v>-63.918261999999999</v>
      </c>
      <c r="N15" s="26">
        <v>14.755273000000001</v>
      </c>
      <c r="O15" s="26">
        <v>-15.238179000000001</v>
      </c>
      <c r="P15" s="26">
        <v>20.469861000000002</v>
      </c>
      <c r="Q15" s="26">
        <v>14.755273000000001</v>
      </c>
      <c r="R15" s="26">
        <v>27.050599999999999</v>
      </c>
      <c r="S15" s="26">
        <v>-98.446109000000007</v>
      </c>
      <c r="T15" s="26">
        <v>27.050599999999999</v>
      </c>
      <c r="U15" s="25" t="s">
        <v>528</v>
      </c>
      <c r="V15" s="35" t="s">
        <v>1193</v>
      </c>
    </row>
    <row r="16" spans="1:22" s="1" customFormat="1" ht="28.5" customHeight="1" thickBot="1" x14ac:dyDescent="0.3">
      <c r="A16"/>
      <c r="B16" s="24">
        <v>13</v>
      </c>
      <c r="C16" s="25" t="s">
        <v>1267</v>
      </c>
      <c r="D16" s="25" t="s">
        <v>235</v>
      </c>
      <c r="E16" s="25" t="s">
        <v>946</v>
      </c>
      <c r="F16" s="25" t="s">
        <v>44</v>
      </c>
      <c r="G16" s="36">
        <v>90</v>
      </c>
      <c r="H16" s="36">
        <v>1.1100000000000001</v>
      </c>
      <c r="I16" s="36">
        <v>90</v>
      </c>
      <c r="J16" s="25" t="s">
        <v>1434</v>
      </c>
      <c r="K16" s="26" t="s">
        <v>1434</v>
      </c>
      <c r="L16" s="26" t="s">
        <v>1</v>
      </c>
      <c r="M16" s="26" t="s">
        <v>1</v>
      </c>
      <c r="N16" s="26" t="s">
        <v>1</v>
      </c>
      <c r="O16" s="26" t="s">
        <v>1</v>
      </c>
      <c r="P16" s="26" t="s">
        <v>1</v>
      </c>
      <c r="Q16" s="26" t="s">
        <v>1</v>
      </c>
      <c r="R16" s="26" t="s">
        <v>1</v>
      </c>
      <c r="S16" s="26" t="s">
        <v>1</v>
      </c>
      <c r="T16" s="26" t="s">
        <v>1</v>
      </c>
      <c r="U16" s="25" t="s">
        <v>528</v>
      </c>
      <c r="V16" s="35" t="s">
        <v>1193</v>
      </c>
    </row>
    <row r="17" spans="1:22" s="1" customFormat="1" ht="28.5" customHeight="1" thickBot="1" x14ac:dyDescent="0.3">
      <c r="A17"/>
      <c r="B17" s="24">
        <v>14</v>
      </c>
      <c r="C17" s="25" t="s">
        <v>1267</v>
      </c>
      <c r="D17" s="25" t="s">
        <v>148</v>
      </c>
      <c r="E17" s="25" t="s">
        <v>951</v>
      </c>
      <c r="F17" s="25" t="s">
        <v>45</v>
      </c>
      <c r="G17" s="36">
        <v>36</v>
      </c>
      <c r="H17" s="36">
        <v>1.4</v>
      </c>
      <c r="I17" s="36">
        <v>37.92</v>
      </c>
      <c r="J17" s="25" t="s">
        <v>1434</v>
      </c>
      <c r="K17" s="26" t="s">
        <v>1434</v>
      </c>
      <c r="L17" s="26" t="s">
        <v>1</v>
      </c>
      <c r="M17" s="26" t="s">
        <v>1</v>
      </c>
      <c r="N17" s="26" t="s">
        <v>1</v>
      </c>
      <c r="O17" s="26" t="s">
        <v>1</v>
      </c>
      <c r="P17" s="26" t="s">
        <v>1</v>
      </c>
      <c r="Q17" s="26" t="s">
        <v>1</v>
      </c>
      <c r="R17" s="26" t="s">
        <v>1</v>
      </c>
      <c r="S17" s="26" t="s">
        <v>1</v>
      </c>
      <c r="T17" s="26" t="s">
        <v>1</v>
      </c>
      <c r="U17" s="25" t="s">
        <v>528</v>
      </c>
      <c r="V17" s="35" t="s">
        <v>1193</v>
      </c>
    </row>
    <row r="18" spans="1:22" s="1" customFormat="1" ht="28.5" customHeight="1" thickBot="1" x14ac:dyDescent="0.3">
      <c r="A18"/>
      <c r="B18" s="24">
        <v>15</v>
      </c>
      <c r="C18" s="25" t="s">
        <v>1267</v>
      </c>
      <c r="D18" s="25" t="s">
        <v>469</v>
      </c>
      <c r="E18" s="25" t="s">
        <v>953</v>
      </c>
      <c r="F18" s="25" t="s">
        <v>45</v>
      </c>
      <c r="G18" s="36">
        <v>32.01</v>
      </c>
      <c r="H18" s="36">
        <v>0.4</v>
      </c>
      <c r="I18" s="36">
        <v>32</v>
      </c>
      <c r="J18" s="25" t="s">
        <v>1434</v>
      </c>
      <c r="K18" s="26" t="s">
        <v>1434</v>
      </c>
      <c r="L18" s="26" t="s">
        <v>1</v>
      </c>
      <c r="M18" s="26" t="s">
        <v>1</v>
      </c>
      <c r="N18" s="26" t="s">
        <v>1</v>
      </c>
      <c r="O18" s="26" t="s">
        <v>1</v>
      </c>
      <c r="P18" s="26" t="s">
        <v>1</v>
      </c>
      <c r="Q18" s="26" t="s">
        <v>1</v>
      </c>
      <c r="R18" s="26" t="s">
        <v>1</v>
      </c>
      <c r="S18" s="26" t="s">
        <v>1</v>
      </c>
      <c r="T18" s="26" t="s">
        <v>1</v>
      </c>
      <c r="U18" s="25" t="s">
        <v>528</v>
      </c>
      <c r="V18" s="35" t="s">
        <v>1193</v>
      </c>
    </row>
    <row r="19" spans="1:22" s="1" customFormat="1" ht="28.5" customHeight="1" thickBot="1" x14ac:dyDescent="0.3">
      <c r="A19"/>
      <c r="B19" s="24">
        <v>16</v>
      </c>
      <c r="C19" s="25" t="s">
        <v>1267</v>
      </c>
      <c r="D19" s="25" t="s">
        <v>286</v>
      </c>
      <c r="E19" s="25" t="s">
        <v>961</v>
      </c>
      <c r="F19" s="25" t="s">
        <v>45</v>
      </c>
      <c r="G19" s="36">
        <v>55</v>
      </c>
      <c r="H19" s="36">
        <v>2.5</v>
      </c>
      <c r="I19" s="36">
        <v>55</v>
      </c>
      <c r="J19" s="25" t="s">
        <v>1434</v>
      </c>
      <c r="K19" s="26" t="s">
        <v>1434</v>
      </c>
      <c r="L19" s="26" t="s">
        <v>1</v>
      </c>
      <c r="M19" s="26" t="s">
        <v>1</v>
      </c>
      <c r="N19" s="26" t="s">
        <v>1</v>
      </c>
      <c r="O19" s="26" t="s">
        <v>1</v>
      </c>
      <c r="P19" s="26" t="s">
        <v>1</v>
      </c>
      <c r="Q19" s="26" t="s">
        <v>1</v>
      </c>
      <c r="R19" s="26" t="s">
        <v>1</v>
      </c>
      <c r="S19" s="26" t="s">
        <v>1</v>
      </c>
      <c r="T19" s="26" t="s">
        <v>1</v>
      </c>
      <c r="U19" s="25" t="s">
        <v>528</v>
      </c>
      <c r="V19" s="35" t="s">
        <v>1193</v>
      </c>
    </row>
    <row r="20" spans="1:22" s="1" customFormat="1" ht="28.5" customHeight="1" thickBot="1" x14ac:dyDescent="0.3">
      <c r="A20"/>
      <c r="B20" s="24">
        <v>17</v>
      </c>
      <c r="C20" s="25" t="s">
        <v>1272</v>
      </c>
      <c r="D20" s="25" t="s">
        <v>266</v>
      </c>
      <c r="E20" s="25" t="s">
        <v>1436</v>
      </c>
      <c r="F20" s="25" t="s">
        <v>45</v>
      </c>
      <c r="G20" s="36">
        <v>89.465000000000003</v>
      </c>
      <c r="H20" s="36">
        <v>0.64200000000000002</v>
      </c>
      <c r="I20" s="36">
        <v>108.1</v>
      </c>
      <c r="J20" s="25" t="s">
        <v>1434</v>
      </c>
      <c r="K20" s="26" t="s">
        <v>1434</v>
      </c>
      <c r="L20" s="26" t="s">
        <v>1</v>
      </c>
      <c r="M20" s="26" t="s">
        <v>1</v>
      </c>
      <c r="N20" s="26" t="s">
        <v>1</v>
      </c>
      <c r="O20" s="26" t="s">
        <v>1</v>
      </c>
      <c r="P20" s="26" t="s">
        <v>1</v>
      </c>
      <c r="Q20" s="26" t="s">
        <v>1</v>
      </c>
      <c r="R20" s="26" t="s">
        <v>1</v>
      </c>
      <c r="S20" s="26" t="s">
        <v>1</v>
      </c>
      <c r="T20" s="26" t="s">
        <v>1</v>
      </c>
      <c r="U20" s="25" t="s">
        <v>528</v>
      </c>
      <c r="V20" s="35" t="s">
        <v>1193</v>
      </c>
    </row>
    <row r="21" spans="1:22" s="1" customFormat="1" ht="28.5" customHeight="1" thickBot="1" x14ac:dyDescent="0.3">
      <c r="A21"/>
      <c r="B21" s="24">
        <v>18</v>
      </c>
      <c r="C21" s="25" t="s">
        <v>1346</v>
      </c>
      <c r="D21" s="25" t="s">
        <v>402</v>
      </c>
      <c r="E21" s="25" t="s">
        <v>973</v>
      </c>
      <c r="F21" s="25" t="s">
        <v>45</v>
      </c>
      <c r="G21" s="36">
        <v>8.9990000000000006</v>
      </c>
      <c r="H21" s="36">
        <v>0.09</v>
      </c>
      <c r="I21" s="36">
        <v>9</v>
      </c>
      <c r="J21" s="25" t="s">
        <v>1434</v>
      </c>
      <c r="K21" s="26" t="s">
        <v>1434</v>
      </c>
      <c r="L21" s="26" t="s">
        <v>1</v>
      </c>
      <c r="M21" s="26" t="s">
        <v>1</v>
      </c>
      <c r="N21" s="26" t="s">
        <v>1</v>
      </c>
      <c r="O21" s="26" t="s">
        <v>1</v>
      </c>
      <c r="P21" s="26" t="s">
        <v>1</v>
      </c>
      <c r="Q21" s="26" t="s">
        <v>1</v>
      </c>
      <c r="R21" s="26" t="s">
        <v>1</v>
      </c>
      <c r="S21" s="26" t="s">
        <v>1</v>
      </c>
      <c r="T21" s="26" t="s">
        <v>1</v>
      </c>
      <c r="U21" s="25" t="s">
        <v>528</v>
      </c>
      <c r="V21" s="35" t="s">
        <v>1193</v>
      </c>
    </row>
    <row r="22" spans="1:22" s="1" customFormat="1" ht="28.5" customHeight="1" thickBot="1" x14ac:dyDescent="0.3">
      <c r="A22"/>
      <c r="B22" s="24">
        <v>19</v>
      </c>
      <c r="C22" s="25" t="s">
        <v>1251</v>
      </c>
      <c r="D22" s="25" t="s">
        <v>194</v>
      </c>
      <c r="E22" s="25" t="s">
        <v>603</v>
      </c>
      <c r="F22" s="25" t="s">
        <v>35</v>
      </c>
      <c r="G22" s="36">
        <v>177</v>
      </c>
      <c r="H22" s="36">
        <v>75</v>
      </c>
      <c r="I22" s="36">
        <v>206.3</v>
      </c>
      <c r="J22" s="25">
        <v>5.5</v>
      </c>
      <c r="K22" s="26">
        <v>1134.6500000000001</v>
      </c>
      <c r="L22" s="26">
        <v>0.4</v>
      </c>
      <c r="M22" s="26">
        <v>-0.42127500000000001</v>
      </c>
      <c r="N22" s="26">
        <v>0.26058199999999998</v>
      </c>
      <c r="O22" s="26">
        <v>-0.26144400000000001</v>
      </c>
      <c r="P22" s="26">
        <v>0.4</v>
      </c>
      <c r="Q22" s="26">
        <v>0.26058199999999998</v>
      </c>
      <c r="R22" s="26">
        <v>9.9026980000000009</v>
      </c>
      <c r="S22" s="26">
        <v>-7.6439300000000001</v>
      </c>
      <c r="T22" s="26">
        <v>7.6439300000000001</v>
      </c>
      <c r="U22" s="25" t="s">
        <v>516</v>
      </c>
      <c r="V22" s="35"/>
    </row>
    <row r="23" spans="1:22" s="1" customFormat="1" ht="28.5" customHeight="1" thickBot="1" x14ac:dyDescent="0.3">
      <c r="A23"/>
      <c r="B23" s="24">
        <v>20</v>
      </c>
      <c r="C23" s="25" t="s">
        <v>1271</v>
      </c>
      <c r="D23" s="25" t="s">
        <v>555</v>
      </c>
      <c r="E23" s="25" t="s">
        <v>1435</v>
      </c>
      <c r="F23" s="25" t="s">
        <v>45</v>
      </c>
      <c r="G23" s="36">
        <v>100.22</v>
      </c>
      <c r="H23" s="36">
        <v>3.49</v>
      </c>
      <c r="I23" s="36">
        <v>101.01</v>
      </c>
      <c r="J23" s="25" t="s">
        <v>1434</v>
      </c>
      <c r="K23" s="26" t="s">
        <v>1434</v>
      </c>
      <c r="L23" s="26" t="s">
        <v>1</v>
      </c>
      <c r="M23" s="26" t="s">
        <v>1</v>
      </c>
      <c r="N23" s="26" t="s">
        <v>1</v>
      </c>
      <c r="O23" s="26" t="s">
        <v>1</v>
      </c>
      <c r="P23" s="26" t="s">
        <v>1</v>
      </c>
      <c r="Q23" s="26" t="s">
        <v>1</v>
      </c>
      <c r="R23" s="26" t="s">
        <v>1</v>
      </c>
      <c r="S23" s="26" t="s">
        <v>1</v>
      </c>
      <c r="T23" s="26" t="s">
        <v>1</v>
      </c>
      <c r="U23" s="25" t="s">
        <v>528</v>
      </c>
      <c r="V23" s="35" t="s">
        <v>1193</v>
      </c>
    </row>
    <row r="24" spans="1:22" s="1" customFormat="1" ht="28.5" customHeight="1" thickBot="1" x14ac:dyDescent="0.3">
      <c r="A24"/>
      <c r="B24" s="24">
        <v>21</v>
      </c>
      <c r="C24" s="25" t="s">
        <v>1254</v>
      </c>
      <c r="D24" s="25" t="s">
        <v>90</v>
      </c>
      <c r="E24" s="25" t="s">
        <v>723</v>
      </c>
      <c r="F24" s="25" t="s">
        <v>38</v>
      </c>
      <c r="G24" s="36">
        <v>138.75829999999999</v>
      </c>
      <c r="H24" s="36">
        <v>74</v>
      </c>
      <c r="I24" s="36">
        <v>150.5</v>
      </c>
      <c r="J24" s="25">
        <v>4.05</v>
      </c>
      <c r="K24" s="26">
        <v>609.52499999999998</v>
      </c>
      <c r="L24" s="26">
        <v>-4.3826369999999999</v>
      </c>
      <c r="M24" s="26">
        <v>-1.9873190000000001</v>
      </c>
      <c r="N24" s="26">
        <v>0.10521800000000001</v>
      </c>
      <c r="O24" s="26">
        <v>-0.109053</v>
      </c>
      <c r="P24" s="26">
        <v>1.9873190000000001</v>
      </c>
      <c r="Q24" s="26">
        <v>0.10521800000000001</v>
      </c>
      <c r="R24" s="26">
        <v>0</v>
      </c>
      <c r="S24" s="26">
        <v>-52.261355000000002</v>
      </c>
      <c r="T24" s="26">
        <v>0</v>
      </c>
      <c r="U24" s="25" t="s">
        <v>516</v>
      </c>
      <c r="V24" s="35"/>
    </row>
    <row r="25" spans="1:22" s="1" customFormat="1" ht="28.5" customHeight="1" thickBot="1" x14ac:dyDescent="0.3">
      <c r="A25"/>
      <c r="B25" s="24">
        <v>22</v>
      </c>
      <c r="C25" s="25" t="s">
        <v>1254</v>
      </c>
      <c r="D25" s="25" t="s">
        <v>91</v>
      </c>
      <c r="E25" s="25" t="s">
        <v>825</v>
      </c>
      <c r="F25" s="25" t="s">
        <v>38</v>
      </c>
      <c r="G25" s="36">
        <v>138.75829999999999</v>
      </c>
      <c r="H25" s="36">
        <v>74</v>
      </c>
      <c r="I25" s="36">
        <v>150.5</v>
      </c>
      <c r="J25" s="25">
        <v>4.05</v>
      </c>
      <c r="K25" s="26">
        <v>609.52499999999998</v>
      </c>
      <c r="L25" s="26">
        <v>1.341734</v>
      </c>
      <c r="M25" s="26">
        <v>-3.9948160000000001</v>
      </c>
      <c r="N25" s="26">
        <v>-0.49216199999999999</v>
      </c>
      <c r="O25" s="26">
        <v>-0.57730599999999999</v>
      </c>
      <c r="P25" s="26">
        <v>1.341734</v>
      </c>
      <c r="Q25" s="26">
        <v>0.49216199999999999</v>
      </c>
      <c r="R25" s="26">
        <v>31.017288000000001</v>
      </c>
      <c r="S25" s="26">
        <v>-52.928635</v>
      </c>
      <c r="T25" s="26">
        <v>31.017288000000001</v>
      </c>
      <c r="U25" s="25" t="s">
        <v>516</v>
      </c>
      <c r="V25" s="35"/>
    </row>
    <row r="26" spans="1:22" s="1" customFormat="1" ht="28.5" customHeight="1" thickBot="1" x14ac:dyDescent="0.3">
      <c r="A26"/>
      <c r="B26" s="24">
        <v>23</v>
      </c>
      <c r="C26" s="25" t="s">
        <v>1254</v>
      </c>
      <c r="D26" s="25" t="s">
        <v>92</v>
      </c>
      <c r="E26" s="25" t="s">
        <v>826</v>
      </c>
      <c r="F26" s="25" t="s">
        <v>38</v>
      </c>
      <c r="G26" s="36">
        <v>46.283499999999997</v>
      </c>
      <c r="H26" s="36">
        <v>24</v>
      </c>
      <c r="I26" s="36">
        <v>50.2</v>
      </c>
      <c r="J26" s="25">
        <v>4.05</v>
      </c>
      <c r="K26" s="26">
        <v>203.31</v>
      </c>
      <c r="L26" s="26">
        <v>2.1959399999999998</v>
      </c>
      <c r="M26" s="26">
        <v>-3.223563</v>
      </c>
      <c r="N26" s="26">
        <v>0.29200700000000002</v>
      </c>
      <c r="O26" s="26">
        <v>-0.30436299999999999</v>
      </c>
      <c r="P26" s="26">
        <v>2.1959399999999998</v>
      </c>
      <c r="Q26" s="26">
        <v>0.29200700000000002</v>
      </c>
      <c r="R26" s="26">
        <v>10.72856</v>
      </c>
      <c r="S26" s="26">
        <v>-14.377718</v>
      </c>
      <c r="T26" s="26">
        <v>10.72856</v>
      </c>
      <c r="U26" s="25" t="s">
        <v>516</v>
      </c>
      <c r="V26" s="35"/>
    </row>
    <row r="27" spans="1:22" s="1" customFormat="1" ht="28.5" customHeight="1" thickBot="1" x14ac:dyDescent="0.3">
      <c r="A27"/>
      <c r="B27" s="24">
        <v>24</v>
      </c>
      <c r="C27" s="25" t="s">
        <v>1254</v>
      </c>
      <c r="D27" s="25" t="s">
        <v>112</v>
      </c>
      <c r="E27" s="25" t="s">
        <v>673</v>
      </c>
      <c r="F27" s="25" t="s">
        <v>33</v>
      </c>
      <c r="G27" s="36">
        <v>86</v>
      </c>
      <c r="H27" s="36">
        <v>40</v>
      </c>
      <c r="I27" s="36">
        <v>70</v>
      </c>
      <c r="J27" s="25">
        <v>3.2</v>
      </c>
      <c r="K27" s="26">
        <v>224</v>
      </c>
      <c r="L27" s="26">
        <v>10.253902999999999</v>
      </c>
      <c r="M27" s="26">
        <v>-10.388664</v>
      </c>
      <c r="N27" s="26">
        <v>2.00163</v>
      </c>
      <c r="O27" s="26">
        <v>-1.976245</v>
      </c>
      <c r="P27" s="26">
        <v>10.253902999999999</v>
      </c>
      <c r="Q27" s="26">
        <v>1.976245</v>
      </c>
      <c r="R27" s="26">
        <v>18.540223999999998</v>
      </c>
      <c r="S27" s="26">
        <v>-20.728308999999999</v>
      </c>
      <c r="T27" s="26">
        <v>18.540223999999998</v>
      </c>
      <c r="U27" s="25" t="s">
        <v>516</v>
      </c>
      <c r="V27" s="35"/>
    </row>
    <row r="28" spans="1:22" s="1" customFormat="1" ht="28.5" customHeight="1" thickBot="1" x14ac:dyDescent="0.3">
      <c r="A28"/>
      <c r="B28" s="24">
        <v>25</v>
      </c>
      <c r="C28" s="25" t="s">
        <v>1254</v>
      </c>
      <c r="D28" s="25" t="s">
        <v>113</v>
      </c>
      <c r="E28" s="25" t="s">
        <v>674</v>
      </c>
      <c r="F28" s="25" t="s">
        <v>33</v>
      </c>
      <c r="G28" s="36">
        <v>86</v>
      </c>
      <c r="H28" s="36">
        <v>40</v>
      </c>
      <c r="I28" s="36">
        <v>70</v>
      </c>
      <c r="J28" s="25">
        <v>3.2</v>
      </c>
      <c r="K28" s="26">
        <v>224</v>
      </c>
      <c r="L28" s="26">
        <v>10.253902999999999</v>
      </c>
      <c r="M28" s="26">
        <v>-10.388664</v>
      </c>
      <c r="N28" s="26">
        <v>2.00163</v>
      </c>
      <c r="O28" s="26">
        <v>-1.976245</v>
      </c>
      <c r="P28" s="26">
        <v>10.253902999999999</v>
      </c>
      <c r="Q28" s="26">
        <v>1.976245</v>
      </c>
      <c r="R28" s="26">
        <v>18.540223999999998</v>
      </c>
      <c r="S28" s="26">
        <v>-20.728308999999999</v>
      </c>
      <c r="T28" s="26">
        <v>18.540223999999998</v>
      </c>
      <c r="U28" s="25" t="s">
        <v>516</v>
      </c>
      <c r="V28" s="35"/>
    </row>
    <row r="29" spans="1:22" s="1" customFormat="1" ht="28.5" customHeight="1" thickBot="1" x14ac:dyDescent="0.3">
      <c r="A29"/>
      <c r="B29" s="24">
        <v>26</v>
      </c>
      <c r="C29" s="25" t="s">
        <v>1254</v>
      </c>
      <c r="D29" s="25" t="s">
        <v>179</v>
      </c>
      <c r="E29" s="25" t="s">
        <v>678</v>
      </c>
      <c r="F29" s="25" t="s">
        <v>33</v>
      </c>
      <c r="G29" s="36">
        <v>231.2</v>
      </c>
      <c r="H29" s="36">
        <v>100</v>
      </c>
      <c r="I29" s="36">
        <v>220</v>
      </c>
      <c r="J29" s="25">
        <v>3.9</v>
      </c>
      <c r="K29" s="26">
        <v>858</v>
      </c>
      <c r="L29" s="26">
        <v>8.8085430000000002</v>
      </c>
      <c r="M29" s="26">
        <v>-8.9942270000000004</v>
      </c>
      <c r="N29" s="26">
        <v>2.552546</v>
      </c>
      <c r="O29" s="26">
        <v>-2.5674250000000001</v>
      </c>
      <c r="P29" s="26">
        <v>8.8085430000000002</v>
      </c>
      <c r="Q29" s="26">
        <v>2.552546</v>
      </c>
      <c r="R29" s="26">
        <v>39.385961000000002</v>
      </c>
      <c r="S29" s="26">
        <v>-46.157967999999997</v>
      </c>
      <c r="T29" s="26">
        <v>39.385961000000002</v>
      </c>
      <c r="U29" s="25" t="s">
        <v>516</v>
      </c>
      <c r="V29" s="35"/>
    </row>
    <row r="30" spans="1:22" s="1" customFormat="1" ht="28.5" customHeight="1" thickBot="1" x14ac:dyDescent="0.3">
      <c r="A30"/>
      <c r="B30" s="24">
        <v>27</v>
      </c>
      <c r="C30" s="25" t="s">
        <v>1254</v>
      </c>
      <c r="D30" s="25" t="s">
        <v>180</v>
      </c>
      <c r="E30" s="25" t="s">
        <v>679</v>
      </c>
      <c r="F30" s="25" t="s">
        <v>33</v>
      </c>
      <c r="G30" s="36">
        <v>232</v>
      </c>
      <c r="H30" s="36">
        <v>100</v>
      </c>
      <c r="I30" s="36">
        <v>220</v>
      </c>
      <c r="J30" s="25">
        <v>3.9</v>
      </c>
      <c r="K30" s="26">
        <v>858</v>
      </c>
      <c r="L30" s="26">
        <v>8.3702660000000009</v>
      </c>
      <c r="M30" s="26">
        <v>-8.5416039999999995</v>
      </c>
      <c r="N30" s="26">
        <v>2.4235359999999999</v>
      </c>
      <c r="O30" s="26">
        <v>-2.437516</v>
      </c>
      <c r="P30" s="26">
        <v>8.3702660000000009</v>
      </c>
      <c r="Q30" s="26">
        <v>2.4235359999999999</v>
      </c>
      <c r="R30" s="26">
        <v>39.384286000000003</v>
      </c>
      <c r="S30" s="26">
        <v>-46.153899000000003</v>
      </c>
      <c r="T30" s="26">
        <v>39.384286000000003</v>
      </c>
      <c r="U30" s="25" t="s">
        <v>516</v>
      </c>
      <c r="V30" s="35"/>
    </row>
    <row r="31" spans="1:22" s="1" customFormat="1" ht="28.5" customHeight="1" thickBot="1" x14ac:dyDescent="0.3">
      <c r="A31"/>
      <c r="B31" s="24">
        <v>28</v>
      </c>
      <c r="C31" s="25" t="s">
        <v>1254</v>
      </c>
      <c r="D31" s="25" t="s">
        <v>334</v>
      </c>
      <c r="E31" s="25" t="s">
        <v>724</v>
      </c>
      <c r="F31" s="25" t="s">
        <v>33</v>
      </c>
      <c r="G31" s="36">
        <v>47.5</v>
      </c>
      <c r="H31" s="36">
        <v>18.600000000000001</v>
      </c>
      <c r="I31" s="36">
        <v>50</v>
      </c>
      <c r="J31" s="25">
        <v>2.75</v>
      </c>
      <c r="K31" s="26">
        <v>137.5</v>
      </c>
      <c r="L31" s="26">
        <v>2.9426459999999999</v>
      </c>
      <c r="M31" s="26">
        <v>-3.0753870000000001</v>
      </c>
      <c r="N31" s="26">
        <v>0.70869800000000005</v>
      </c>
      <c r="O31" s="26">
        <v>-0.70842799999999995</v>
      </c>
      <c r="P31" s="26">
        <v>2.9426459999999999</v>
      </c>
      <c r="Q31" s="26">
        <v>0.70842799999999995</v>
      </c>
      <c r="R31" s="26">
        <v>8.2975700000000003</v>
      </c>
      <c r="S31" s="26">
        <v>-8.2860209999999999</v>
      </c>
      <c r="T31" s="26">
        <v>8.2860209999999999</v>
      </c>
      <c r="U31" s="25" t="s">
        <v>528</v>
      </c>
      <c r="V31" s="35" t="s">
        <v>1193</v>
      </c>
    </row>
    <row r="32" spans="1:22" s="1" customFormat="1" ht="28.5" customHeight="1" thickBot="1" x14ac:dyDescent="0.3">
      <c r="A32"/>
      <c r="B32" s="24">
        <v>29</v>
      </c>
      <c r="C32" s="25" t="s">
        <v>1254</v>
      </c>
      <c r="D32" s="25" t="s">
        <v>335</v>
      </c>
      <c r="E32" s="25" t="s">
        <v>725</v>
      </c>
      <c r="F32" s="25" t="s">
        <v>33</v>
      </c>
      <c r="G32" s="36">
        <v>47.5</v>
      </c>
      <c r="H32" s="36">
        <v>18.600000000000001</v>
      </c>
      <c r="I32" s="36">
        <v>53.2</v>
      </c>
      <c r="J32" s="25">
        <v>3.3</v>
      </c>
      <c r="K32" s="26">
        <v>175.56</v>
      </c>
      <c r="L32" s="26">
        <v>1.997444</v>
      </c>
      <c r="M32" s="26">
        <v>-2.1967460000000001</v>
      </c>
      <c r="N32" s="26">
        <v>3.6632999999999999E-2</v>
      </c>
      <c r="O32" s="26">
        <v>-3.9766000000000003E-2</v>
      </c>
      <c r="P32" s="26">
        <v>1.997444</v>
      </c>
      <c r="Q32" s="26">
        <v>3.6632999999999999E-2</v>
      </c>
      <c r="R32" s="26">
        <v>8.0595850000000002</v>
      </c>
      <c r="S32" s="26">
        <v>-7.9685509999999997</v>
      </c>
      <c r="T32" s="26">
        <v>7.9685509999999997</v>
      </c>
      <c r="U32" s="25" t="s">
        <v>528</v>
      </c>
      <c r="V32" s="35" t="s">
        <v>1193</v>
      </c>
    </row>
    <row r="33" spans="1:22" s="1" customFormat="1" ht="28.5" customHeight="1" thickBot="1" x14ac:dyDescent="0.3">
      <c r="A33"/>
      <c r="B33" s="24">
        <v>30</v>
      </c>
      <c r="C33" s="25" t="s">
        <v>1254</v>
      </c>
      <c r="D33" s="25" t="s">
        <v>78</v>
      </c>
      <c r="E33" s="25" t="s">
        <v>836</v>
      </c>
      <c r="F33" s="25" t="s">
        <v>38</v>
      </c>
      <c r="G33" s="36">
        <v>53</v>
      </c>
      <c r="H33" s="36">
        <v>0</v>
      </c>
      <c r="I33" s="36">
        <v>56</v>
      </c>
      <c r="J33" s="25">
        <v>2.895</v>
      </c>
      <c r="K33" s="26">
        <v>162.12</v>
      </c>
      <c r="L33" s="26">
        <v>5.2091589999999997</v>
      </c>
      <c r="M33" s="26">
        <v>-23.581233000000001</v>
      </c>
      <c r="N33" s="26">
        <v>5.2091269999999996</v>
      </c>
      <c r="O33" s="26">
        <v>-12.886518000000001</v>
      </c>
      <c r="P33" s="26">
        <v>5.2091589999999997</v>
      </c>
      <c r="Q33" s="26">
        <v>5.2091269999999996</v>
      </c>
      <c r="R33" s="26">
        <v>13.690872000000001</v>
      </c>
      <c r="S33" s="26">
        <v>-23.473651</v>
      </c>
      <c r="T33" s="26">
        <v>13.690872000000001</v>
      </c>
      <c r="U33" s="25" t="s">
        <v>528</v>
      </c>
      <c r="V33" s="35" t="s">
        <v>1463</v>
      </c>
    </row>
    <row r="34" spans="1:22" s="21" customFormat="1" ht="28.5" customHeight="1" thickBot="1" x14ac:dyDescent="0.3">
      <c r="A34" s="20"/>
      <c r="B34" s="24">
        <v>31</v>
      </c>
      <c r="C34" s="25" t="s">
        <v>1254</v>
      </c>
      <c r="D34" s="25" t="s">
        <v>438</v>
      </c>
      <c r="E34" s="25" t="s">
        <v>759</v>
      </c>
      <c r="F34" s="25" t="s">
        <v>38</v>
      </c>
      <c r="G34" s="36">
        <v>89.2</v>
      </c>
      <c r="H34" s="36">
        <v>35.299999999999997</v>
      </c>
      <c r="I34" s="36">
        <v>93</v>
      </c>
      <c r="J34" s="25">
        <v>3.81</v>
      </c>
      <c r="K34" s="26">
        <v>354.33</v>
      </c>
      <c r="L34" s="26">
        <v>14.982367</v>
      </c>
      <c r="M34" s="26">
        <v>-21.055661000000001</v>
      </c>
      <c r="N34" s="26">
        <v>5.0059399999999998</v>
      </c>
      <c r="O34" s="26">
        <v>-5.2210289999999997</v>
      </c>
      <c r="P34" s="26">
        <v>14.982367</v>
      </c>
      <c r="Q34" s="26">
        <v>5.0059399999999998</v>
      </c>
      <c r="R34" s="26">
        <v>18.812484000000001</v>
      </c>
      <c r="S34" s="26">
        <v>-25.546026000000001</v>
      </c>
      <c r="T34" s="26">
        <v>18.812484000000001</v>
      </c>
      <c r="U34" s="25" t="s">
        <v>528</v>
      </c>
      <c r="V34" s="35" t="s">
        <v>1463</v>
      </c>
    </row>
    <row r="35" spans="1:22" s="1" customFormat="1" ht="28.5" customHeight="1" thickBot="1" x14ac:dyDescent="0.3">
      <c r="A35"/>
      <c r="B35" s="24">
        <v>32</v>
      </c>
      <c r="C35" s="25" t="s">
        <v>1254</v>
      </c>
      <c r="D35" s="25" t="s">
        <v>439</v>
      </c>
      <c r="E35" s="25" t="s">
        <v>760</v>
      </c>
      <c r="F35" s="25" t="s">
        <v>38</v>
      </c>
      <c r="G35" s="36">
        <v>89.2</v>
      </c>
      <c r="H35" s="36">
        <v>35.299999999999997</v>
      </c>
      <c r="I35" s="36">
        <v>93</v>
      </c>
      <c r="J35" s="25">
        <v>3.81</v>
      </c>
      <c r="K35" s="26">
        <v>354.33</v>
      </c>
      <c r="L35" s="26">
        <v>15.421606000000001</v>
      </c>
      <c r="M35" s="26">
        <v>-22.971471999999999</v>
      </c>
      <c r="N35" s="26">
        <v>6.2049149999999997</v>
      </c>
      <c r="O35" s="26">
        <v>-6.0421699999999996</v>
      </c>
      <c r="P35" s="26">
        <v>15.421606000000001</v>
      </c>
      <c r="Q35" s="26">
        <v>6.0421699999999996</v>
      </c>
      <c r="R35" s="26">
        <v>18.798117000000001</v>
      </c>
      <c r="S35" s="26">
        <v>-25.566165999999999</v>
      </c>
      <c r="T35" s="26">
        <v>18.798117000000001</v>
      </c>
      <c r="U35" s="25" t="s">
        <v>528</v>
      </c>
      <c r="V35" s="35" t="s">
        <v>1463</v>
      </c>
    </row>
    <row r="36" spans="1:22" s="1" customFormat="1" ht="28.5" customHeight="1" thickBot="1" x14ac:dyDescent="0.3">
      <c r="A36"/>
      <c r="B36" s="24">
        <v>33</v>
      </c>
      <c r="C36" s="25" t="s">
        <v>1254</v>
      </c>
      <c r="D36" s="25" t="s">
        <v>444</v>
      </c>
      <c r="E36" s="25" t="s">
        <v>762</v>
      </c>
      <c r="F36" s="25" t="s">
        <v>38</v>
      </c>
      <c r="G36" s="36">
        <v>37</v>
      </c>
      <c r="H36" s="36">
        <v>5.7</v>
      </c>
      <c r="I36" s="36">
        <v>35</v>
      </c>
      <c r="J36" s="25">
        <v>3</v>
      </c>
      <c r="K36" s="26">
        <v>105</v>
      </c>
      <c r="L36" s="26">
        <v>1.8575079999999999</v>
      </c>
      <c r="M36" s="26">
        <v>-1.6</v>
      </c>
      <c r="N36" s="26">
        <v>1.9</v>
      </c>
      <c r="O36" s="26">
        <v>-1.6</v>
      </c>
      <c r="P36" s="26">
        <v>1.6</v>
      </c>
      <c r="Q36" s="26">
        <v>1.6</v>
      </c>
      <c r="R36" s="26">
        <v>8.4238230000000005</v>
      </c>
      <c r="S36" s="26">
        <v>-18.132304999999999</v>
      </c>
      <c r="T36" s="26">
        <v>8.4238230000000005</v>
      </c>
      <c r="U36" s="25" t="s">
        <v>528</v>
      </c>
      <c r="V36" s="35" t="s">
        <v>1463</v>
      </c>
    </row>
    <row r="37" spans="1:22" s="1" customFormat="1" ht="28.5" customHeight="1" thickBot="1" x14ac:dyDescent="0.3">
      <c r="A37"/>
      <c r="B37" s="24">
        <v>34</v>
      </c>
      <c r="C37" s="25" t="s">
        <v>1254</v>
      </c>
      <c r="D37" s="25" t="s">
        <v>93</v>
      </c>
      <c r="E37" s="25" t="s">
        <v>700</v>
      </c>
      <c r="F37" s="25" t="s">
        <v>65</v>
      </c>
      <c r="G37" s="36">
        <v>50.9</v>
      </c>
      <c r="H37" s="36">
        <v>17</v>
      </c>
      <c r="I37" s="36">
        <v>63.5</v>
      </c>
      <c r="J37" s="25">
        <v>1.27</v>
      </c>
      <c r="K37" s="26">
        <v>80.644999999999996</v>
      </c>
      <c r="L37" s="26">
        <v>3.9250180000000001</v>
      </c>
      <c r="M37" s="26">
        <v>-10.913029999999999</v>
      </c>
      <c r="N37" s="26">
        <v>1.4586269999999999</v>
      </c>
      <c r="O37" s="26">
        <v>-1.7744610000000001</v>
      </c>
      <c r="P37" s="26">
        <v>3.9250180000000001</v>
      </c>
      <c r="Q37" s="26">
        <v>1.4586269999999999</v>
      </c>
      <c r="R37" s="26">
        <v>4.5149280000000003</v>
      </c>
      <c r="S37" s="26">
        <v>-14.843945</v>
      </c>
      <c r="T37" s="26">
        <v>4.5149280000000003</v>
      </c>
      <c r="U37" s="25" t="s">
        <v>528</v>
      </c>
      <c r="V37" s="35" t="s">
        <v>1463</v>
      </c>
    </row>
    <row r="38" spans="1:22" s="1" customFormat="1" ht="28.5" customHeight="1" thickBot="1" x14ac:dyDescent="0.3">
      <c r="A38"/>
      <c r="B38" s="24">
        <v>35</v>
      </c>
      <c r="C38" s="25" t="s">
        <v>1254</v>
      </c>
      <c r="D38" s="25" t="s">
        <v>94</v>
      </c>
      <c r="E38" s="25" t="s">
        <v>701</v>
      </c>
      <c r="F38" s="25" t="s">
        <v>65</v>
      </c>
      <c r="G38" s="36">
        <v>50.9</v>
      </c>
      <c r="H38" s="36">
        <v>17</v>
      </c>
      <c r="I38" s="36">
        <v>63.5</v>
      </c>
      <c r="J38" s="25">
        <v>1.27</v>
      </c>
      <c r="K38" s="26">
        <v>80.644999999999996</v>
      </c>
      <c r="L38" s="26">
        <v>3.925014</v>
      </c>
      <c r="M38" s="26">
        <v>-10.902199</v>
      </c>
      <c r="N38" s="26">
        <v>1.458583</v>
      </c>
      <c r="O38" s="26">
        <v>-1.77447</v>
      </c>
      <c r="P38" s="26">
        <v>3.925014</v>
      </c>
      <c r="Q38" s="26">
        <v>1.458583</v>
      </c>
      <c r="R38" s="26">
        <v>4.5149059999999999</v>
      </c>
      <c r="S38" s="26">
        <v>-14.843562</v>
      </c>
      <c r="T38" s="26">
        <v>4.5149059999999999</v>
      </c>
      <c r="U38" s="25" t="s">
        <v>528</v>
      </c>
      <c r="V38" s="35" t="s">
        <v>1463</v>
      </c>
    </row>
    <row r="39" spans="1:22" s="1" customFormat="1" ht="28.5" customHeight="1" thickBot="1" x14ac:dyDescent="0.3">
      <c r="A39"/>
      <c r="B39" s="24">
        <v>36</v>
      </c>
      <c r="C39" s="25" t="s">
        <v>1254</v>
      </c>
      <c r="D39" s="25" t="s">
        <v>108</v>
      </c>
      <c r="E39" s="25" t="s">
        <v>15</v>
      </c>
      <c r="F39" s="25" t="s">
        <v>37</v>
      </c>
      <c r="G39" s="36">
        <v>119.6</v>
      </c>
      <c r="H39" s="36">
        <v>40</v>
      </c>
      <c r="I39" s="36">
        <v>160</v>
      </c>
      <c r="J39" s="25">
        <v>5</v>
      </c>
      <c r="K39" s="26">
        <v>800</v>
      </c>
      <c r="L39" s="26">
        <v>9.9168319999999994</v>
      </c>
      <c r="M39" s="26">
        <v>-24.579139999999999</v>
      </c>
      <c r="N39" s="26">
        <v>6.7663789999999997</v>
      </c>
      <c r="O39" s="26">
        <v>-6.895696</v>
      </c>
      <c r="P39" s="26">
        <v>9.9168319999999994</v>
      </c>
      <c r="Q39" s="26">
        <v>6.7663789999999997</v>
      </c>
      <c r="R39" s="26">
        <v>8.6544159999999994</v>
      </c>
      <c r="S39" s="26">
        <v>-38.722825999999998</v>
      </c>
      <c r="T39" s="26">
        <v>8.6544159999999994</v>
      </c>
      <c r="U39" s="25" t="s">
        <v>516</v>
      </c>
      <c r="V39" s="35"/>
    </row>
    <row r="40" spans="1:22" s="1" customFormat="1" ht="28.5" customHeight="1" thickBot="1" x14ac:dyDescent="0.3">
      <c r="A40"/>
      <c r="B40" s="24">
        <v>37</v>
      </c>
      <c r="C40" s="25" t="s">
        <v>1254</v>
      </c>
      <c r="D40" s="25" t="s">
        <v>108</v>
      </c>
      <c r="E40" s="25" t="s">
        <v>14</v>
      </c>
      <c r="F40" s="25" t="s">
        <v>36</v>
      </c>
      <c r="G40" s="36">
        <v>125.05</v>
      </c>
      <c r="H40" s="36">
        <v>60</v>
      </c>
      <c r="I40" s="36">
        <v>160</v>
      </c>
      <c r="J40" s="25">
        <v>5</v>
      </c>
      <c r="K40" s="26">
        <v>800</v>
      </c>
      <c r="L40" s="26">
        <v>9.9168319999999994</v>
      </c>
      <c r="M40" s="26">
        <v>-24.579139999999999</v>
      </c>
      <c r="N40" s="26">
        <v>6.7663789999999997</v>
      </c>
      <c r="O40" s="26">
        <v>-6.895696</v>
      </c>
      <c r="P40" s="26">
        <v>9.9168319999999994</v>
      </c>
      <c r="Q40" s="26">
        <v>6.7663789999999997</v>
      </c>
      <c r="R40" s="26">
        <v>8.6544159999999994</v>
      </c>
      <c r="S40" s="26">
        <v>-38.722825999999998</v>
      </c>
      <c r="T40" s="26">
        <v>8.6544159999999994</v>
      </c>
      <c r="U40" s="25" t="s">
        <v>516</v>
      </c>
      <c r="V40" s="35"/>
    </row>
    <row r="41" spans="1:22" s="1" customFormat="1" ht="28.5" customHeight="1" thickBot="1" x14ac:dyDescent="0.3">
      <c r="A41"/>
      <c r="B41" s="24">
        <v>38</v>
      </c>
      <c r="C41" s="25" t="s">
        <v>1254</v>
      </c>
      <c r="D41" s="25" t="s">
        <v>109</v>
      </c>
      <c r="E41" s="25" t="s">
        <v>17</v>
      </c>
      <c r="F41" s="25" t="s">
        <v>37</v>
      </c>
      <c r="G41" s="36">
        <v>119.8</v>
      </c>
      <c r="H41" s="36">
        <v>40</v>
      </c>
      <c r="I41" s="36">
        <v>160</v>
      </c>
      <c r="J41" s="25">
        <v>5</v>
      </c>
      <c r="K41" s="26">
        <v>800</v>
      </c>
      <c r="L41" s="26">
        <v>9.9166329999999991</v>
      </c>
      <c r="M41" s="26">
        <v>-24.579260000000001</v>
      </c>
      <c r="N41" s="26">
        <v>6.7664429999999998</v>
      </c>
      <c r="O41" s="26">
        <v>-6.8957329999999999</v>
      </c>
      <c r="P41" s="26">
        <v>9.9166329999999991</v>
      </c>
      <c r="Q41" s="26">
        <v>6.7664429999999998</v>
      </c>
      <c r="R41" s="26">
        <v>8.6542630000000003</v>
      </c>
      <c r="S41" s="26">
        <v>-38.722793000000003</v>
      </c>
      <c r="T41" s="26">
        <v>8.6542630000000003</v>
      </c>
      <c r="U41" s="25" t="s">
        <v>516</v>
      </c>
      <c r="V41" s="35"/>
    </row>
    <row r="42" spans="1:22" s="1" customFormat="1" ht="28.5" customHeight="1" thickBot="1" x14ac:dyDescent="0.3">
      <c r="A42"/>
      <c r="B42" s="24">
        <v>39</v>
      </c>
      <c r="C42" s="25" t="s">
        <v>1254</v>
      </c>
      <c r="D42" s="25" t="s">
        <v>109</v>
      </c>
      <c r="E42" s="25" t="s">
        <v>16</v>
      </c>
      <c r="F42" s="25" t="s">
        <v>36</v>
      </c>
      <c r="G42" s="36">
        <v>124.66</v>
      </c>
      <c r="H42" s="36">
        <v>60</v>
      </c>
      <c r="I42" s="36">
        <v>160</v>
      </c>
      <c r="J42" s="25">
        <v>5</v>
      </c>
      <c r="K42" s="26">
        <v>800</v>
      </c>
      <c r="L42" s="26">
        <v>9.9166329999999991</v>
      </c>
      <c r="M42" s="26">
        <v>-24.579260000000001</v>
      </c>
      <c r="N42" s="26">
        <v>6.7664429999999998</v>
      </c>
      <c r="O42" s="26">
        <v>-6.8957329999999999</v>
      </c>
      <c r="P42" s="26">
        <v>9.9166329999999991</v>
      </c>
      <c r="Q42" s="26">
        <v>6.7664429999999998</v>
      </c>
      <c r="R42" s="26">
        <v>8.6542630000000003</v>
      </c>
      <c r="S42" s="26">
        <v>-38.722793000000003</v>
      </c>
      <c r="T42" s="26">
        <v>8.6542630000000003</v>
      </c>
      <c r="U42" s="25" t="s">
        <v>516</v>
      </c>
      <c r="V42" s="35"/>
    </row>
    <row r="43" spans="1:22" s="1" customFormat="1" ht="28.5" customHeight="1" thickBot="1" x14ac:dyDescent="0.3">
      <c r="A43"/>
      <c r="B43" s="24">
        <v>40</v>
      </c>
      <c r="C43" s="25" t="s">
        <v>1254</v>
      </c>
      <c r="D43" s="25" t="s">
        <v>359</v>
      </c>
      <c r="E43" s="25" t="s">
        <v>13</v>
      </c>
      <c r="F43" s="25" t="s">
        <v>65</v>
      </c>
      <c r="G43" s="36">
        <v>108</v>
      </c>
      <c r="H43" s="36">
        <v>60</v>
      </c>
      <c r="I43" s="36">
        <v>111.625</v>
      </c>
      <c r="J43" s="25">
        <v>7.5000010000000001</v>
      </c>
      <c r="K43" s="26">
        <v>837.18761162500005</v>
      </c>
      <c r="L43" s="26">
        <v>8.357272</v>
      </c>
      <c r="M43" s="26">
        <v>-24.076162</v>
      </c>
      <c r="N43" s="26">
        <v>5.3406260000000003</v>
      </c>
      <c r="O43" s="26">
        <v>-5.8316489999999996</v>
      </c>
      <c r="P43" s="26">
        <v>8.357272</v>
      </c>
      <c r="Q43" s="26">
        <v>5.3406260000000003</v>
      </c>
      <c r="R43" s="26">
        <v>5.1044499999999999</v>
      </c>
      <c r="S43" s="26">
        <v>-10.078035</v>
      </c>
      <c r="T43" s="26">
        <v>5.1044499999999999</v>
      </c>
      <c r="U43" s="25" t="s">
        <v>528</v>
      </c>
      <c r="V43" s="35" t="s">
        <v>1463</v>
      </c>
    </row>
    <row r="44" spans="1:22" s="1" customFormat="1" ht="28.5" customHeight="1" thickBot="1" x14ac:dyDescent="0.3">
      <c r="A44"/>
      <c r="B44" s="24">
        <v>41</v>
      </c>
      <c r="C44" s="25" t="s">
        <v>1254</v>
      </c>
      <c r="D44" s="25" t="s">
        <v>360</v>
      </c>
      <c r="E44" s="25" t="s">
        <v>715</v>
      </c>
      <c r="F44" s="25" t="s">
        <v>37</v>
      </c>
      <c r="G44" s="36">
        <v>206.29</v>
      </c>
      <c r="H44" s="36">
        <v>145</v>
      </c>
      <c r="I44" s="36">
        <v>273</v>
      </c>
      <c r="J44" s="25">
        <v>7.7000010000000003</v>
      </c>
      <c r="K44" s="26">
        <v>2102.100273</v>
      </c>
      <c r="L44" s="26">
        <v>3.0687069999999999</v>
      </c>
      <c r="M44" s="26">
        <v>-3.432687</v>
      </c>
      <c r="N44" s="26">
        <v>4.064794</v>
      </c>
      <c r="O44" s="26">
        <v>4.064794</v>
      </c>
      <c r="P44" s="26">
        <v>3.0687069999999999</v>
      </c>
      <c r="Q44" s="26">
        <v>4.064794</v>
      </c>
      <c r="R44" s="26">
        <v>5.3480840000000001</v>
      </c>
      <c r="S44" s="26">
        <v>-5.3562640000000004</v>
      </c>
      <c r="T44" s="26">
        <v>5.3480840000000001</v>
      </c>
      <c r="U44" s="25" t="s">
        <v>528</v>
      </c>
      <c r="V44" s="35" t="s">
        <v>1463</v>
      </c>
    </row>
    <row r="45" spans="1:22" s="1" customFormat="1" ht="28.5" customHeight="1" thickBot="1" x14ac:dyDescent="0.3">
      <c r="A45"/>
      <c r="B45" s="24">
        <v>42</v>
      </c>
      <c r="C45" s="25" t="s">
        <v>1254</v>
      </c>
      <c r="D45" s="25" t="s">
        <v>360</v>
      </c>
      <c r="E45" s="25" t="s">
        <v>7</v>
      </c>
      <c r="F45" s="25" t="s">
        <v>36</v>
      </c>
      <c r="G45" s="36">
        <v>217.65</v>
      </c>
      <c r="H45" s="36">
        <v>160</v>
      </c>
      <c r="I45" s="36">
        <v>273</v>
      </c>
      <c r="J45" s="25">
        <v>7.7000010000000003</v>
      </c>
      <c r="K45" s="26">
        <v>2102.100273</v>
      </c>
      <c r="L45" s="26">
        <v>3.0687069999999999</v>
      </c>
      <c r="M45" s="26">
        <v>-3.432687</v>
      </c>
      <c r="N45" s="26">
        <v>4.064794</v>
      </c>
      <c r="O45" s="26">
        <v>4.064794</v>
      </c>
      <c r="P45" s="26">
        <v>3.0687069999999999</v>
      </c>
      <c r="Q45" s="26">
        <v>4.064794</v>
      </c>
      <c r="R45" s="26">
        <v>5.3480840000000001</v>
      </c>
      <c r="S45" s="26">
        <v>-5.3562640000000004</v>
      </c>
      <c r="T45" s="26">
        <v>5.3480840000000001</v>
      </c>
      <c r="U45" s="25" t="s">
        <v>528</v>
      </c>
      <c r="V45" s="35" t="s">
        <v>1463</v>
      </c>
    </row>
    <row r="46" spans="1:22" s="1" customFormat="1" ht="28.5" customHeight="1" thickBot="1" x14ac:dyDescent="0.3">
      <c r="A46"/>
      <c r="B46" s="24">
        <v>43</v>
      </c>
      <c r="C46" s="25" t="s">
        <v>1254</v>
      </c>
      <c r="D46" s="25" t="s">
        <v>518</v>
      </c>
      <c r="E46" s="25" t="s">
        <v>8</v>
      </c>
      <c r="F46" s="25" t="s">
        <v>37</v>
      </c>
      <c r="G46" s="36">
        <v>315.39999999999998</v>
      </c>
      <c r="H46" s="36">
        <v>225</v>
      </c>
      <c r="I46" s="36">
        <v>273</v>
      </c>
      <c r="J46" s="25">
        <v>7.7000010000000003</v>
      </c>
      <c r="K46" s="26">
        <v>2102.100273</v>
      </c>
      <c r="L46" s="26">
        <v>3.0687069999999999</v>
      </c>
      <c r="M46" s="26">
        <v>-3.432687</v>
      </c>
      <c r="N46" s="26">
        <v>4.064794</v>
      </c>
      <c r="O46" s="26">
        <v>4.064794</v>
      </c>
      <c r="P46" s="26">
        <v>3.0687069999999999</v>
      </c>
      <c r="Q46" s="26">
        <v>4.064794</v>
      </c>
      <c r="R46" s="26">
        <v>5.3480840000000001</v>
      </c>
      <c r="S46" s="26">
        <v>-5.3562640000000004</v>
      </c>
      <c r="T46" s="26">
        <v>5.3480840000000001</v>
      </c>
      <c r="U46" s="25" t="s">
        <v>528</v>
      </c>
      <c r="V46" s="35" t="s">
        <v>1463</v>
      </c>
    </row>
    <row r="47" spans="1:22" s="1" customFormat="1" ht="28.5" customHeight="1" thickBot="1" x14ac:dyDescent="0.3">
      <c r="A47"/>
      <c r="B47" s="24">
        <v>44</v>
      </c>
      <c r="C47" s="25" t="s">
        <v>1254</v>
      </c>
      <c r="D47" s="25" t="s">
        <v>518</v>
      </c>
      <c r="E47" s="25" t="s">
        <v>6</v>
      </c>
      <c r="F47" s="25" t="s">
        <v>36</v>
      </c>
      <c r="G47" s="36">
        <v>327.67</v>
      </c>
      <c r="H47" s="36">
        <v>253</v>
      </c>
      <c r="I47" s="36">
        <v>273</v>
      </c>
      <c r="J47" s="25">
        <v>7.7000010000000003</v>
      </c>
      <c r="K47" s="26">
        <v>2102.100273</v>
      </c>
      <c r="L47" s="26">
        <v>3.0687069999999999</v>
      </c>
      <c r="M47" s="26">
        <v>-3.432687</v>
      </c>
      <c r="N47" s="26">
        <v>4.064794</v>
      </c>
      <c r="O47" s="26">
        <v>4.064794</v>
      </c>
      <c r="P47" s="26">
        <v>3.0687069999999999</v>
      </c>
      <c r="Q47" s="26">
        <v>4.064794</v>
      </c>
      <c r="R47" s="26">
        <v>5.3480840000000001</v>
      </c>
      <c r="S47" s="26">
        <v>-5.3562640000000004</v>
      </c>
      <c r="T47" s="26">
        <v>5.3480840000000001</v>
      </c>
      <c r="U47" s="25" t="s">
        <v>528</v>
      </c>
      <c r="V47" s="35" t="s">
        <v>1463</v>
      </c>
    </row>
    <row r="48" spans="1:22" s="1" customFormat="1" ht="28.5" customHeight="1" thickBot="1" x14ac:dyDescent="0.3">
      <c r="A48"/>
      <c r="B48" s="24">
        <v>45</v>
      </c>
      <c r="C48" s="25" t="s">
        <v>1254</v>
      </c>
      <c r="D48" s="25" t="s">
        <v>361</v>
      </c>
      <c r="E48" s="25" t="s">
        <v>9</v>
      </c>
      <c r="F48" s="25" t="s">
        <v>36</v>
      </c>
      <c r="G48" s="36">
        <v>250</v>
      </c>
      <c r="H48" s="36">
        <v>160</v>
      </c>
      <c r="I48" s="36">
        <v>300</v>
      </c>
      <c r="J48" s="25">
        <v>4.5999999999999996</v>
      </c>
      <c r="K48" s="26">
        <v>1380</v>
      </c>
      <c r="L48" s="26">
        <v>11.056575</v>
      </c>
      <c r="M48" s="26">
        <v>-19.637602999999999</v>
      </c>
      <c r="N48" s="26">
        <v>11.550393</v>
      </c>
      <c r="O48" s="26">
        <v>-13.367019000000001</v>
      </c>
      <c r="P48" s="26">
        <v>11.056575</v>
      </c>
      <c r="Q48" s="26">
        <v>11.550393</v>
      </c>
      <c r="R48" s="26">
        <v>10.647956000000001</v>
      </c>
      <c r="S48" s="26">
        <v>17.126745</v>
      </c>
      <c r="T48" s="26">
        <v>10.647956000000001</v>
      </c>
      <c r="U48" s="25" t="s">
        <v>528</v>
      </c>
      <c r="V48" s="35" t="s">
        <v>1463</v>
      </c>
    </row>
    <row r="49" spans="1:22" s="1" customFormat="1" ht="28.5" customHeight="1" thickBot="1" x14ac:dyDescent="0.3">
      <c r="A49"/>
      <c r="B49" s="24">
        <v>46</v>
      </c>
      <c r="C49" s="25" t="s">
        <v>1254</v>
      </c>
      <c r="D49" s="25" t="s">
        <v>519</v>
      </c>
      <c r="E49" s="25" t="s">
        <v>11</v>
      </c>
      <c r="F49" s="25" t="s">
        <v>37</v>
      </c>
      <c r="G49" s="36">
        <v>398.25</v>
      </c>
      <c r="H49" s="36">
        <v>195</v>
      </c>
      <c r="I49" s="36">
        <v>300</v>
      </c>
      <c r="J49" s="25">
        <v>4.5999999999999996</v>
      </c>
      <c r="K49" s="26">
        <v>1380</v>
      </c>
      <c r="L49" s="26">
        <v>11.056575</v>
      </c>
      <c r="M49" s="26">
        <v>-19.637602999999999</v>
      </c>
      <c r="N49" s="26">
        <v>11.550393</v>
      </c>
      <c r="O49" s="26">
        <v>-13.367019000000001</v>
      </c>
      <c r="P49" s="26">
        <v>11.056575</v>
      </c>
      <c r="Q49" s="26">
        <v>11.550393</v>
      </c>
      <c r="R49" s="26">
        <v>10.647956000000001</v>
      </c>
      <c r="S49" s="26">
        <v>17.126745</v>
      </c>
      <c r="T49" s="26">
        <v>10.647956000000001</v>
      </c>
      <c r="U49" s="25" t="s">
        <v>528</v>
      </c>
      <c r="V49" s="35" t="s">
        <v>1463</v>
      </c>
    </row>
    <row r="50" spans="1:22" s="1" customFormat="1" ht="28.5" customHeight="1" thickBot="1" x14ac:dyDescent="0.3">
      <c r="A50"/>
      <c r="B50" s="24">
        <v>47</v>
      </c>
      <c r="C50" s="25" t="s">
        <v>1254</v>
      </c>
      <c r="D50" s="25" t="s">
        <v>519</v>
      </c>
      <c r="E50" s="25" t="s">
        <v>10</v>
      </c>
      <c r="F50" s="25" t="s">
        <v>36</v>
      </c>
      <c r="G50" s="36">
        <v>411.23599999999999</v>
      </c>
      <c r="H50" s="36">
        <v>221</v>
      </c>
      <c r="I50" s="36">
        <v>300</v>
      </c>
      <c r="J50" s="25">
        <v>4.5999999999999996</v>
      </c>
      <c r="K50" s="26">
        <v>1380</v>
      </c>
      <c r="L50" s="26">
        <v>11.056575</v>
      </c>
      <c r="M50" s="26">
        <v>-19.637602999999999</v>
      </c>
      <c r="N50" s="26">
        <v>11.550393</v>
      </c>
      <c r="O50" s="26">
        <v>-13.367019000000001</v>
      </c>
      <c r="P50" s="26">
        <v>11.056575</v>
      </c>
      <c r="Q50" s="26">
        <v>11.550393</v>
      </c>
      <c r="R50" s="26">
        <v>10.647956000000001</v>
      </c>
      <c r="S50" s="26">
        <v>17.126745</v>
      </c>
      <c r="T50" s="26">
        <v>10.647956000000001</v>
      </c>
      <c r="U50" s="25" t="s">
        <v>528</v>
      </c>
      <c r="V50" s="35" t="s">
        <v>1463</v>
      </c>
    </row>
    <row r="51" spans="1:22" s="1" customFormat="1" ht="28.5" customHeight="1" thickBot="1" x14ac:dyDescent="0.3">
      <c r="A51"/>
      <c r="B51" s="24">
        <v>48</v>
      </c>
      <c r="C51" s="25" t="s">
        <v>1254</v>
      </c>
      <c r="D51" s="25" t="s">
        <v>455</v>
      </c>
      <c r="E51" s="25" t="s">
        <v>719</v>
      </c>
      <c r="F51" s="25" t="s">
        <v>35</v>
      </c>
      <c r="G51" s="36">
        <v>373.99</v>
      </c>
      <c r="H51" s="36">
        <v>178</v>
      </c>
      <c r="I51" s="36">
        <v>468</v>
      </c>
      <c r="J51" s="25">
        <v>4.05</v>
      </c>
      <c r="K51" s="26">
        <v>1895.3999999999999</v>
      </c>
      <c r="L51" s="26" t="s">
        <v>1</v>
      </c>
      <c r="M51" s="26" t="s">
        <v>1</v>
      </c>
      <c r="N51" s="26" t="s">
        <v>1</v>
      </c>
      <c r="O51" s="26" t="s">
        <v>1</v>
      </c>
      <c r="P51" s="26" t="s">
        <v>1</v>
      </c>
      <c r="Q51" s="26" t="s">
        <v>1</v>
      </c>
      <c r="R51" s="26" t="s">
        <v>1</v>
      </c>
      <c r="S51" s="26" t="s">
        <v>1</v>
      </c>
      <c r="T51" s="26" t="s">
        <v>1</v>
      </c>
      <c r="U51" s="25" t="s">
        <v>528</v>
      </c>
      <c r="V51" s="35" t="s">
        <v>1188</v>
      </c>
    </row>
    <row r="52" spans="1:22" s="1" customFormat="1" ht="28.5" customHeight="1" thickBot="1" x14ac:dyDescent="0.3">
      <c r="A52"/>
      <c r="B52" s="24">
        <v>49</v>
      </c>
      <c r="C52" s="25" t="s">
        <v>1360</v>
      </c>
      <c r="D52" s="25" t="s">
        <v>206</v>
      </c>
      <c r="E52" s="25" t="s">
        <v>956</v>
      </c>
      <c r="F52" s="25" t="s">
        <v>45</v>
      </c>
      <c r="G52" s="36">
        <v>108.10299999999999</v>
      </c>
      <c r="H52" s="36">
        <v>5</v>
      </c>
      <c r="I52" s="36">
        <v>110.872</v>
      </c>
      <c r="J52" s="25" t="s">
        <v>1434</v>
      </c>
      <c r="K52" s="26" t="s">
        <v>1434</v>
      </c>
      <c r="L52" s="26" t="s">
        <v>1</v>
      </c>
      <c r="M52" s="26" t="s">
        <v>1</v>
      </c>
      <c r="N52" s="26" t="s">
        <v>1</v>
      </c>
      <c r="O52" s="26" t="s">
        <v>1</v>
      </c>
      <c r="P52" s="26" t="s">
        <v>1</v>
      </c>
      <c r="Q52" s="26" t="s">
        <v>1</v>
      </c>
      <c r="R52" s="26" t="s">
        <v>1</v>
      </c>
      <c r="S52" s="26" t="s">
        <v>1</v>
      </c>
      <c r="T52" s="26" t="s">
        <v>1</v>
      </c>
      <c r="U52" s="25" t="s">
        <v>528</v>
      </c>
      <c r="V52" s="35" t="s">
        <v>1193</v>
      </c>
    </row>
    <row r="53" spans="1:22" s="1" customFormat="1" ht="28.5" customHeight="1" thickBot="1" x14ac:dyDescent="0.3">
      <c r="A53"/>
      <c r="B53" s="24">
        <v>50</v>
      </c>
      <c r="C53" s="25" t="s">
        <v>1252</v>
      </c>
      <c r="D53" s="25" t="s">
        <v>88</v>
      </c>
      <c r="E53" s="25" t="s">
        <v>604</v>
      </c>
      <c r="F53" s="25" t="s">
        <v>35</v>
      </c>
      <c r="G53" s="36">
        <v>276.89999999999998</v>
      </c>
      <c r="H53" s="36">
        <v>87</v>
      </c>
      <c r="I53" s="36">
        <v>330</v>
      </c>
      <c r="J53" s="25">
        <v>4.8</v>
      </c>
      <c r="K53" s="26">
        <v>1584</v>
      </c>
      <c r="L53" s="26">
        <v>16.239872999999999</v>
      </c>
      <c r="M53" s="26">
        <v>-8.1750620000000005</v>
      </c>
      <c r="N53" s="26">
        <v>6.869059</v>
      </c>
      <c r="O53" s="26">
        <v>-7.2178370000000003</v>
      </c>
      <c r="P53" s="26">
        <v>8.1750620000000005</v>
      </c>
      <c r="Q53" s="26">
        <v>6.869059</v>
      </c>
      <c r="R53" s="26">
        <v>18.844992000000001</v>
      </c>
      <c r="S53" s="26">
        <v>-5.5132019999999997</v>
      </c>
      <c r="T53" s="26">
        <v>5.5132019999999997</v>
      </c>
      <c r="U53" s="25" t="s">
        <v>516</v>
      </c>
      <c r="V53" s="35"/>
    </row>
    <row r="54" spans="1:22" s="1" customFormat="1" ht="28.5" customHeight="1" thickBot="1" x14ac:dyDescent="0.3">
      <c r="A54"/>
      <c r="B54" s="24">
        <v>51</v>
      </c>
      <c r="C54" s="25" t="s">
        <v>1252</v>
      </c>
      <c r="D54" s="25" t="s">
        <v>89</v>
      </c>
      <c r="E54" s="25" t="s">
        <v>605</v>
      </c>
      <c r="F54" s="25" t="s">
        <v>35</v>
      </c>
      <c r="G54" s="36">
        <v>281.3</v>
      </c>
      <c r="H54" s="36">
        <v>87</v>
      </c>
      <c r="I54" s="36">
        <v>330</v>
      </c>
      <c r="J54" s="25">
        <v>4.8</v>
      </c>
      <c r="K54" s="26">
        <v>1584</v>
      </c>
      <c r="L54" s="26">
        <v>18.740297000000002</v>
      </c>
      <c r="M54" s="26">
        <v>-8.4032560000000007</v>
      </c>
      <c r="N54" s="26">
        <v>7.059215</v>
      </c>
      <c r="O54" s="26">
        <v>-7.4179050000000002</v>
      </c>
      <c r="P54" s="26">
        <v>8.4032560000000007</v>
      </c>
      <c r="Q54" s="26">
        <v>7.059215</v>
      </c>
      <c r="R54" s="26">
        <v>19.335781000000001</v>
      </c>
      <c r="S54" s="26">
        <v>-5.5857070000000002</v>
      </c>
      <c r="T54" s="26">
        <v>5.5857070000000002</v>
      </c>
      <c r="U54" s="25" t="s">
        <v>516</v>
      </c>
      <c r="V54" s="35"/>
    </row>
    <row r="55" spans="1:22" s="1" customFormat="1" ht="28.5" customHeight="1" thickBot="1" x14ac:dyDescent="0.3">
      <c r="A55"/>
      <c r="B55" s="24">
        <v>52</v>
      </c>
      <c r="C55" s="25" t="s">
        <v>1253</v>
      </c>
      <c r="D55" s="25" t="s">
        <v>122</v>
      </c>
      <c r="E55" s="25" t="s">
        <v>626</v>
      </c>
      <c r="F55" s="25" t="s">
        <v>35</v>
      </c>
      <c r="G55" s="36">
        <v>274.91800000000001</v>
      </c>
      <c r="H55" s="36">
        <v>90</v>
      </c>
      <c r="I55" s="36">
        <v>330</v>
      </c>
      <c r="J55" s="25">
        <v>3.86</v>
      </c>
      <c r="K55" s="26">
        <v>1273.8</v>
      </c>
      <c r="L55" s="26">
        <v>20.132414000000001</v>
      </c>
      <c r="M55" s="26">
        <v>-47.674422</v>
      </c>
      <c r="N55" s="26">
        <v>19.536000999999999</v>
      </c>
      <c r="O55" s="26">
        <v>-17.820822</v>
      </c>
      <c r="P55" s="26">
        <v>20.132414000000001</v>
      </c>
      <c r="Q55" s="26">
        <v>17.820822</v>
      </c>
      <c r="R55" s="26">
        <v>31.949736999999999</v>
      </c>
      <c r="S55" s="26">
        <v>-75.545647000000002</v>
      </c>
      <c r="T55" s="26">
        <v>31.949736999999999</v>
      </c>
      <c r="U55" s="25" t="s">
        <v>516</v>
      </c>
      <c r="V55" s="35"/>
    </row>
    <row r="56" spans="1:22" s="1" customFormat="1" ht="28.5" customHeight="1" thickBot="1" x14ac:dyDescent="0.3">
      <c r="A56"/>
      <c r="B56" s="24">
        <v>53</v>
      </c>
      <c r="C56" s="25" t="s">
        <v>1253</v>
      </c>
      <c r="D56" s="25" t="s">
        <v>123</v>
      </c>
      <c r="E56" s="25" t="s">
        <v>627</v>
      </c>
      <c r="F56" s="25" t="s">
        <v>35</v>
      </c>
      <c r="G56" s="36">
        <v>274.80099999999999</v>
      </c>
      <c r="H56" s="36">
        <v>90</v>
      </c>
      <c r="I56" s="36">
        <v>330</v>
      </c>
      <c r="J56" s="25">
        <v>3.86</v>
      </c>
      <c r="K56" s="26">
        <v>1273.8</v>
      </c>
      <c r="L56" s="26">
        <v>20.065076999999999</v>
      </c>
      <c r="M56" s="26">
        <v>-34.202347000000003</v>
      </c>
      <c r="N56" s="26">
        <v>10.836081</v>
      </c>
      <c r="O56" s="26">
        <v>-8.1211629999999992</v>
      </c>
      <c r="P56" s="26">
        <v>20.065076999999999</v>
      </c>
      <c r="Q56" s="26">
        <v>8.1211629999999992</v>
      </c>
      <c r="R56" s="26">
        <v>31.947118</v>
      </c>
      <c r="S56" s="26">
        <v>-54.158126000000003</v>
      </c>
      <c r="T56" s="26">
        <v>31.947118</v>
      </c>
      <c r="U56" s="25" t="s">
        <v>516</v>
      </c>
      <c r="V56" s="35"/>
    </row>
    <row r="57" spans="1:22" s="1" customFormat="1" ht="28.5" customHeight="1" thickBot="1" x14ac:dyDescent="0.3">
      <c r="A57"/>
      <c r="B57" s="24">
        <v>54</v>
      </c>
      <c r="C57" s="25" t="s">
        <v>1255</v>
      </c>
      <c r="D57" s="25" t="s">
        <v>396</v>
      </c>
      <c r="E57" s="25" t="s">
        <v>729</v>
      </c>
      <c r="F57" s="25" t="s">
        <v>38</v>
      </c>
      <c r="G57" s="36">
        <v>12</v>
      </c>
      <c r="H57" s="36">
        <v>0</v>
      </c>
      <c r="I57" s="36">
        <v>13.5</v>
      </c>
      <c r="J57" s="25">
        <v>2.7</v>
      </c>
      <c r="K57" s="26">
        <v>36.450000000000003</v>
      </c>
      <c r="L57" s="26" t="s">
        <v>1</v>
      </c>
      <c r="M57" s="26" t="s">
        <v>1</v>
      </c>
      <c r="N57" s="26" t="s">
        <v>1</v>
      </c>
      <c r="O57" s="26" t="s">
        <v>1</v>
      </c>
      <c r="P57" s="26" t="s">
        <v>1</v>
      </c>
      <c r="Q57" s="26" t="s">
        <v>1</v>
      </c>
      <c r="R57" s="26" t="s">
        <v>1</v>
      </c>
      <c r="S57" s="26" t="s">
        <v>1</v>
      </c>
      <c r="T57" s="26" t="s">
        <v>1</v>
      </c>
      <c r="U57" s="25" t="s">
        <v>528</v>
      </c>
      <c r="V57" s="35" t="s">
        <v>1188</v>
      </c>
    </row>
    <row r="58" spans="1:22" s="1" customFormat="1" ht="28.5" customHeight="1" thickBot="1" x14ac:dyDescent="0.3">
      <c r="A58"/>
      <c r="B58" s="24">
        <v>55</v>
      </c>
      <c r="C58" s="25" t="s">
        <v>1255</v>
      </c>
      <c r="D58" s="25" t="s">
        <v>397</v>
      </c>
      <c r="E58" s="25" t="s">
        <v>730</v>
      </c>
      <c r="F58" s="25" t="s">
        <v>38</v>
      </c>
      <c r="G58" s="36">
        <v>12</v>
      </c>
      <c r="H58" s="36">
        <v>0</v>
      </c>
      <c r="I58" s="36">
        <v>13.5</v>
      </c>
      <c r="J58" s="25">
        <v>2.7</v>
      </c>
      <c r="K58" s="26">
        <v>36.450000000000003</v>
      </c>
      <c r="L58" s="26" t="s">
        <v>1</v>
      </c>
      <c r="M58" s="26" t="s">
        <v>1</v>
      </c>
      <c r="N58" s="26" t="s">
        <v>1</v>
      </c>
      <c r="O58" s="26" t="s">
        <v>1</v>
      </c>
      <c r="P58" s="26" t="s">
        <v>1</v>
      </c>
      <c r="Q58" s="26" t="s">
        <v>1</v>
      </c>
      <c r="R58" s="26" t="s">
        <v>1</v>
      </c>
      <c r="S58" s="26" t="s">
        <v>1</v>
      </c>
      <c r="T58" s="26" t="s">
        <v>1</v>
      </c>
      <c r="U58" s="25" t="s">
        <v>528</v>
      </c>
      <c r="V58" s="35" t="s">
        <v>1188</v>
      </c>
    </row>
    <row r="59" spans="1:22" s="1" customFormat="1" ht="28.5" customHeight="1" thickBot="1" x14ac:dyDescent="0.3">
      <c r="A59"/>
      <c r="B59" s="24">
        <v>56</v>
      </c>
      <c r="C59" s="25" t="s">
        <v>1255</v>
      </c>
      <c r="D59" s="25" t="s">
        <v>405</v>
      </c>
      <c r="E59" s="25" t="s">
        <v>754</v>
      </c>
      <c r="F59" s="25" t="s">
        <v>38</v>
      </c>
      <c r="G59" s="36">
        <v>17.132999999999999</v>
      </c>
      <c r="H59" s="36">
        <v>0</v>
      </c>
      <c r="I59" s="36">
        <v>18</v>
      </c>
      <c r="J59" s="25">
        <v>2.69</v>
      </c>
      <c r="K59" s="26">
        <v>48.42</v>
      </c>
      <c r="L59" s="26" t="s">
        <v>1</v>
      </c>
      <c r="M59" s="26" t="s">
        <v>1</v>
      </c>
      <c r="N59" s="26" t="s">
        <v>1</v>
      </c>
      <c r="O59" s="26" t="s">
        <v>1</v>
      </c>
      <c r="P59" s="26" t="s">
        <v>1</v>
      </c>
      <c r="Q59" s="26" t="s">
        <v>1</v>
      </c>
      <c r="R59" s="26" t="s">
        <v>1</v>
      </c>
      <c r="S59" s="26" t="s">
        <v>1</v>
      </c>
      <c r="T59" s="26" t="s">
        <v>1</v>
      </c>
      <c r="U59" s="25" t="s">
        <v>528</v>
      </c>
      <c r="V59" s="35" t="s">
        <v>1188</v>
      </c>
    </row>
    <row r="60" spans="1:22" s="1" customFormat="1" ht="28.5" customHeight="1" thickBot="1" x14ac:dyDescent="0.3">
      <c r="A60"/>
      <c r="B60" s="24">
        <v>57</v>
      </c>
      <c r="C60" s="25" t="s">
        <v>1255</v>
      </c>
      <c r="D60" s="25" t="s">
        <v>406</v>
      </c>
      <c r="E60" s="25" t="s">
        <v>755</v>
      </c>
      <c r="F60" s="25" t="s">
        <v>38</v>
      </c>
      <c r="G60" s="36">
        <v>17.132999999999999</v>
      </c>
      <c r="H60" s="36">
        <v>0</v>
      </c>
      <c r="I60" s="36">
        <v>18</v>
      </c>
      <c r="J60" s="25">
        <v>2.69</v>
      </c>
      <c r="K60" s="26">
        <v>48.42</v>
      </c>
      <c r="L60" s="26" t="s">
        <v>1</v>
      </c>
      <c r="M60" s="26" t="s">
        <v>1</v>
      </c>
      <c r="N60" s="26" t="s">
        <v>1</v>
      </c>
      <c r="O60" s="26" t="s">
        <v>1</v>
      </c>
      <c r="P60" s="26" t="s">
        <v>1</v>
      </c>
      <c r="Q60" s="26" t="s">
        <v>1</v>
      </c>
      <c r="R60" s="26" t="s">
        <v>1</v>
      </c>
      <c r="S60" s="26" t="s">
        <v>1</v>
      </c>
      <c r="T60" s="26" t="s">
        <v>1</v>
      </c>
      <c r="U60" s="25" t="s">
        <v>528</v>
      </c>
      <c r="V60" s="35" t="s">
        <v>1188</v>
      </c>
    </row>
    <row r="61" spans="1:22" s="1" customFormat="1" ht="28.5" customHeight="1" thickBot="1" x14ac:dyDescent="0.3">
      <c r="A61"/>
      <c r="B61" s="24">
        <v>58</v>
      </c>
      <c r="C61" s="25" t="s">
        <v>1255</v>
      </c>
      <c r="D61" s="25" t="s">
        <v>407</v>
      </c>
      <c r="E61" s="25" t="s">
        <v>756</v>
      </c>
      <c r="F61" s="25" t="s">
        <v>38</v>
      </c>
      <c r="G61" s="36">
        <v>17.132999999999999</v>
      </c>
      <c r="H61" s="36">
        <v>0</v>
      </c>
      <c r="I61" s="36">
        <v>18</v>
      </c>
      <c r="J61" s="25">
        <v>2.69</v>
      </c>
      <c r="K61" s="26">
        <v>48.42</v>
      </c>
      <c r="L61" s="26" t="s">
        <v>1</v>
      </c>
      <c r="M61" s="26" t="s">
        <v>1</v>
      </c>
      <c r="N61" s="26" t="s">
        <v>1</v>
      </c>
      <c r="O61" s="26" t="s">
        <v>1</v>
      </c>
      <c r="P61" s="26" t="s">
        <v>1</v>
      </c>
      <c r="Q61" s="26" t="s">
        <v>1</v>
      </c>
      <c r="R61" s="26" t="s">
        <v>1</v>
      </c>
      <c r="S61" s="26" t="s">
        <v>1</v>
      </c>
      <c r="T61" s="26" t="s">
        <v>1</v>
      </c>
      <c r="U61" s="25" t="s">
        <v>528</v>
      </c>
      <c r="V61" s="35" t="s">
        <v>1188</v>
      </c>
    </row>
    <row r="62" spans="1:22" s="1" customFormat="1" ht="28.5" customHeight="1" thickBot="1" x14ac:dyDescent="0.3">
      <c r="A62"/>
      <c r="B62" s="24">
        <v>59</v>
      </c>
      <c r="C62" s="25" t="s">
        <v>1260</v>
      </c>
      <c r="D62" s="25" t="s">
        <v>388</v>
      </c>
      <c r="E62" s="25" t="s">
        <v>686</v>
      </c>
      <c r="F62" s="25" t="s">
        <v>33</v>
      </c>
      <c r="G62" s="36">
        <v>285</v>
      </c>
      <c r="H62" s="36">
        <v>126</v>
      </c>
      <c r="I62" s="36">
        <v>290</v>
      </c>
      <c r="J62" s="25">
        <v>4</v>
      </c>
      <c r="K62" s="26">
        <v>1160</v>
      </c>
      <c r="L62" s="26">
        <v>20.079501</v>
      </c>
      <c r="M62" s="26">
        <v>-20.861525</v>
      </c>
      <c r="N62" s="26">
        <v>6.5050720000000002</v>
      </c>
      <c r="O62" s="26">
        <v>-6.4187779999999997</v>
      </c>
      <c r="P62" s="26">
        <v>20.079501</v>
      </c>
      <c r="Q62" s="26">
        <v>6.4187779999999997</v>
      </c>
      <c r="R62" s="26">
        <v>51.556283000000001</v>
      </c>
      <c r="S62" s="26">
        <v>-62.998446999999999</v>
      </c>
      <c r="T62" s="26">
        <v>51.556283000000001</v>
      </c>
      <c r="U62" s="25" t="s">
        <v>516</v>
      </c>
      <c r="V62" s="35"/>
    </row>
    <row r="63" spans="1:22" s="1" customFormat="1" ht="28.5" customHeight="1" thickBot="1" x14ac:dyDescent="0.3">
      <c r="A63"/>
      <c r="B63" s="24">
        <v>60</v>
      </c>
      <c r="C63" s="25" t="s">
        <v>1260</v>
      </c>
      <c r="D63" s="25" t="s">
        <v>389</v>
      </c>
      <c r="E63" s="25" t="s">
        <v>687</v>
      </c>
      <c r="F63" s="25" t="s">
        <v>33</v>
      </c>
      <c r="G63" s="36">
        <v>285</v>
      </c>
      <c r="H63" s="36">
        <v>126</v>
      </c>
      <c r="I63" s="36">
        <v>290</v>
      </c>
      <c r="J63" s="25">
        <v>4</v>
      </c>
      <c r="K63" s="26">
        <v>1160</v>
      </c>
      <c r="L63" s="26">
        <v>15.678171000000001</v>
      </c>
      <c r="M63" s="26">
        <v>-23.646460999999999</v>
      </c>
      <c r="N63" s="26">
        <v>5.2404909999999996</v>
      </c>
      <c r="O63" s="26">
        <v>-6.6912320000000003</v>
      </c>
      <c r="P63" s="26">
        <v>15.678171000000001</v>
      </c>
      <c r="Q63" s="26">
        <v>5.2404909999999996</v>
      </c>
      <c r="R63" s="26">
        <v>41.618611999999999</v>
      </c>
      <c r="S63" s="26">
        <v>-61.898204999999997</v>
      </c>
      <c r="T63" s="26">
        <v>41.618611999999999</v>
      </c>
      <c r="U63" s="25" t="s">
        <v>516</v>
      </c>
      <c r="V63" s="35"/>
    </row>
    <row r="64" spans="1:22" s="1" customFormat="1" ht="28.5" customHeight="1" thickBot="1" x14ac:dyDescent="0.3">
      <c r="A64"/>
      <c r="B64" s="24">
        <v>61</v>
      </c>
      <c r="C64" s="25" t="s">
        <v>1260</v>
      </c>
      <c r="D64" s="25" t="s">
        <v>199</v>
      </c>
      <c r="E64" s="25" t="s">
        <v>740</v>
      </c>
      <c r="F64" s="25" t="s">
        <v>38</v>
      </c>
      <c r="G64" s="36">
        <v>92</v>
      </c>
      <c r="H64" s="36">
        <v>0</v>
      </c>
      <c r="I64" s="36">
        <v>90</v>
      </c>
      <c r="J64" s="25">
        <v>3.52</v>
      </c>
      <c r="K64" s="26">
        <v>316.8</v>
      </c>
      <c r="L64" s="26">
        <v>5.430294</v>
      </c>
      <c r="M64" s="26">
        <v>-5.4642929999999996</v>
      </c>
      <c r="N64" s="26">
        <v>9.3360000000000005E-3</v>
      </c>
      <c r="O64" s="26">
        <v>-8.6289999999999995E-3</v>
      </c>
      <c r="P64" s="26">
        <v>5.430294</v>
      </c>
      <c r="Q64" s="26">
        <v>8.6289999999999995E-3</v>
      </c>
      <c r="R64" s="26">
        <v>12.669986</v>
      </c>
      <c r="S64" s="26">
        <v>-12.855516</v>
      </c>
      <c r="T64" s="26">
        <v>12.669986</v>
      </c>
      <c r="U64" s="25" t="s">
        <v>528</v>
      </c>
      <c r="V64" s="35" t="s">
        <v>1463</v>
      </c>
    </row>
    <row r="65" spans="1:22" s="1" customFormat="1" ht="28.5" customHeight="1" thickBot="1" x14ac:dyDescent="0.3">
      <c r="A65"/>
      <c r="B65" s="24">
        <v>62</v>
      </c>
      <c r="C65" s="25" t="s">
        <v>1235</v>
      </c>
      <c r="D65" s="25" t="s">
        <v>95</v>
      </c>
      <c r="E65" s="25" t="s">
        <v>671</v>
      </c>
      <c r="F65" s="25" t="s">
        <v>33</v>
      </c>
      <c r="G65" s="36">
        <v>160</v>
      </c>
      <c r="H65" s="36">
        <v>80</v>
      </c>
      <c r="I65" s="36">
        <v>160</v>
      </c>
      <c r="J65" s="25">
        <v>4.7</v>
      </c>
      <c r="K65" s="26">
        <v>752</v>
      </c>
      <c r="L65" s="26">
        <v>32.224001999999999</v>
      </c>
      <c r="M65" s="26">
        <v>-32.896510999999997</v>
      </c>
      <c r="N65" s="26">
        <v>9.0428420000000003</v>
      </c>
      <c r="O65" s="26">
        <v>-9.1377330000000008</v>
      </c>
      <c r="P65" s="26">
        <v>32.224001999999999</v>
      </c>
      <c r="Q65" s="26">
        <v>9.0428420000000003</v>
      </c>
      <c r="R65" s="26">
        <v>35.698414</v>
      </c>
      <c r="S65" s="26">
        <v>-95.695768999999999</v>
      </c>
      <c r="T65" s="26">
        <v>35.698414</v>
      </c>
      <c r="U65" s="25" t="s">
        <v>516</v>
      </c>
      <c r="V65" s="35"/>
    </row>
    <row r="66" spans="1:22" s="1" customFormat="1" ht="28.5" customHeight="1" thickBot="1" x14ac:dyDescent="0.3">
      <c r="A66"/>
      <c r="B66" s="24">
        <v>63</v>
      </c>
      <c r="C66" s="25" t="s">
        <v>1235</v>
      </c>
      <c r="D66" s="25" t="s">
        <v>96</v>
      </c>
      <c r="E66" s="25" t="s">
        <v>672</v>
      </c>
      <c r="F66" s="25" t="s">
        <v>33</v>
      </c>
      <c r="G66" s="36">
        <v>160</v>
      </c>
      <c r="H66" s="36">
        <v>80</v>
      </c>
      <c r="I66" s="36">
        <v>160</v>
      </c>
      <c r="J66" s="25">
        <v>4.7</v>
      </c>
      <c r="K66" s="26">
        <v>752</v>
      </c>
      <c r="L66" s="26">
        <v>30.895500999999999</v>
      </c>
      <c r="M66" s="26">
        <v>-35.995182999999997</v>
      </c>
      <c r="N66" s="26">
        <v>8.7206519999999994</v>
      </c>
      <c r="O66" s="26">
        <v>-8.8068209999999993</v>
      </c>
      <c r="P66" s="26">
        <v>30.895500999999999</v>
      </c>
      <c r="Q66" s="26">
        <v>8.7206519999999994</v>
      </c>
      <c r="R66" s="26">
        <v>34.676966</v>
      </c>
      <c r="S66" s="26">
        <v>-108.957987</v>
      </c>
      <c r="T66" s="26">
        <v>34.676966</v>
      </c>
      <c r="U66" s="25" t="s">
        <v>516</v>
      </c>
      <c r="V66" s="35"/>
    </row>
    <row r="67" spans="1:22" s="1" customFormat="1" ht="28.5" customHeight="1" thickBot="1" x14ac:dyDescent="0.3">
      <c r="A67"/>
      <c r="B67" s="24">
        <v>64</v>
      </c>
      <c r="C67" s="25" t="s">
        <v>1235</v>
      </c>
      <c r="D67" s="25" t="s">
        <v>169</v>
      </c>
      <c r="E67" s="25" t="s">
        <v>675</v>
      </c>
      <c r="F67" s="25" t="s">
        <v>33</v>
      </c>
      <c r="G67" s="36">
        <v>35</v>
      </c>
      <c r="H67" s="36">
        <v>0</v>
      </c>
      <c r="I67" s="36">
        <v>31</v>
      </c>
      <c r="J67" s="25">
        <v>3.71</v>
      </c>
      <c r="K67" s="26">
        <v>115.01</v>
      </c>
      <c r="L67" s="26">
        <v>1.583817</v>
      </c>
      <c r="M67" s="26">
        <v>-1.929397</v>
      </c>
      <c r="N67" s="26">
        <v>0.45251599999999997</v>
      </c>
      <c r="O67" s="26">
        <v>-0.45252399999999998</v>
      </c>
      <c r="P67" s="26">
        <v>1.583817</v>
      </c>
      <c r="Q67" s="26">
        <v>0.45251599999999997</v>
      </c>
      <c r="R67" s="26">
        <v>1.6671240000000001</v>
      </c>
      <c r="S67" s="26">
        <v>2.0308839999999999</v>
      </c>
      <c r="T67" s="26">
        <v>1.6671240000000001</v>
      </c>
      <c r="U67" s="25" t="s">
        <v>516</v>
      </c>
      <c r="V67" s="35"/>
    </row>
    <row r="68" spans="1:22" s="1" customFormat="1" ht="28.5" customHeight="1" thickBot="1" x14ac:dyDescent="0.3">
      <c r="A68"/>
      <c r="B68" s="24">
        <v>65</v>
      </c>
      <c r="C68" s="25" t="s">
        <v>1235</v>
      </c>
      <c r="D68" s="25" t="s">
        <v>170</v>
      </c>
      <c r="E68" s="25" t="s">
        <v>676</v>
      </c>
      <c r="F68" s="25" t="s">
        <v>33</v>
      </c>
      <c r="G68" s="36">
        <v>35</v>
      </c>
      <c r="H68" s="36">
        <v>20</v>
      </c>
      <c r="I68" s="36">
        <v>31</v>
      </c>
      <c r="J68" s="25">
        <v>3.71</v>
      </c>
      <c r="K68" s="26">
        <v>115.01</v>
      </c>
      <c r="L68" s="26">
        <v>0.70001199999999997</v>
      </c>
      <c r="M68" s="26">
        <v>-0.69828800000000002</v>
      </c>
      <c r="N68" s="26">
        <v>0.20003499999999999</v>
      </c>
      <c r="O68" s="26">
        <v>-0.19926199999999999</v>
      </c>
      <c r="P68" s="26">
        <v>0.69828800000000002</v>
      </c>
      <c r="Q68" s="26">
        <v>0.19926199999999999</v>
      </c>
      <c r="R68" s="26">
        <v>0.73464600000000002</v>
      </c>
      <c r="S68" s="26">
        <v>-0.73474799999999996</v>
      </c>
      <c r="T68" s="26">
        <v>0.73464600000000002</v>
      </c>
      <c r="U68" s="25" t="s">
        <v>516</v>
      </c>
      <c r="V68" s="35"/>
    </row>
    <row r="69" spans="1:22" s="1" customFormat="1" ht="28.5" customHeight="1" thickBot="1" x14ac:dyDescent="0.3">
      <c r="A69"/>
      <c r="B69" s="24">
        <v>66</v>
      </c>
      <c r="C69" s="25" t="s">
        <v>1235</v>
      </c>
      <c r="D69" s="25" t="s">
        <v>171</v>
      </c>
      <c r="E69" s="25" t="s">
        <v>677</v>
      </c>
      <c r="F69" s="25" t="s">
        <v>33</v>
      </c>
      <c r="G69" s="36">
        <v>35</v>
      </c>
      <c r="H69" s="36">
        <v>0</v>
      </c>
      <c r="I69" s="36">
        <v>31</v>
      </c>
      <c r="J69" s="25">
        <v>3.71</v>
      </c>
      <c r="K69" s="26">
        <v>115.01</v>
      </c>
      <c r="L69" s="26">
        <v>1.3582460000000001</v>
      </c>
      <c r="M69" s="26">
        <v>-1.36852</v>
      </c>
      <c r="N69" s="26">
        <v>0.39361699999999999</v>
      </c>
      <c r="O69" s="26">
        <v>-0.39681</v>
      </c>
      <c r="P69" s="26">
        <v>1.3582460000000001</v>
      </c>
      <c r="Q69" s="26">
        <v>0.39361699999999999</v>
      </c>
      <c r="R69" s="26">
        <v>1.5149589999999999</v>
      </c>
      <c r="S69" s="26">
        <v>-1.515048</v>
      </c>
      <c r="T69" s="26">
        <v>1.5149589999999999</v>
      </c>
      <c r="U69" s="25" t="s">
        <v>516</v>
      </c>
      <c r="V69" s="35"/>
    </row>
    <row r="70" spans="1:22" s="21" customFormat="1" ht="28.5" customHeight="1" thickBot="1" x14ac:dyDescent="0.3">
      <c r="A70" s="20"/>
      <c r="B70" s="24">
        <v>67</v>
      </c>
      <c r="C70" s="25" t="s">
        <v>1235</v>
      </c>
      <c r="D70" s="25" t="s">
        <v>211</v>
      </c>
      <c r="E70" s="25" t="s">
        <v>680</v>
      </c>
      <c r="F70" s="25" t="s">
        <v>33</v>
      </c>
      <c r="G70" s="36">
        <v>112.5</v>
      </c>
      <c r="H70" s="36">
        <v>0</v>
      </c>
      <c r="I70" s="36">
        <v>105.26300000000001</v>
      </c>
      <c r="J70" s="25">
        <v>2.875</v>
      </c>
      <c r="K70" s="26">
        <v>302.631125</v>
      </c>
      <c r="L70" s="26">
        <v>18.707414</v>
      </c>
      <c r="M70" s="26">
        <v>-27.630790999999999</v>
      </c>
      <c r="N70" s="26">
        <v>6.547917</v>
      </c>
      <c r="O70" s="26">
        <v>-7.326657</v>
      </c>
      <c r="P70" s="26">
        <v>18.707414</v>
      </c>
      <c r="Q70" s="26">
        <v>6.547917</v>
      </c>
      <c r="R70" s="26">
        <v>25.757082</v>
      </c>
      <c r="S70" s="26">
        <v>-57.842463000000002</v>
      </c>
      <c r="T70" s="26">
        <v>25.757082</v>
      </c>
      <c r="U70" s="25" t="s">
        <v>516</v>
      </c>
      <c r="V70" s="35"/>
    </row>
    <row r="71" spans="1:22" s="21" customFormat="1" ht="28.5" customHeight="1" thickBot="1" x14ac:dyDescent="0.3">
      <c r="A71" s="20"/>
      <c r="B71" s="24">
        <v>68</v>
      </c>
      <c r="C71" s="25" t="s">
        <v>1235</v>
      </c>
      <c r="D71" s="25" t="s">
        <v>212</v>
      </c>
      <c r="E71" s="25" t="s">
        <v>681</v>
      </c>
      <c r="F71" s="25" t="s">
        <v>33</v>
      </c>
      <c r="G71" s="36">
        <v>112.5</v>
      </c>
      <c r="H71" s="36">
        <v>0</v>
      </c>
      <c r="I71" s="36">
        <v>105.26300000000001</v>
      </c>
      <c r="J71" s="25">
        <v>2.875</v>
      </c>
      <c r="K71" s="26">
        <v>302.631125</v>
      </c>
      <c r="L71" s="26">
        <v>18.707414</v>
      </c>
      <c r="M71" s="26">
        <v>-27.630790999999999</v>
      </c>
      <c r="N71" s="26">
        <v>6.547917</v>
      </c>
      <c r="O71" s="26">
        <v>-7.326657</v>
      </c>
      <c r="P71" s="26">
        <v>18.707414</v>
      </c>
      <c r="Q71" s="26">
        <v>6.547917</v>
      </c>
      <c r="R71" s="26">
        <v>25.757082</v>
      </c>
      <c r="S71" s="26">
        <v>-57.842463000000002</v>
      </c>
      <c r="T71" s="26">
        <v>25.757082</v>
      </c>
      <c r="U71" s="25" t="s">
        <v>516</v>
      </c>
      <c r="V71" s="35"/>
    </row>
    <row r="72" spans="1:22" s="21" customFormat="1" ht="28.5" customHeight="1" thickBot="1" x14ac:dyDescent="0.3">
      <c r="A72" s="20"/>
      <c r="B72" s="24">
        <v>69</v>
      </c>
      <c r="C72" s="25" t="s">
        <v>1235</v>
      </c>
      <c r="D72" s="25" t="s">
        <v>213</v>
      </c>
      <c r="E72" s="25" t="s">
        <v>682</v>
      </c>
      <c r="F72" s="25" t="s">
        <v>33</v>
      </c>
      <c r="G72" s="36">
        <v>112.5</v>
      </c>
      <c r="H72" s="36">
        <v>0</v>
      </c>
      <c r="I72" s="36">
        <v>105.26300000000001</v>
      </c>
      <c r="J72" s="25">
        <v>2.875</v>
      </c>
      <c r="K72" s="26">
        <v>302.631125</v>
      </c>
      <c r="L72" s="26">
        <v>17.268336999999999</v>
      </c>
      <c r="M72" s="26">
        <v>-24.719263000000002</v>
      </c>
      <c r="N72" s="26">
        <v>5.8944409999999996</v>
      </c>
      <c r="O72" s="26">
        <v>-6.5335299999999998</v>
      </c>
      <c r="P72" s="26">
        <v>17.268336999999999</v>
      </c>
      <c r="Q72" s="26">
        <v>5.8944409999999996</v>
      </c>
      <c r="R72" s="26">
        <v>25.717472999999998</v>
      </c>
      <c r="S72" s="26">
        <v>-57.515253000000001</v>
      </c>
      <c r="T72" s="26">
        <v>25.717472999999998</v>
      </c>
      <c r="U72" s="25" t="s">
        <v>516</v>
      </c>
      <c r="V72" s="35"/>
    </row>
    <row r="73" spans="1:22" s="21" customFormat="1" ht="28.5" customHeight="1" thickBot="1" x14ac:dyDescent="0.3">
      <c r="A73" s="20"/>
      <c r="B73" s="24">
        <v>70</v>
      </c>
      <c r="C73" s="25" t="s">
        <v>1235</v>
      </c>
      <c r="D73" s="25" t="s">
        <v>214</v>
      </c>
      <c r="E73" s="25" t="s">
        <v>683</v>
      </c>
      <c r="F73" s="25" t="s">
        <v>33</v>
      </c>
      <c r="G73" s="36">
        <v>112.5</v>
      </c>
      <c r="H73" s="36">
        <v>0</v>
      </c>
      <c r="I73" s="36">
        <v>105.26300000000001</v>
      </c>
      <c r="J73" s="25">
        <v>2.875</v>
      </c>
      <c r="K73" s="26">
        <v>302.631125</v>
      </c>
      <c r="L73" s="26">
        <v>11.650195</v>
      </c>
      <c r="M73" s="26">
        <v>-14.718519000000001</v>
      </c>
      <c r="N73" s="26">
        <v>3.6794210000000001</v>
      </c>
      <c r="O73" s="26">
        <v>-3.9345699999999999</v>
      </c>
      <c r="P73" s="26">
        <v>11.650195</v>
      </c>
      <c r="Q73" s="26">
        <v>3.6794210000000001</v>
      </c>
      <c r="R73" s="26">
        <v>25.378996999999998</v>
      </c>
      <c r="S73" s="26">
        <v>-55.323422999999998</v>
      </c>
      <c r="T73" s="26">
        <v>25.378996999999998</v>
      </c>
      <c r="U73" s="25" t="s">
        <v>516</v>
      </c>
      <c r="V73" s="35"/>
    </row>
    <row r="74" spans="1:22" s="21" customFormat="1" ht="28.5" customHeight="1" thickBot="1" x14ac:dyDescent="0.3">
      <c r="A74" s="20"/>
      <c r="B74" s="24">
        <v>71</v>
      </c>
      <c r="C74" s="25" t="s">
        <v>1235</v>
      </c>
      <c r="D74" s="25" t="s">
        <v>374</v>
      </c>
      <c r="E74" s="25" t="s">
        <v>684</v>
      </c>
      <c r="F74" s="25" t="s">
        <v>33</v>
      </c>
      <c r="G74" s="36">
        <v>233.5</v>
      </c>
      <c r="H74" s="36">
        <v>80</v>
      </c>
      <c r="I74" s="36">
        <v>240</v>
      </c>
      <c r="J74" s="25">
        <v>3.85</v>
      </c>
      <c r="K74" s="26">
        <v>924</v>
      </c>
      <c r="L74" s="26">
        <v>11.18924</v>
      </c>
      <c r="M74" s="26">
        <v>-11.484475</v>
      </c>
      <c r="N74" s="26">
        <v>2.5122740000000001</v>
      </c>
      <c r="O74" s="26">
        <v>-2.5470660000000001</v>
      </c>
      <c r="P74" s="26">
        <v>11.18924</v>
      </c>
      <c r="Q74" s="26">
        <v>2.5122740000000001</v>
      </c>
      <c r="R74" s="26">
        <v>44.856661000000003</v>
      </c>
      <c r="S74" s="26">
        <v>-51.861356000000001</v>
      </c>
      <c r="T74" s="26">
        <v>44.856661000000003</v>
      </c>
      <c r="U74" s="25" t="s">
        <v>516</v>
      </c>
      <c r="V74" s="35"/>
    </row>
    <row r="75" spans="1:22" s="21" customFormat="1" ht="28.5" customHeight="1" thickBot="1" x14ac:dyDescent="0.3">
      <c r="A75" s="20"/>
      <c r="B75" s="24">
        <v>72</v>
      </c>
      <c r="C75" s="25" t="s">
        <v>1235</v>
      </c>
      <c r="D75" s="25" t="s">
        <v>375</v>
      </c>
      <c r="E75" s="25" t="s">
        <v>685</v>
      </c>
      <c r="F75" s="25" t="s">
        <v>33</v>
      </c>
      <c r="G75" s="36">
        <v>233.5</v>
      </c>
      <c r="H75" s="36">
        <v>80</v>
      </c>
      <c r="I75" s="36">
        <v>240</v>
      </c>
      <c r="J75" s="25">
        <v>3.85</v>
      </c>
      <c r="K75" s="26">
        <v>924</v>
      </c>
      <c r="L75" s="26">
        <v>10.448403000000001</v>
      </c>
      <c r="M75" s="26">
        <v>-10.855668</v>
      </c>
      <c r="N75" s="26">
        <v>2.2657940000000001</v>
      </c>
      <c r="O75" s="26">
        <v>-2.287296</v>
      </c>
      <c r="P75" s="26">
        <v>10.448403000000001</v>
      </c>
      <c r="Q75" s="26">
        <v>2.2657940000000001</v>
      </c>
      <c r="R75" s="26">
        <v>47.938324000000001</v>
      </c>
      <c r="S75" s="26">
        <v>-53.392068000000002</v>
      </c>
      <c r="T75" s="26">
        <v>47.938324000000001</v>
      </c>
      <c r="U75" s="25" t="s">
        <v>516</v>
      </c>
      <c r="V75" s="35"/>
    </row>
    <row r="76" spans="1:22" s="21" customFormat="1" ht="28.5" customHeight="1" thickBot="1" x14ac:dyDescent="0.3">
      <c r="A76" s="20"/>
      <c r="B76" s="24">
        <v>73</v>
      </c>
      <c r="C76" s="25" t="s">
        <v>1235</v>
      </c>
      <c r="D76" s="25" t="s">
        <v>421</v>
      </c>
      <c r="E76" s="25" t="s">
        <v>693</v>
      </c>
      <c r="F76" s="25" t="s">
        <v>33</v>
      </c>
      <c r="G76" s="36">
        <v>345</v>
      </c>
      <c r="H76" s="36">
        <v>90</v>
      </c>
      <c r="I76" s="36">
        <v>402</v>
      </c>
      <c r="J76" s="25">
        <v>2.97</v>
      </c>
      <c r="K76" s="26">
        <v>1193.94</v>
      </c>
      <c r="L76" s="26">
        <v>29.345295</v>
      </c>
      <c r="M76" s="26">
        <v>-12.70857</v>
      </c>
      <c r="N76" s="26">
        <v>9.5637950000000007</v>
      </c>
      <c r="O76" s="26">
        <v>-2.8151470000000001</v>
      </c>
      <c r="P76" s="26">
        <v>12.70857</v>
      </c>
      <c r="Q76" s="26">
        <v>2.8151470000000001</v>
      </c>
      <c r="R76" s="26">
        <v>77.945457000000005</v>
      </c>
      <c r="S76" s="26">
        <v>-13.37571</v>
      </c>
      <c r="T76" s="26">
        <v>13.37571</v>
      </c>
      <c r="U76" s="25" t="s">
        <v>516</v>
      </c>
      <c r="V76" s="35"/>
    </row>
    <row r="77" spans="1:22" s="21" customFormat="1" ht="28.5" customHeight="1" thickBot="1" x14ac:dyDescent="0.3">
      <c r="A77" s="20"/>
      <c r="B77" s="24">
        <v>74</v>
      </c>
      <c r="C77" s="25" t="s">
        <v>1235</v>
      </c>
      <c r="D77" s="25" t="s">
        <v>422</v>
      </c>
      <c r="E77" s="25" t="s">
        <v>694</v>
      </c>
      <c r="F77" s="25" t="s">
        <v>33</v>
      </c>
      <c r="G77" s="36">
        <v>345</v>
      </c>
      <c r="H77" s="36">
        <v>90</v>
      </c>
      <c r="I77" s="36">
        <v>402</v>
      </c>
      <c r="J77" s="25">
        <v>2.97</v>
      </c>
      <c r="K77" s="26">
        <v>1193.94</v>
      </c>
      <c r="L77" s="26">
        <v>28.601662000000001</v>
      </c>
      <c r="M77" s="26">
        <v>-11.929107</v>
      </c>
      <c r="N77" s="26">
        <v>8.934825</v>
      </c>
      <c r="O77" s="26">
        <v>-2.0333640000000002</v>
      </c>
      <c r="P77" s="26">
        <v>11.929107</v>
      </c>
      <c r="Q77" s="26">
        <v>2.0333640000000002</v>
      </c>
      <c r="R77" s="26">
        <v>77.948853999999997</v>
      </c>
      <c r="S77" s="26">
        <v>-12.555436</v>
      </c>
      <c r="T77" s="26">
        <v>12.555436</v>
      </c>
      <c r="U77" s="25" t="s">
        <v>516</v>
      </c>
      <c r="V77" s="35"/>
    </row>
    <row r="78" spans="1:22" s="21" customFormat="1" ht="28.5" customHeight="1" thickBot="1" x14ac:dyDescent="0.3">
      <c r="A78" s="20"/>
      <c r="B78" s="24">
        <v>75</v>
      </c>
      <c r="C78" s="25" t="s">
        <v>1235</v>
      </c>
      <c r="D78" s="25" t="s">
        <v>423</v>
      </c>
      <c r="E78" s="25" t="s">
        <v>695</v>
      </c>
      <c r="F78" s="25" t="s">
        <v>33</v>
      </c>
      <c r="G78" s="36">
        <v>75.599999999999994</v>
      </c>
      <c r="H78" s="36">
        <v>45</v>
      </c>
      <c r="I78" s="36">
        <v>76</v>
      </c>
      <c r="J78" s="25">
        <v>4</v>
      </c>
      <c r="K78" s="26">
        <v>304</v>
      </c>
      <c r="L78" s="26">
        <v>14.368957999999999</v>
      </c>
      <c r="M78" s="26">
        <v>-17.128451999999999</v>
      </c>
      <c r="N78" s="26">
        <v>4.0540050000000001</v>
      </c>
      <c r="O78" s="26">
        <v>-4.0705989999999996</v>
      </c>
      <c r="P78" s="26">
        <v>14.368957999999999</v>
      </c>
      <c r="Q78" s="26">
        <v>4.0540050000000001</v>
      </c>
      <c r="R78" s="26">
        <v>19.131105000000002</v>
      </c>
      <c r="S78" s="26">
        <v>-41.519103999999999</v>
      </c>
      <c r="T78" s="26">
        <v>15.299999999999997</v>
      </c>
      <c r="U78" s="25" t="s">
        <v>516</v>
      </c>
      <c r="V78" s="35"/>
    </row>
    <row r="79" spans="1:22" s="21" customFormat="1" ht="28.5" customHeight="1" thickBot="1" x14ac:dyDescent="0.3">
      <c r="A79" s="20"/>
      <c r="B79" s="24">
        <v>76</v>
      </c>
      <c r="C79" s="25" t="s">
        <v>1235</v>
      </c>
      <c r="D79" s="25" t="s">
        <v>424</v>
      </c>
      <c r="E79" s="25" t="s">
        <v>696</v>
      </c>
      <c r="F79" s="25" t="s">
        <v>33</v>
      </c>
      <c r="G79" s="36">
        <v>75.599999999999994</v>
      </c>
      <c r="H79" s="36">
        <v>40</v>
      </c>
      <c r="I79" s="36">
        <v>76</v>
      </c>
      <c r="J79" s="25">
        <v>4</v>
      </c>
      <c r="K79" s="26">
        <v>304</v>
      </c>
      <c r="L79" s="26">
        <v>14.368696</v>
      </c>
      <c r="M79" s="26">
        <v>-17.129467999999999</v>
      </c>
      <c r="N79" s="26">
        <v>4.0539909999999999</v>
      </c>
      <c r="O79" s="26">
        <v>-4.0706350000000002</v>
      </c>
      <c r="P79" s="26">
        <v>14.368696</v>
      </c>
      <c r="Q79" s="26">
        <v>4.0539909999999999</v>
      </c>
      <c r="R79" s="26">
        <v>19.131101999999998</v>
      </c>
      <c r="S79" s="26">
        <v>-41.518892000000001</v>
      </c>
      <c r="T79" s="26">
        <v>17.799999999999997</v>
      </c>
      <c r="U79" s="25" t="s">
        <v>516</v>
      </c>
      <c r="V79" s="35"/>
    </row>
    <row r="80" spans="1:22" s="21" customFormat="1" ht="28.5" customHeight="1" thickBot="1" x14ac:dyDescent="0.3">
      <c r="A80" s="20"/>
      <c r="B80" s="24">
        <v>77</v>
      </c>
      <c r="C80" s="25" t="s">
        <v>1235</v>
      </c>
      <c r="D80" s="25" t="s">
        <v>425</v>
      </c>
      <c r="E80" s="25" t="s">
        <v>697</v>
      </c>
      <c r="F80" s="25" t="s">
        <v>33</v>
      </c>
      <c r="G80" s="36">
        <v>75.599999999999994</v>
      </c>
      <c r="H80" s="36">
        <v>45</v>
      </c>
      <c r="I80" s="36">
        <v>76</v>
      </c>
      <c r="J80" s="25">
        <v>4</v>
      </c>
      <c r="K80" s="26">
        <v>304</v>
      </c>
      <c r="L80" s="26">
        <v>14.374326</v>
      </c>
      <c r="M80" s="26">
        <v>-17.135957000000001</v>
      </c>
      <c r="N80" s="26">
        <v>4.0548140000000004</v>
      </c>
      <c r="O80" s="26">
        <v>-4.0714730000000001</v>
      </c>
      <c r="P80" s="26">
        <v>14.374326</v>
      </c>
      <c r="Q80" s="26">
        <v>4.0548140000000004</v>
      </c>
      <c r="R80" s="26">
        <v>19.131157999999999</v>
      </c>
      <c r="S80" s="26">
        <v>-41.519407000000001</v>
      </c>
      <c r="T80" s="26">
        <v>15.299999999999997</v>
      </c>
      <c r="U80" s="25" t="s">
        <v>516</v>
      </c>
      <c r="V80" s="35"/>
    </row>
    <row r="81" spans="1:22" s="21" customFormat="1" ht="28.5" customHeight="1" thickBot="1" x14ac:dyDescent="0.3">
      <c r="A81" s="20"/>
      <c r="B81" s="24">
        <v>78</v>
      </c>
      <c r="C81" s="25" t="s">
        <v>1235</v>
      </c>
      <c r="D81" s="25" t="s">
        <v>426</v>
      </c>
      <c r="E81" s="25" t="s">
        <v>698</v>
      </c>
      <c r="F81" s="25" t="s">
        <v>33</v>
      </c>
      <c r="G81" s="36">
        <v>75.599999999999994</v>
      </c>
      <c r="H81" s="36">
        <v>40</v>
      </c>
      <c r="I81" s="36">
        <v>76</v>
      </c>
      <c r="J81" s="25">
        <v>4</v>
      </c>
      <c r="K81" s="26">
        <v>304</v>
      </c>
      <c r="L81" s="26">
        <v>14.385308</v>
      </c>
      <c r="M81" s="26">
        <v>-17.138812000000001</v>
      </c>
      <c r="N81" s="26">
        <v>4.0550179999999996</v>
      </c>
      <c r="O81" s="26">
        <v>-4.0717499999999998</v>
      </c>
      <c r="P81" s="26">
        <v>14.385308</v>
      </c>
      <c r="Q81" s="26">
        <v>4.0550179999999996</v>
      </c>
      <c r="R81" s="26">
        <v>19.131201000000001</v>
      </c>
      <c r="S81" s="26">
        <v>-41.519393000000001</v>
      </c>
      <c r="T81" s="26">
        <v>17.799999999999997</v>
      </c>
      <c r="U81" s="25" t="s">
        <v>516</v>
      </c>
      <c r="V81" s="35"/>
    </row>
    <row r="82" spans="1:22" s="21" customFormat="1" ht="28.5" customHeight="1" thickBot="1" x14ac:dyDescent="0.3">
      <c r="A82" s="20"/>
      <c r="B82" s="24">
        <v>79</v>
      </c>
      <c r="C82" s="25" t="s">
        <v>1235</v>
      </c>
      <c r="D82" s="25" t="s">
        <v>427</v>
      </c>
      <c r="E82" s="25" t="s">
        <v>699</v>
      </c>
      <c r="F82" s="25" t="s">
        <v>33</v>
      </c>
      <c r="G82" s="36">
        <v>75.599999999999994</v>
      </c>
      <c r="H82" s="36">
        <v>40</v>
      </c>
      <c r="I82" s="36">
        <v>76</v>
      </c>
      <c r="J82" s="25">
        <v>4</v>
      </c>
      <c r="K82" s="26">
        <v>304</v>
      </c>
      <c r="L82" s="26">
        <v>14.369125</v>
      </c>
      <c r="M82" s="26">
        <v>-17.137595999999998</v>
      </c>
      <c r="N82" s="26">
        <v>4.0545739999999997</v>
      </c>
      <c r="O82" s="26">
        <v>-4.071555</v>
      </c>
      <c r="P82" s="26">
        <v>14.369125</v>
      </c>
      <c r="Q82" s="26">
        <v>4.0545739999999997</v>
      </c>
      <c r="R82" s="26">
        <v>19.131107</v>
      </c>
      <c r="S82" s="26">
        <v>-41.519285000000004</v>
      </c>
      <c r="T82" s="26">
        <v>17.799999999999997</v>
      </c>
      <c r="U82" s="25" t="s">
        <v>516</v>
      </c>
      <c r="V82" s="35"/>
    </row>
    <row r="83" spans="1:22" s="21" customFormat="1" ht="28.5" customHeight="1" thickBot="1" x14ac:dyDescent="0.3">
      <c r="A83" s="20"/>
      <c r="B83" s="24">
        <v>80</v>
      </c>
      <c r="C83" s="25" t="s">
        <v>1235</v>
      </c>
      <c r="D83" s="25" t="s">
        <v>485</v>
      </c>
      <c r="E83" s="25" t="s">
        <v>607</v>
      </c>
      <c r="F83" s="25" t="s">
        <v>37</v>
      </c>
      <c r="G83" s="36">
        <v>115.001</v>
      </c>
      <c r="H83" s="36">
        <v>31</v>
      </c>
      <c r="I83" s="36">
        <v>165</v>
      </c>
      <c r="J83" s="25">
        <v>6.05</v>
      </c>
      <c r="K83" s="26">
        <v>998.25</v>
      </c>
      <c r="L83" s="26">
        <v>14.301152</v>
      </c>
      <c r="M83" s="26">
        <v>-31.161653000000001</v>
      </c>
      <c r="N83" s="26">
        <v>8.8995090000000001</v>
      </c>
      <c r="O83" s="26">
        <v>-8.9012200000000004</v>
      </c>
      <c r="P83" s="26">
        <v>14.301152</v>
      </c>
      <c r="Q83" s="26">
        <v>8.8995090000000001</v>
      </c>
      <c r="R83" s="26">
        <v>17.876259000000001</v>
      </c>
      <c r="S83" s="26">
        <v>-38.933422999999998</v>
      </c>
      <c r="T83" s="26">
        <v>17.876259000000001</v>
      </c>
      <c r="U83" s="25" t="s">
        <v>516</v>
      </c>
      <c r="V83" s="35"/>
    </row>
    <row r="84" spans="1:22" s="21" customFormat="1" ht="28.5" customHeight="1" thickBot="1" x14ac:dyDescent="0.3">
      <c r="A84" s="20"/>
      <c r="B84" s="24">
        <v>81</v>
      </c>
      <c r="C84" s="25" t="s">
        <v>1235</v>
      </c>
      <c r="D84" s="25" t="s">
        <v>485</v>
      </c>
      <c r="E84" s="25" t="s">
        <v>606</v>
      </c>
      <c r="F84" s="25" t="s">
        <v>36</v>
      </c>
      <c r="G84" s="36">
        <v>111.349</v>
      </c>
      <c r="H84" s="36">
        <v>63</v>
      </c>
      <c r="I84" s="36">
        <v>165</v>
      </c>
      <c r="J84" s="25">
        <v>6.05</v>
      </c>
      <c r="K84" s="26">
        <v>998.25</v>
      </c>
      <c r="L84" s="26">
        <v>14.301152</v>
      </c>
      <c r="M84" s="26">
        <v>-31.161653000000001</v>
      </c>
      <c r="N84" s="26">
        <v>8.8995090000000001</v>
      </c>
      <c r="O84" s="26">
        <v>-8.9012200000000004</v>
      </c>
      <c r="P84" s="26">
        <v>14.301152</v>
      </c>
      <c r="Q84" s="26">
        <v>8.8995090000000001</v>
      </c>
      <c r="R84" s="26">
        <v>17.876259000000001</v>
      </c>
      <c r="S84" s="26">
        <v>-38.933422999999998</v>
      </c>
      <c r="T84" s="26">
        <v>17.876259000000001</v>
      </c>
      <c r="U84" s="25" t="s">
        <v>516</v>
      </c>
      <c r="V84" s="35"/>
    </row>
    <row r="85" spans="1:22" s="21" customFormat="1" ht="28.5" customHeight="1" thickBot="1" x14ac:dyDescent="0.3">
      <c r="A85" s="20"/>
      <c r="B85" s="24">
        <v>82</v>
      </c>
      <c r="C85" s="25" t="s">
        <v>1235</v>
      </c>
      <c r="D85" s="25" t="s">
        <v>524</v>
      </c>
      <c r="E85" s="25" t="s">
        <v>615</v>
      </c>
      <c r="F85" s="25" t="s">
        <v>37</v>
      </c>
      <c r="G85" s="36">
        <v>378.26100000000002</v>
      </c>
      <c r="H85" s="36">
        <v>127</v>
      </c>
      <c r="I85" s="36">
        <v>165</v>
      </c>
      <c r="J85" s="25">
        <v>6.05</v>
      </c>
      <c r="K85" s="26">
        <v>998.25</v>
      </c>
      <c r="L85" s="26">
        <v>28.602304</v>
      </c>
      <c r="M85" s="26">
        <v>-62.323306000000002</v>
      </c>
      <c r="N85" s="26">
        <v>17.799018</v>
      </c>
      <c r="O85" s="26">
        <v>-17.802440000000001</v>
      </c>
      <c r="P85" s="26">
        <v>28.602304</v>
      </c>
      <c r="Q85" s="26">
        <v>17.799018</v>
      </c>
      <c r="R85" s="26">
        <v>35.752518000000002</v>
      </c>
      <c r="S85" s="26">
        <v>-77.866845999999995</v>
      </c>
      <c r="T85" s="26">
        <v>35.752518000000002</v>
      </c>
      <c r="U85" s="25" t="s">
        <v>516</v>
      </c>
      <c r="V85" s="35"/>
    </row>
    <row r="86" spans="1:22" s="21" customFormat="1" ht="28.5" customHeight="1" thickBot="1" x14ac:dyDescent="0.3">
      <c r="A86" s="20"/>
      <c r="B86" s="24">
        <v>83</v>
      </c>
      <c r="C86" s="25" t="s">
        <v>1235</v>
      </c>
      <c r="D86" s="25" t="s">
        <v>524</v>
      </c>
      <c r="E86" s="25" t="s">
        <v>614</v>
      </c>
      <c r="F86" s="25" t="s">
        <v>36</v>
      </c>
      <c r="G86" s="36">
        <v>378.26100000000002</v>
      </c>
      <c r="H86" s="36">
        <v>224</v>
      </c>
      <c r="I86" s="36">
        <v>165</v>
      </c>
      <c r="J86" s="25">
        <v>6.05</v>
      </c>
      <c r="K86" s="26">
        <v>998.25</v>
      </c>
      <c r="L86" s="26">
        <v>28.602304</v>
      </c>
      <c r="M86" s="26">
        <v>-62.323306000000002</v>
      </c>
      <c r="N86" s="26">
        <v>17.799018</v>
      </c>
      <c r="O86" s="26">
        <v>-17.802440000000001</v>
      </c>
      <c r="P86" s="26">
        <v>28.602304</v>
      </c>
      <c r="Q86" s="26">
        <v>17.799018</v>
      </c>
      <c r="R86" s="26">
        <v>35.752518000000002</v>
      </c>
      <c r="S86" s="26">
        <v>-77.866845999999995</v>
      </c>
      <c r="T86" s="26">
        <v>35.752518000000002</v>
      </c>
      <c r="U86" s="25" t="s">
        <v>516</v>
      </c>
      <c r="V86" s="35"/>
    </row>
    <row r="87" spans="1:22" s="1" customFormat="1" ht="28.5" customHeight="1" thickBot="1" x14ac:dyDescent="0.3">
      <c r="A87"/>
      <c r="B87" s="24">
        <v>84</v>
      </c>
      <c r="C87" s="25" t="s">
        <v>1235</v>
      </c>
      <c r="D87" s="25" t="s">
        <v>522</v>
      </c>
      <c r="E87" s="25" t="s">
        <v>611</v>
      </c>
      <c r="F87" s="25" t="s">
        <v>37</v>
      </c>
      <c r="G87" s="36">
        <v>179.357</v>
      </c>
      <c r="H87" s="36">
        <v>91</v>
      </c>
      <c r="I87" s="36">
        <v>165</v>
      </c>
      <c r="J87" s="25">
        <v>6.05</v>
      </c>
      <c r="K87" s="26">
        <v>998.25</v>
      </c>
      <c r="L87" s="26">
        <v>14.301152</v>
      </c>
      <c r="M87" s="26">
        <v>-31.161653000000001</v>
      </c>
      <c r="N87" s="26">
        <v>8.8995090000000001</v>
      </c>
      <c r="O87" s="26">
        <v>-8.9012200000000004</v>
      </c>
      <c r="P87" s="26">
        <v>14.301152</v>
      </c>
      <c r="Q87" s="26">
        <v>8.8995090000000001</v>
      </c>
      <c r="R87" s="26">
        <v>17.876259000000001</v>
      </c>
      <c r="S87" s="26">
        <v>-38.933422999999998</v>
      </c>
      <c r="T87" s="26">
        <v>17.876259000000001</v>
      </c>
      <c r="U87" s="25" t="s">
        <v>516</v>
      </c>
      <c r="V87" s="35"/>
    </row>
    <row r="88" spans="1:22" s="1" customFormat="1" ht="28.5" customHeight="1" thickBot="1" x14ac:dyDescent="0.3">
      <c r="A88" s="21"/>
      <c r="B88" s="24">
        <v>85</v>
      </c>
      <c r="C88" s="25" t="s">
        <v>1235</v>
      </c>
      <c r="D88" s="25" t="s">
        <v>522</v>
      </c>
      <c r="E88" s="25" t="s">
        <v>610</v>
      </c>
      <c r="F88" s="25" t="s">
        <v>36</v>
      </c>
      <c r="G88" s="36">
        <v>188.417</v>
      </c>
      <c r="H88" s="36">
        <v>109</v>
      </c>
      <c r="I88" s="36">
        <v>165</v>
      </c>
      <c r="J88" s="25">
        <v>6.05</v>
      </c>
      <c r="K88" s="26">
        <v>998.25</v>
      </c>
      <c r="L88" s="26">
        <v>14.301152</v>
      </c>
      <c r="M88" s="26">
        <v>-31.161653000000001</v>
      </c>
      <c r="N88" s="26">
        <v>8.8995090000000001</v>
      </c>
      <c r="O88" s="26">
        <v>-8.9012200000000004</v>
      </c>
      <c r="P88" s="26">
        <v>14.301152</v>
      </c>
      <c r="Q88" s="26">
        <v>8.8995090000000001</v>
      </c>
      <c r="R88" s="26">
        <v>17.876259000000001</v>
      </c>
      <c r="S88" s="26">
        <v>-38.933422999999998</v>
      </c>
      <c r="T88" s="26">
        <v>17.876259000000001</v>
      </c>
      <c r="U88" s="25" t="s">
        <v>516</v>
      </c>
      <c r="V88" s="35"/>
    </row>
    <row r="89" spans="1:22" s="1" customFormat="1" ht="28.5" customHeight="1" thickBot="1" x14ac:dyDescent="0.3">
      <c r="A89"/>
      <c r="B89" s="24">
        <v>86</v>
      </c>
      <c r="C89" s="25" t="s">
        <v>1235</v>
      </c>
      <c r="D89" s="25" t="s">
        <v>486</v>
      </c>
      <c r="E89" s="25" t="s">
        <v>609</v>
      </c>
      <c r="F89" s="25" t="s">
        <v>37</v>
      </c>
      <c r="G89" s="36">
        <v>121</v>
      </c>
      <c r="H89" s="36">
        <v>31</v>
      </c>
      <c r="I89" s="36">
        <v>165</v>
      </c>
      <c r="J89" s="25">
        <v>6.05</v>
      </c>
      <c r="K89" s="26">
        <v>998.25</v>
      </c>
      <c r="L89" s="26">
        <v>14.301152</v>
      </c>
      <c r="M89" s="26">
        <v>-31.161653000000001</v>
      </c>
      <c r="N89" s="26">
        <v>8.8995090000000001</v>
      </c>
      <c r="O89" s="26">
        <v>-8.9012200000000004</v>
      </c>
      <c r="P89" s="26">
        <v>14.301152</v>
      </c>
      <c r="Q89" s="26">
        <v>8.8995090000000001</v>
      </c>
      <c r="R89" s="26">
        <v>17.876259000000001</v>
      </c>
      <c r="S89" s="26">
        <v>-38.933422999999998</v>
      </c>
      <c r="T89" s="26">
        <v>17.876259000000001</v>
      </c>
      <c r="U89" s="25" t="s">
        <v>516</v>
      </c>
      <c r="V89" s="35"/>
    </row>
    <row r="90" spans="1:22" s="1" customFormat="1" ht="28.5" customHeight="1" thickBot="1" x14ac:dyDescent="0.3">
      <c r="A90" s="20"/>
      <c r="B90" s="24">
        <v>87</v>
      </c>
      <c r="C90" s="25" t="s">
        <v>1235</v>
      </c>
      <c r="D90" s="25" t="s">
        <v>486</v>
      </c>
      <c r="E90" s="25" t="s">
        <v>608</v>
      </c>
      <c r="F90" s="25" t="s">
        <v>36</v>
      </c>
      <c r="G90" s="36">
        <v>121</v>
      </c>
      <c r="H90" s="36">
        <v>63</v>
      </c>
      <c r="I90" s="36">
        <v>165</v>
      </c>
      <c r="J90" s="25">
        <v>6.05</v>
      </c>
      <c r="K90" s="26">
        <v>998.25</v>
      </c>
      <c r="L90" s="26">
        <v>14.301152</v>
      </c>
      <c r="M90" s="26">
        <v>-31.161653000000001</v>
      </c>
      <c r="N90" s="26">
        <v>8.8995090000000001</v>
      </c>
      <c r="O90" s="26">
        <v>-8.9012200000000004</v>
      </c>
      <c r="P90" s="26">
        <v>14.301152</v>
      </c>
      <c r="Q90" s="26">
        <v>8.8995090000000001</v>
      </c>
      <c r="R90" s="26">
        <v>17.876259000000001</v>
      </c>
      <c r="S90" s="26">
        <v>-38.933422999999998</v>
      </c>
      <c r="T90" s="26">
        <v>17.876259000000001</v>
      </c>
      <c r="U90" s="25" t="s">
        <v>516</v>
      </c>
      <c r="V90" s="35"/>
    </row>
    <row r="91" spans="1:22" s="21" customFormat="1" ht="28.5" customHeight="1" thickBot="1" x14ac:dyDescent="0.3">
      <c r="A91" s="20"/>
      <c r="B91" s="24">
        <v>88</v>
      </c>
      <c r="C91" s="25" t="s">
        <v>1235</v>
      </c>
      <c r="D91" s="25" t="s">
        <v>523</v>
      </c>
      <c r="E91" s="25" t="s">
        <v>613</v>
      </c>
      <c r="F91" s="25" t="s">
        <v>37</v>
      </c>
      <c r="G91" s="36">
        <v>180.14099999999999</v>
      </c>
      <c r="H91" s="36">
        <v>91</v>
      </c>
      <c r="I91" s="36">
        <v>165</v>
      </c>
      <c r="J91" s="25">
        <v>6.05</v>
      </c>
      <c r="K91" s="26">
        <v>998.25</v>
      </c>
      <c r="L91" s="26">
        <v>14.301152</v>
      </c>
      <c r="M91" s="26">
        <v>-31.161653000000001</v>
      </c>
      <c r="N91" s="26">
        <v>8.8995090000000001</v>
      </c>
      <c r="O91" s="26">
        <v>-8.9012200000000004</v>
      </c>
      <c r="P91" s="26">
        <v>14.301152</v>
      </c>
      <c r="Q91" s="26">
        <v>8.8995090000000001</v>
      </c>
      <c r="R91" s="26">
        <v>17.876259000000001</v>
      </c>
      <c r="S91" s="26">
        <v>-38.933422999999998</v>
      </c>
      <c r="T91" s="26">
        <v>17.876259000000001</v>
      </c>
      <c r="U91" s="25" t="s">
        <v>516</v>
      </c>
      <c r="V91" s="35"/>
    </row>
    <row r="92" spans="1:22" s="21" customFormat="1" ht="28.5" customHeight="1" thickBot="1" x14ac:dyDescent="0.3">
      <c r="A92" s="20"/>
      <c r="B92" s="24">
        <v>89</v>
      </c>
      <c r="C92" s="25" t="s">
        <v>1235</v>
      </c>
      <c r="D92" s="25" t="s">
        <v>523</v>
      </c>
      <c r="E92" s="25" t="s">
        <v>612</v>
      </c>
      <c r="F92" s="25" t="s">
        <v>36</v>
      </c>
      <c r="G92" s="36">
        <v>177.696</v>
      </c>
      <c r="H92" s="36">
        <v>109</v>
      </c>
      <c r="I92" s="36">
        <v>165</v>
      </c>
      <c r="J92" s="25">
        <v>6.05</v>
      </c>
      <c r="K92" s="26">
        <v>998.25</v>
      </c>
      <c r="L92" s="26">
        <v>14.301152</v>
      </c>
      <c r="M92" s="26">
        <v>-31.161653000000001</v>
      </c>
      <c r="N92" s="26">
        <v>8.8995090000000001</v>
      </c>
      <c r="O92" s="26">
        <v>-8.9012200000000004</v>
      </c>
      <c r="P92" s="26">
        <v>14.301152</v>
      </c>
      <c r="Q92" s="26">
        <v>8.8995090000000001</v>
      </c>
      <c r="R92" s="26">
        <v>17.876259000000001</v>
      </c>
      <c r="S92" s="26">
        <v>-38.933422999999998</v>
      </c>
      <c r="T92" s="26">
        <v>17.876259000000001</v>
      </c>
      <c r="U92" s="25" t="s">
        <v>516</v>
      </c>
      <c r="V92" s="35"/>
    </row>
    <row r="93" spans="1:22" s="1" customFormat="1" ht="28.5" customHeight="1" thickBot="1" x14ac:dyDescent="0.3">
      <c r="A93"/>
      <c r="B93" s="24">
        <v>90</v>
      </c>
      <c r="C93" s="25" t="s">
        <v>1235</v>
      </c>
      <c r="D93" s="25" t="s">
        <v>488</v>
      </c>
      <c r="E93" s="25" t="s">
        <v>617</v>
      </c>
      <c r="F93" s="25" t="s">
        <v>37</v>
      </c>
      <c r="G93" s="36">
        <v>109.75</v>
      </c>
      <c r="H93" s="36">
        <v>31</v>
      </c>
      <c r="I93" s="36">
        <v>165</v>
      </c>
      <c r="J93" s="25">
        <v>6.05</v>
      </c>
      <c r="K93" s="26">
        <v>998.25</v>
      </c>
      <c r="L93" s="26">
        <v>14.301152</v>
      </c>
      <c r="M93" s="26">
        <v>-31.161653000000001</v>
      </c>
      <c r="N93" s="26">
        <v>8.8995090000000001</v>
      </c>
      <c r="O93" s="26">
        <v>-8.9012200000000004</v>
      </c>
      <c r="P93" s="26">
        <v>14.301152</v>
      </c>
      <c r="Q93" s="26">
        <v>8.8995090000000001</v>
      </c>
      <c r="R93" s="26">
        <v>17.876259000000001</v>
      </c>
      <c r="S93" s="26">
        <v>-38.933422999999998</v>
      </c>
      <c r="T93" s="26">
        <v>17.876259000000001</v>
      </c>
      <c r="U93" s="25" t="s">
        <v>516</v>
      </c>
      <c r="V93" s="35"/>
    </row>
    <row r="94" spans="1:22" s="1" customFormat="1" ht="28.5" customHeight="1" thickBot="1" x14ac:dyDescent="0.3">
      <c r="A94"/>
      <c r="B94" s="24">
        <v>91</v>
      </c>
      <c r="C94" s="25" t="s">
        <v>1235</v>
      </c>
      <c r="D94" s="25" t="s">
        <v>488</v>
      </c>
      <c r="E94" s="25" t="s">
        <v>616</v>
      </c>
      <c r="F94" s="25" t="s">
        <v>36</v>
      </c>
      <c r="G94" s="36">
        <v>115.60299999999999</v>
      </c>
      <c r="H94" s="36">
        <v>63</v>
      </c>
      <c r="I94" s="36">
        <v>165</v>
      </c>
      <c r="J94" s="25">
        <v>6.05</v>
      </c>
      <c r="K94" s="26">
        <v>998.25</v>
      </c>
      <c r="L94" s="26">
        <v>14.301152</v>
      </c>
      <c r="M94" s="26">
        <v>-31.161653000000001</v>
      </c>
      <c r="N94" s="26">
        <v>8.8995090000000001</v>
      </c>
      <c r="O94" s="26">
        <v>-8.9012200000000004</v>
      </c>
      <c r="P94" s="26">
        <v>14.301152</v>
      </c>
      <c r="Q94" s="26">
        <v>8.8995090000000001</v>
      </c>
      <c r="R94" s="26">
        <v>17.876259000000001</v>
      </c>
      <c r="S94" s="26">
        <v>-38.933422999999998</v>
      </c>
      <c r="T94" s="26">
        <v>17.876259000000001</v>
      </c>
      <c r="U94" s="25" t="s">
        <v>516</v>
      </c>
      <c r="V94" s="35"/>
    </row>
    <row r="95" spans="1:22" s="21" customFormat="1" ht="28.5" customHeight="1" thickBot="1" x14ac:dyDescent="0.3">
      <c r="A95" s="20"/>
      <c r="B95" s="24">
        <v>92</v>
      </c>
      <c r="C95" s="25" t="s">
        <v>1235</v>
      </c>
      <c r="D95" s="25" t="s">
        <v>1106</v>
      </c>
      <c r="E95" s="25" t="s">
        <v>625</v>
      </c>
      <c r="F95" s="25" t="s">
        <v>37</v>
      </c>
      <c r="G95" s="36">
        <v>353.85399999999998</v>
      </c>
      <c r="H95" s="36">
        <v>127</v>
      </c>
      <c r="I95" s="36">
        <v>165</v>
      </c>
      <c r="J95" s="25">
        <v>6.05</v>
      </c>
      <c r="K95" s="26">
        <v>998.25</v>
      </c>
      <c r="L95" s="26">
        <v>28.602304</v>
      </c>
      <c r="M95" s="26">
        <v>-62.323306000000002</v>
      </c>
      <c r="N95" s="26">
        <v>17.799018</v>
      </c>
      <c r="O95" s="26">
        <v>-17.802440000000001</v>
      </c>
      <c r="P95" s="26">
        <v>28.602304</v>
      </c>
      <c r="Q95" s="26">
        <v>17.799018</v>
      </c>
      <c r="R95" s="26">
        <v>35.752518000000002</v>
      </c>
      <c r="S95" s="26">
        <v>-77.866845999999995</v>
      </c>
      <c r="T95" s="26">
        <v>35.752518000000002</v>
      </c>
      <c r="U95" s="25" t="s">
        <v>516</v>
      </c>
      <c r="V95" s="35"/>
    </row>
    <row r="96" spans="1:22" s="1" customFormat="1" ht="28.5" customHeight="1" thickBot="1" x14ac:dyDescent="0.3">
      <c r="A96"/>
      <c r="B96" s="24">
        <v>93</v>
      </c>
      <c r="C96" s="25" t="s">
        <v>1235</v>
      </c>
      <c r="D96" s="25" t="s">
        <v>1106</v>
      </c>
      <c r="E96" s="25" t="s">
        <v>624</v>
      </c>
      <c r="F96" s="25" t="s">
        <v>36</v>
      </c>
      <c r="G96" s="36">
        <v>353.85399999999998</v>
      </c>
      <c r="H96" s="36">
        <v>224</v>
      </c>
      <c r="I96" s="36">
        <v>165</v>
      </c>
      <c r="J96" s="25">
        <v>6.05</v>
      </c>
      <c r="K96" s="26">
        <v>998.25</v>
      </c>
      <c r="L96" s="26">
        <v>28.602304</v>
      </c>
      <c r="M96" s="26">
        <v>-62.323306000000002</v>
      </c>
      <c r="N96" s="26">
        <v>17.799018</v>
      </c>
      <c r="O96" s="26">
        <v>-17.802440000000001</v>
      </c>
      <c r="P96" s="26">
        <v>28.602304</v>
      </c>
      <c r="Q96" s="26">
        <v>17.799018</v>
      </c>
      <c r="R96" s="26">
        <v>35.752518000000002</v>
      </c>
      <c r="S96" s="26">
        <v>-77.866845999999995</v>
      </c>
      <c r="T96" s="26">
        <v>35.752518000000002</v>
      </c>
      <c r="U96" s="25" t="s">
        <v>516</v>
      </c>
      <c r="V96" s="35"/>
    </row>
    <row r="97" spans="1:22" s="1" customFormat="1" ht="28.5" customHeight="1" thickBot="1" x14ac:dyDescent="0.3">
      <c r="A97"/>
      <c r="B97" s="24">
        <v>94</v>
      </c>
      <c r="C97" s="25" t="s">
        <v>1235</v>
      </c>
      <c r="D97" s="25" t="s">
        <v>525</v>
      </c>
      <c r="E97" s="25" t="s">
        <v>621</v>
      </c>
      <c r="F97" s="25" t="s">
        <v>37</v>
      </c>
      <c r="G97" s="36">
        <v>167.59299999999999</v>
      </c>
      <c r="H97" s="36">
        <v>91</v>
      </c>
      <c r="I97" s="36">
        <v>165</v>
      </c>
      <c r="J97" s="25">
        <v>6.05</v>
      </c>
      <c r="K97" s="26">
        <v>998.25</v>
      </c>
      <c r="L97" s="26">
        <v>14.301152</v>
      </c>
      <c r="M97" s="26">
        <v>-31.161653000000001</v>
      </c>
      <c r="N97" s="26">
        <v>8.8995090000000001</v>
      </c>
      <c r="O97" s="26">
        <v>-8.9012200000000004</v>
      </c>
      <c r="P97" s="26">
        <v>14.301152</v>
      </c>
      <c r="Q97" s="26">
        <v>8.8995090000000001</v>
      </c>
      <c r="R97" s="26">
        <v>17.876259000000001</v>
      </c>
      <c r="S97" s="26">
        <v>-38.933422999999998</v>
      </c>
      <c r="T97" s="26">
        <v>17.876259000000001</v>
      </c>
      <c r="U97" s="25" t="s">
        <v>516</v>
      </c>
      <c r="V97" s="35"/>
    </row>
    <row r="98" spans="1:22" s="1" customFormat="1" ht="28.5" customHeight="1" thickBot="1" x14ac:dyDescent="0.3">
      <c r="A98"/>
      <c r="B98" s="24">
        <v>95</v>
      </c>
      <c r="C98" s="25" t="s">
        <v>1235</v>
      </c>
      <c r="D98" s="25" t="s">
        <v>525</v>
      </c>
      <c r="E98" s="25" t="s">
        <v>620</v>
      </c>
      <c r="F98" s="25" t="s">
        <v>36</v>
      </c>
      <c r="G98" s="36">
        <v>167.94</v>
      </c>
      <c r="H98" s="36">
        <v>109</v>
      </c>
      <c r="I98" s="36">
        <v>165</v>
      </c>
      <c r="J98" s="25">
        <v>6.05</v>
      </c>
      <c r="K98" s="26">
        <v>998.25</v>
      </c>
      <c r="L98" s="26">
        <v>14.301152</v>
      </c>
      <c r="M98" s="26">
        <v>-31.161653000000001</v>
      </c>
      <c r="N98" s="26">
        <v>8.8995090000000001</v>
      </c>
      <c r="O98" s="26">
        <v>-8.9012200000000004</v>
      </c>
      <c r="P98" s="26">
        <v>14.301152</v>
      </c>
      <c r="Q98" s="26">
        <v>8.8995090000000001</v>
      </c>
      <c r="R98" s="26">
        <v>17.876259000000001</v>
      </c>
      <c r="S98" s="26">
        <v>-38.933422999999998</v>
      </c>
      <c r="T98" s="26">
        <v>17.876259000000001</v>
      </c>
      <c r="U98" s="25" t="s">
        <v>516</v>
      </c>
      <c r="V98" s="35"/>
    </row>
    <row r="99" spans="1:22" s="1" customFormat="1" ht="28.5" customHeight="1" thickBot="1" x14ac:dyDescent="0.3">
      <c r="A99"/>
      <c r="B99" s="24">
        <v>96</v>
      </c>
      <c r="C99" s="25" t="s">
        <v>1235</v>
      </c>
      <c r="D99" s="25" t="s">
        <v>489</v>
      </c>
      <c r="E99" s="25" t="s">
        <v>619</v>
      </c>
      <c r="F99" s="25" t="s">
        <v>37</v>
      </c>
      <c r="G99" s="36">
        <v>121</v>
      </c>
      <c r="H99" s="36">
        <v>31</v>
      </c>
      <c r="I99" s="36">
        <v>165</v>
      </c>
      <c r="J99" s="25">
        <v>6.05</v>
      </c>
      <c r="K99" s="26">
        <v>998.25</v>
      </c>
      <c r="L99" s="26">
        <v>14.301152</v>
      </c>
      <c r="M99" s="26">
        <v>-31.161653000000001</v>
      </c>
      <c r="N99" s="26">
        <v>8.8995090000000001</v>
      </c>
      <c r="O99" s="26">
        <v>-8.9012200000000004</v>
      </c>
      <c r="P99" s="26">
        <v>14.301152</v>
      </c>
      <c r="Q99" s="26">
        <v>8.8995090000000001</v>
      </c>
      <c r="R99" s="26">
        <v>17.876259000000001</v>
      </c>
      <c r="S99" s="26">
        <v>-38.933422999999998</v>
      </c>
      <c r="T99" s="26">
        <v>17.876259000000001</v>
      </c>
      <c r="U99" s="25" t="s">
        <v>516</v>
      </c>
      <c r="V99" s="35"/>
    </row>
    <row r="100" spans="1:22" s="21" customFormat="1" ht="28.5" customHeight="1" thickBot="1" x14ac:dyDescent="0.3">
      <c r="A100" s="20"/>
      <c r="B100" s="24">
        <v>97</v>
      </c>
      <c r="C100" s="25" t="s">
        <v>1235</v>
      </c>
      <c r="D100" s="25" t="s">
        <v>489</v>
      </c>
      <c r="E100" s="25" t="s">
        <v>618</v>
      </c>
      <c r="F100" s="25" t="s">
        <v>36</v>
      </c>
      <c r="G100" s="36">
        <v>121</v>
      </c>
      <c r="H100" s="36">
        <v>63</v>
      </c>
      <c r="I100" s="36">
        <v>165</v>
      </c>
      <c r="J100" s="25">
        <v>6.05</v>
      </c>
      <c r="K100" s="26">
        <v>998.25</v>
      </c>
      <c r="L100" s="26">
        <v>14.301152</v>
      </c>
      <c r="M100" s="26">
        <v>-31.161653000000001</v>
      </c>
      <c r="N100" s="26">
        <v>8.8995090000000001</v>
      </c>
      <c r="O100" s="26">
        <v>-8.9012200000000004</v>
      </c>
      <c r="P100" s="26">
        <v>14.301152</v>
      </c>
      <c r="Q100" s="26">
        <v>8.8995090000000001</v>
      </c>
      <c r="R100" s="26">
        <v>17.876259000000001</v>
      </c>
      <c r="S100" s="26">
        <v>-38.933422999999998</v>
      </c>
      <c r="T100" s="26">
        <v>17.876259000000001</v>
      </c>
      <c r="U100" s="25" t="s">
        <v>516</v>
      </c>
      <c r="V100" s="35"/>
    </row>
    <row r="101" spans="1:22" s="21" customFormat="1" ht="28.5" customHeight="1" thickBot="1" x14ac:dyDescent="0.3">
      <c r="A101" s="20"/>
      <c r="B101" s="24">
        <v>98</v>
      </c>
      <c r="C101" s="25" t="s">
        <v>1235</v>
      </c>
      <c r="D101" s="25" t="s">
        <v>526</v>
      </c>
      <c r="E101" s="25" t="s">
        <v>623</v>
      </c>
      <c r="F101" s="25" t="s">
        <v>37</v>
      </c>
      <c r="G101" s="36">
        <v>162.488</v>
      </c>
      <c r="H101" s="36">
        <v>91</v>
      </c>
      <c r="I101" s="36">
        <v>165</v>
      </c>
      <c r="J101" s="25">
        <v>6.05</v>
      </c>
      <c r="K101" s="26">
        <v>998.25</v>
      </c>
      <c r="L101" s="26">
        <v>14.301152</v>
      </c>
      <c r="M101" s="26">
        <v>-31.161653000000001</v>
      </c>
      <c r="N101" s="26">
        <v>8.8995090000000001</v>
      </c>
      <c r="O101" s="26">
        <v>-8.9012200000000004</v>
      </c>
      <c r="P101" s="26">
        <v>14.301152</v>
      </c>
      <c r="Q101" s="26">
        <v>8.8995090000000001</v>
      </c>
      <c r="R101" s="26">
        <v>17.876259000000001</v>
      </c>
      <c r="S101" s="26">
        <v>-38.933422999999998</v>
      </c>
      <c r="T101" s="26">
        <v>17.876259000000001</v>
      </c>
      <c r="U101" s="25" t="s">
        <v>516</v>
      </c>
      <c r="V101" s="35"/>
    </row>
    <row r="102" spans="1:22" s="21" customFormat="1" ht="28.5" customHeight="1" thickBot="1" x14ac:dyDescent="0.3">
      <c r="A102" s="20"/>
      <c r="B102" s="24">
        <v>99</v>
      </c>
      <c r="C102" s="25" t="s">
        <v>1235</v>
      </c>
      <c r="D102" s="25" t="s">
        <v>526</v>
      </c>
      <c r="E102" s="25" t="s">
        <v>622</v>
      </c>
      <c r="F102" s="25" t="s">
        <v>36</v>
      </c>
      <c r="G102" s="36">
        <v>164.56200000000001</v>
      </c>
      <c r="H102" s="36">
        <v>109</v>
      </c>
      <c r="I102" s="36">
        <v>165</v>
      </c>
      <c r="J102" s="25">
        <v>6.05</v>
      </c>
      <c r="K102" s="26">
        <v>998.25</v>
      </c>
      <c r="L102" s="26">
        <v>14.301152</v>
      </c>
      <c r="M102" s="26">
        <v>-31.161653000000001</v>
      </c>
      <c r="N102" s="26">
        <v>8.8995090000000001</v>
      </c>
      <c r="O102" s="26">
        <v>-8.9012200000000004</v>
      </c>
      <c r="P102" s="26">
        <v>14.301152</v>
      </c>
      <c r="Q102" s="26">
        <v>8.8995090000000001</v>
      </c>
      <c r="R102" s="26">
        <v>17.876259000000001</v>
      </c>
      <c r="S102" s="26">
        <v>-38.933422999999998</v>
      </c>
      <c r="T102" s="26">
        <v>17.876259000000001</v>
      </c>
      <c r="U102" s="25" t="s">
        <v>516</v>
      </c>
      <c r="V102" s="35"/>
    </row>
    <row r="103" spans="1:22" s="1" customFormat="1" ht="28.5" customHeight="1" thickBot="1" x14ac:dyDescent="0.3">
      <c r="A103"/>
      <c r="B103" s="24">
        <v>100</v>
      </c>
      <c r="C103" s="25" t="s">
        <v>1235</v>
      </c>
      <c r="D103" s="25" t="s">
        <v>99</v>
      </c>
      <c r="E103" s="25" t="s">
        <v>703</v>
      </c>
      <c r="F103" s="25" t="s">
        <v>35</v>
      </c>
      <c r="G103" s="36">
        <v>347.54</v>
      </c>
      <c r="H103" s="36">
        <v>175</v>
      </c>
      <c r="I103" s="36">
        <v>456</v>
      </c>
      <c r="J103" s="25">
        <v>3.94</v>
      </c>
      <c r="K103" s="26">
        <v>1796.6399999999999</v>
      </c>
      <c r="L103" s="26" t="s">
        <v>1</v>
      </c>
      <c r="M103" s="26" t="s">
        <v>1</v>
      </c>
      <c r="N103" s="26" t="s">
        <v>1</v>
      </c>
      <c r="O103" s="26" t="s">
        <v>1</v>
      </c>
      <c r="P103" s="26" t="s">
        <v>1</v>
      </c>
      <c r="Q103" s="26" t="s">
        <v>1</v>
      </c>
      <c r="R103" s="26" t="s">
        <v>1</v>
      </c>
      <c r="S103" s="26" t="s">
        <v>1</v>
      </c>
      <c r="T103" s="26" t="s">
        <v>1</v>
      </c>
      <c r="U103" s="25" t="s">
        <v>528</v>
      </c>
      <c r="V103" s="35" t="s">
        <v>1188</v>
      </c>
    </row>
    <row r="104" spans="1:22" s="21" customFormat="1" ht="28.5" customHeight="1" thickBot="1" x14ac:dyDescent="0.3">
      <c r="A104" s="20"/>
      <c r="B104" s="24">
        <v>101</v>
      </c>
      <c r="C104" s="25" t="s">
        <v>1235</v>
      </c>
      <c r="D104" s="25" t="s">
        <v>419</v>
      </c>
      <c r="E104" s="25" t="s">
        <v>26</v>
      </c>
      <c r="F104" s="25" t="s">
        <v>36</v>
      </c>
      <c r="G104" s="36">
        <v>121</v>
      </c>
      <c r="H104" s="36">
        <v>65</v>
      </c>
      <c r="I104" s="36">
        <v>170.47</v>
      </c>
      <c r="J104" s="25">
        <v>6.03</v>
      </c>
      <c r="K104" s="26">
        <v>1027.9340999999999</v>
      </c>
      <c r="L104" s="26">
        <v>18.871901999999999</v>
      </c>
      <c r="M104" s="26">
        <v>-32.805128000000003</v>
      </c>
      <c r="N104" s="26">
        <v>8.5648970000000002</v>
      </c>
      <c r="O104" s="26">
        <v>-9.0989489999999993</v>
      </c>
      <c r="P104" s="26">
        <v>18.871901999999999</v>
      </c>
      <c r="Q104" s="26">
        <v>8.5648970000000002</v>
      </c>
      <c r="R104" s="26">
        <v>15.180125</v>
      </c>
      <c r="S104" s="26">
        <v>-49.734268</v>
      </c>
      <c r="T104" s="26">
        <v>15.180125</v>
      </c>
      <c r="U104" s="25" t="s">
        <v>516</v>
      </c>
      <c r="V104" s="35"/>
    </row>
    <row r="105" spans="1:22" s="21" customFormat="1" ht="28.5" customHeight="1" thickBot="1" x14ac:dyDescent="0.3">
      <c r="A105" s="20"/>
      <c r="B105" s="24">
        <v>102</v>
      </c>
      <c r="C105" s="25" t="s">
        <v>1235</v>
      </c>
      <c r="D105" s="25" t="s">
        <v>420</v>
      </c>
      <c r="E105" s="25" t="s">
        <v>27</v>
      </c>
      <c r="F105" s="25" t="s">
        <v>36</v>
      </c>
      <c r="G105" s="36">
        <v>121</v>
      </c>
      <c r="H105" s="36">
        <v>65</v>
      </c>
      <c r="I105" s="36">
        <v>170.47</v>
      </c>
      <c r="J105" s="25">
        <v>6.03</v>
      </c>
      <c r="K105" s="26">
        <v>1027.9340999999999</v>
      </c>
      <c r="L105" s="26">
        <v>17.115012</v>
      </c>
      <c r="M105" s="26">
        <v>-33.388454000000003</v>
      </c>
      <c r="N105" s="26">
        <v>8.898339</v>
      </c>
      <c r="O105" s="26">
        <v>-9.1436689999999992</v>
      </c>
      <c r="P105" s="26">
        <v>17.115012</v>
      </c>
      <c r="Q105" s="26">
        <v>8.898339</v>
      </c>
      <c r="R105" s="26">
        <v>14.744767</v>
      </c>
      <c r="S105" s="26">
        <v>-49.775025999999997</v>
      </c>
      <c r="T105" s="26">
        <v>14.744767</v>
      </c>
      <c r="U105" s="25" t="s">
        <v>516</v>
      </c>
      <c r="V105" s="35"/>
    </row>
    <row r="106" spans="1:22" s="1" customFormat="1" ht="28.5" customHeight="1" thickBot="1" x14ac:dyDescent="0.3">
      <c r="A106"/>
      <c r="B106" s="24">
        <v>103</v>
      </c>
      <c r="C106" s="25" t="s">
        <v>1235</v>
      </c>
      <c r="D106" s="25" t="s">
        <v>445</v>
      </c>
      <c r="E106" s="25" t="s">
        <v>21</v>
      </c>
      <c r="F106" s="25" t="s">
        <v>37</v>
      </c>
      <c r="G106" s="36">
        <v>215</v>
      </c>
      <c r="H106" s="36">
        <v>198</v>
      </c>
      <c r="I106" s="36">
        <v>283.58999999999997</v>
      </c>
      <c r="J106" s="25">
        <v>4</v>
      </c>
      <c r="K106" s="26">
        <v>1134.3599999999999</v>
      </c>
      <c r="L106" s="26">
        <v>0.109723</v>
      </c>
      <c r="M106" s="26">
        <v>-3.6963999999999997E-2</v>
      </c>
      <c r="N106" s="26">
        <v>0.11564099999999999</v>
      </c>
      <c r="O106" s="26">
        <v>-0.13141</v>
      </c>
      <c r="P106" s="26">
        <v>3.6963999999999997E-2</v>
      </c>
      <c r="Q106" s="26">
        <v>0.11564099999999999</v>
      </c>
      <c r="R106" s="26">
        <v>0</v>
      </c>
      <c r="S106" s="26">
        <v>-4.4315629999999997</v>
      </c>
      <c r="T106" s="26">
        <v>0</v>
      </c>
      <c r="U106" s="25" t="s">
        <v>528</v>
      </c>
      <c r="V106" s="35" t="s">
        <v>1463</v>
      </c>
    </row>
    <row r="107" spans="1:22" s="1" customFormat="1" ht="28.5" customHeight="1" thickBot="1" x14ac:dyDescent="0.3">
      <c r="A107"/>
      <c r="B107" s="24">
        <v>104</v>
      </c>
      <c r="C107" s="25" t="s">
        <v>1235</v>
      </c>
      <c r="D107" s="25" t="s">
        <v>445</v>
      </c>
      <c r="E107" s="25" t="s">
        <v>19</v>
      </c>
      <c r="F107" s="25" t="s">
        <v>36</v>
      </c>
      <c r="G107" s="36">
        <v>220</v>
      </c>
      <c r="H107" s="36">
        <v>113</v>
      </c>
      <c r="I107" s="36">
        <v>283.58999999999997</v>
      </c>
      <c r="J107" s="25">
        <v>4</v>
      </c>
      <c r="K107" s="26">
        <v>1134.3599999999999</v>
      </c>
      <c r="L107" s="26">
        <v>0.109723</v>
      </c>
      <c r="M107" s="26">
        <v>-3.6963999999999997E-2</v>
      </c>
      <c r="N107" s="26">
        <v>0.11564099999999999</v>
      </c>
      <c r="O107" s="26">
        <v>-0.13141</v>
      </c>
      <c r="P107" s="26">
        <v>3.6963999999999997E-2</v>
      </c>
      <c r="Q107" s="26">
        <v>0.11564099999999999</v>
      </c>
      <c r="R107" s="26">
        <v>0</v>
      </c>
      <c r="S107" s="26">
        <v>-4.4315629999999997</v>
      </c>
      <c r="T107" s="26">
        <v>0</v>
      </c>
      <c r="U107" s="25" t="s">
        <v>528</v>
      </c>
      <c r="V107" s="35" t="s">
        <v>1463</v>
      </c>
    </row>
    <row r="108" spans="1:22" s="1" customFormat="1" ht="28.5" customHeight="1" thickBot="1" x14ac:dyDescent="0.3">
      <c r="A108"/>
      <c r="B108" s="24">
        <v>105</v>
      </c>
      <c r="C108" s="25" t="s">
        <v>1235</v>
      </c>
      <c r="D108" s="25" t="s">
        <v>520</v>
      </c>
      <c r="E108" s="25" t="s">
        <v>20</v>
      </c>
      <c r="F108" s="25" t="s">
        <v>37</v>
      </c>
      <c r="G108" s="36">
        <v>310.28300000000002</v>
      </c>
      <c r="H108" s="36">
        <v>284</v>
      </c>
      <c r="I108" s="36">
        <v>283.58999999999997</v>
      </c>
      <c r="J108" s="25">
        <v>4</v>
      </c>
      <c r="K108" s="26">
        <v>1134.3599999999999</v>
      </c>
      <c r="L108" s="26">
        <v>0.109723</v>
      </c>
      <c r="M108" s="26">
        <v>-3.6963999999999997E-2</v>
      </c>
      <c r="N108" s="26">
        <v>0.11564099999999999</v>
      </c>
      <c r="O108" s="26">
        <v>-0.13141</v>
      </c>
      <c r="P108" s="26">
        <v>3.6963999999999997E-2</v>
      </c>
      <c r="Q108" s="26">
        <v>0.11564099999999999</v>
      </c>
      <c r="R108" s="26">
        <v>0</v>
      </c>
      <c r="S108" s="26">
        <v>-4.4315629999999997</v>
      </c>
      <c r="T108" s="26">
        <v>0</v>
      </c>
      <c r="U108" s="25" t="s">
        <v>528</v>
      </c>
      <c r="V108" s="35" t="s">
        <v>1463</v>
      </c>
    </row>
    <row r="109" spans="1:22" s="1" customFormat="1" ht="28.5" customHeight="1" thickBot="1" x14ac:dyDescent="0.3">
      <c r="A109"/>
      <c r="B109" s="24">
        <v>106</v>
      </c>
      <c r="C109" s="25" t="s">
        <v>1235</v>
      </c>
      <c r="D109" s="25" t="s">
        <v>520</v>
      </c>
      <c r="E109" s="25" t="s">
        <v>670</v>
      </c>
      <c r="F109" s="25" t="s">
        <v>36</v>
      </c>
      <c r="G109" s="36">
        <v>399</v>
      </c>
      <c r="H109" s="36">
        <v>177</v>
      </c>
      <c r="I109" s="36">
        <v>283.58999999999997</v>
      </c>
      <c r="J109" s="25">
        <v>4</v>
      </c>
      <c r="K109" s="26">
        <v>1134.3599999999999</v>
      </c>
      <c r="L109" s="26">
        <v>0.109723</v>
      </c>
      <c r="M109" s="26">
        <v>-3.6963999999999997E-2</v>
      </c>
      <c r="N109" s="26">
        <v>0.11564099999999999</v>
      </c>
      <c r="O109" s="26">
        <v>-0.13141</v>
      </c>
      <c r="P109" s="26">
        <v>3.6963999999999997E-2</v>
      </c>
      <c r="Q109" s="26">
        <v>0.11564099999999999</v>
      </c>
      <c r="R109" s="26">
        <v>0</v>
      </c>
      <c r="S109" s="26">
        <v>-4.4315629999999997</v>
      </c>
      <c r="T109" s="26">
        <v>0</v>
      </c>
      <c r="U109" s="25" t="s">
        <v>528</v>
      </c>
      <c r="V109" s="35" t="s">
        <v>1463</v>
      </c>
    </row>
    <row r="110" spans="1:22" s="1" customFormat="1" ht="28.5" customHeight="1" thickBot="1" x14ac:dyDescent="0.3">
      <c r="A110"/>
      <c r="B110" s="24">
        <v>107</v>
      </c>
      <c r="C110" s="25" t="s">
        <v>1235</v>
      </c>
      <c r="D110" s="25" t="s">
        <v>520</v>
      </c>
      <c r="E110" s="25" t="s">
        <v>18</v>
      </c>
      <c r="F110" s="25" t="s">
        <v>36</v>
      </c>
      <c r="G110" s="36">
        <v>379</v>
      </c>
      <c r="H110" s="36">
        <v>177</v>
      </c>
      <c r="I110" s="36">
        <v>283.58999999999997</v>
      </c>
      <c r="J110" s="25">
        <v>4</v>
      </c>
      <c r="K110" s="26">
        <v>1134.3599999999999</v>
      </c>
      <c r="L110" s="26">
        <v>0.109723</v>
      </c>
      <c r="M110" s="26">
        <v>-3.6963999999999997E-2</v>
      </c>
      <c r="N110" s="26">
        <v>0.11564099999999999</v>
      </c>
      <c r="O110" s="26">
        <v>-0.13141</v>
      </c>
      <c r="P110" s="26">
        <v>3.6963999999999997E-2</v>
      </c>
      <c r="Q110" s="26">
        <v>0.11564099999999999</v>
      </c>
      <c r="R110" s="26">
        <v>0</v>
      </c>
      <c r="S110" s="26">
        <v>-4.4315629999999997</v>
      </c>
      <c r="T110" s="26">
        <v>0</v>
      </c>
      <c r="U110" s="25" t="s">
        <v>528</v>
      </c>
      <c r="V110" s="35" t="s">
        <v>1463</v>
      </c>
    </row>
    <row r="111" spans="1:22" s="21" customFormat="1" ht="28.5" customHeight="1" thickBot="1" x14ac:dyDescent="0.3">
      <c r="A111" s="20"/>
      <c r="B111" s="24">
        <v>108</v>
      </c>
      <c r="C111" s="25" t="s">
        <v>1235</v>
      </c>
      <c r="D111" s="25" t="s">
        <v>446</v>
      </c>
      <c r="E111" s="25" t="s">
        <v>25</v>
      </c>
      <c r="F111" s="25" t="s">
        <v>37</v>
      </c>
      <c r="G111" s="36">
        <v>211.63</v>
      </c>
      <c r="H111" s="36">
        <v>199</v>
      </c>
      <c r="I111" s="36">
        <v>305</v>
      </c>
      <c r="J111" s="25">
        <v>7</v>
      </c>
      <c r="K111" s="26">
        <v>2135</v>
      </c>
      <c r="L111" s="26">
        <v>22.291160999999999</v>
      </c>
      <c r="M111" s="26">
        <v>-82.004103999999998</v>
      </c>
      <c r="N111" s="26">
        <v>12.026603</v>
      </c>
      <c r="O111" s="26">
        <v>-12.131665</v>
      </c>
      <c r="P111" s="26">
        <v>6.3149999999999977</v>
      </c>
      <c r="Q111" s="26">
        <v>6.3149999999999977</v>
      </c>
      <c r="R111" s="26">
        <v>26.229711999999999</v>
      </c>
      <c r="S111" s="26">
        <v>-94.848185000000001</v>
      </c>
      <c r="T111" s="26">
        <v>6.3149999999999977</v>
      </c>
      <c r="U111" s="25" t="s">
        <v>528</v>
      </c>
      <c r="V111" s="35" t="s">
        <v>1463</v>
      </c>
    </row>
    <row r="112" spans="1:22" s="21" customFormat="1" ht="28.5" customHeight="1" thickBot="1" x14ac:dyDescent="0.3">
      <c r="A112" s="20"/>
      <c r="B112" s="24">
        <v>109</v>
      </c>
      <c r="C112" s="25" t="s">
        <v>1235</v>
      </c>
      <c r="D112" s="25" t="s">
        <v>446</v>
      </c>
      <c r="E112" s="25" t="s">
        <v>23</v>
      </c>
      <c r="F112" s="25" t="s">
        <v>36</v>
      </c>
      <c r="G112" s="36">
        <v>259.44799999999998</v>
      </c>
      <c r="H112" s="36">
        <v>105</v>
      </c>
      <c r="I112" s="36">
        <v>305</v>
      </c>
      <c r="J112" s="25">
        <v>7</v>
      </c>
      <c r="K112" s="26">
        <v>2135</v>
      </c>
      <c r="L112" s="26">
        <v>22.291160999999999</v>
      </c>
      <c r="M112" s="26">
        <v>-82.004103999999998</v>
      </c>
      <c r="N112" s="26">
        <v>12.026603</v>
      </c>
      <c r="O112" s="26">
        <v>-12.131665</v>
      </c>
      <c r="P112" s="26">
        <v>22.291160999999999</v>
      </c>
      <c r="Q112" s="26">
        <v>12.026603</v>
      </c>
      <c r="R112" s="26">
        <v>26.229711999999999</v>
      </c>
      <c r="S112" s="26">
        <v>-94.848185000000001</v>
      </c>
      <c r="T112" s="26">
        <v>26.229711999999999</v>
      </c>
      <c r="U112" s="25" t="s">
        <v>528</v>
      </c>
      <c r="V112" s="35" t="s">
        <v>1463</v>
      </c>
    </row>
    <row r="113" spans="1:22" s="21" customFormat="1" ht="28.5" customHeight="1" thickBot="1" x14ac:dyDescent="0.3">
      <c r="A113" s="20"/>
      <c r="B113" s="24">
        <v>110</v>
      </c>
      <c r="C113" s="25" t="s">
        <v>1235</v>
      </c>
      <c r="D113" s="25" t="s">
        <v>521</v>
      </c>
      <c r="E113" s="25" t="s">
        <v>24</v>
      </c>
      <c r="F113" s="25" t="s">
        <v>37</v>
      </c>
      <c r="G113" s="36">
        <v>304.75299999999999</v>
      </c>
      <c r="H113" s="36">
        <v>292</v>
      </c>
      <c r="I113" s="36">
        <v>305</v>
      </c>
      <c r="J113" s="25">
        <v>7</v>
      </c>
      <c r="K113" s="26">
        <v>2135</v>
      </c>
      <c r="L113" s="26">
        <v>22.291160999999999</v>
      </c>
      <c r="M113" s="26">
        <v>-82.004103999999998</v>
      </c>
      <c r="N113" s="26">
        <v>12.026603</v>
      </c>
      <c r="O113" s="26">
        <v>-12.131665</v>
      </c>
      <c r="P113" s="26">
        <v>6.376499999999993</v>
      </c>
      <c r="Q113" s="26">
        <v>6.376499999999993</v>
      </c>
      <c r="R113" s="26">
        <v>26.229711999999999</v>
      </c>
      <c r="S113" s="26">
        <v>-94.848185000000001</v>
      </c>
      <c r="T113" s="26">
        <v>6.376499999999993</v>
      </c>
      <c r="U113" s="25" t="s">
        <v>528</v>
      </c>
      <c r="V113" s="35" t="s">
        <v>1463</v>
      </c>
    </row>
    <row r="114" spans="1:22" s="1" customFormat="1" ht="28.5" customHeight="1" thickBot="1" x14ac:dyDescent="0.3">
      <c r="A114"/>
      <c r="B114" s="24">
        <v>111</v>
      </c>
      <c r="C114" s="25" t="s">
        <v>1235</v>
      </c>
      <c r="D114" s="25" t="s">
        <v>521</v>
      </c>
      <c r="E114" s="25" t="s">
        <v>22</v>
      </c>
      <c r="F114" s="25" t="s">
        <v>36</v>
      </c>
      <c r="G114" s="36">
        <v>387.74099999999999</v>
      </c>
      <c r="H114" s="36">
        <v>169</v>
      </c>
      <c r="I114" s="36">
        <v>305</v>
      </c>
      <c r="J114" s="25">
        <v>7</v>
      </c>
      <c r="K114" s="26">
        <v>2135</v>
      </c>
      <c r="L114" s="26">
        <v>22.291160999999999</v>
      </c>
      <c r="M114" s="26">
        <v>-82.004103999999998</v>
      </c>
      <c r="N114" s="26">
        <v>12.026603</v>
      </c>
      <c r="O114" s="26">
        <v>-12.131665</v>
      </c>
      <c r="P114" s="26">
        <v>22.291160999999999</v>
      </c>
      <c r="Q114" s="26">
        <v>12.026603</v>
      </c>
      <c r="R114" s="26">
        <v>26.229711999999999</v>
      </c>
      <c r="S114" s="26">
        <v>-94.848185000000001</v>
      </c>
      <c r="T114" s="26">
        <v>26.229711999999999</v>
      </c>
      <c r="U114" s="25" t="s">
        <v>528</v>
      </c>
      <c r="V114" s="35" t="s">
        <v>1463</v>
      </c>
    </row>
    <row r="115" spans="1:22" s="1" customFormat="1" ht="28.5" customHeight="1" thickBot="1" x14ac:dyDescent="0.3">
      <c r="A115"/>
      <c r="B115" s="24">
        <v>112</v>
      </c>
      <c r="C115" s="25" t="s">
        <v>1235</v>
      </c>
      <c r="D115" s="25" t="s">
        <v>476</v>
      </c>
      <c r="E115" s="25" t="s">
        <v>648</v>
      </c>
      <c r="F115" s="25" t="s">
        <v>37</v>
      </c>
      <c r="G115" s="36">
        <v>118.456</v>
      </c>
      <c r="H115" s="36">
        <v>63</v>
      </c>
      <c r="I115" s="36">
        <v>165</v>
      </c>
      <c r="J115" s="25">
        <v>5.5</v>
      </c>
      <c r="K115" s="26">
        <v>907.5</v>
      </c>
      <c r="L115" s="26">
        <v>3.6992769999999999</v>
      </c>
      <c r="M115" s="26">
        <v>-27.012529000000001</v>
      </c>
      <c r="N115" s="26">
        <v>4.8487549999999997</v>
      </c>
      <c r="O115" s="26">
        <v>-6.2165670000000004</v>
      </c>
      <c r="P115" s="26">
        <v>3.6992769999999999</v>
      </c>
      <c r="Q115" s="26">
        <v>4.8487549999999997</v>
      </c>
      <c r="R115" s="26">
        <v>4.6291380000000002</v>
      </c>
      <c r="S115" s="26">
        <v>-17.773163</v>
      </c>
      <c r="T115" s="26">
        <v>4.6291380000000002</v>
      </c>
      <c r="U115" s="25" t="s">
        <v>516</v>
      </c>
      <c r="V115" s="35"/>
    </row>
    <row r="116" spans="1:22" s="1" customFormat="1" ht="28.5" customHeight="1" thickBot="1" x14ac:dyDescent="0.3">
      <c r="A116"/>
      <c r="B116" s="24">
        <v>113</v>
      </c>
      <c r="C116" s="25" t="s">
        <v>1235</v>
      </c>
      <c r="D116" s="25" t="s">
        <v>476</v>
      </c>
      <c r="E116" s="25" t="s">
        <v>647</v>
      </c>
      <c r="F116" s="25" t="s">
        <v>36</v>
      </c>
      <c r="G116" s="36">
        <v>116.244</v>
      </c>
      <c r="H116" s="36">
        <v>63</v>
      </c>
      <c r="I116" s="36">
        <v>165</v>
      </c>
      <c r="J116" s="25">
        <v>5.5</v>
      </c>
      <c r="K116" s="26">
        <v>907.5</v>
      </c>
      <c r="L116" s="26">
        <v>3.6992769999999999</v>
      </c>
      <c r="M116" s="26">
        <v>-27.012529000000001</v>
      </c>
      <c r="N116" s="26">
        <v>4.8487549999999997</v>
      </c>
      <c r="O116" s="26">
        <v>-6.2165670000000004</v>
      </c>
      <c r="P116" s="26">
        <v>3.6992769999999999</v>
      </c>
      <c r="Q116" s="26">
        <v>4.8487549999999997</v>
      </c>
      <c r="R116" s="26">
        <v>4.6291380000000002</v>
      </c>
      <c r="S116" s="26">
        <v>-17.773163</v>
      </c>
      <c r="T116" s="26">
        <v>4.6291380000000002</v>
      </c>
      <c r="U116" s="25" t="s">
        <v>516</v>
      </c>
      <c r="V116" s="35"/>
    </row>
    <row r="117" spans="1:22" s="21" customFormat="1" ht="28.5" customHeight="1" thickBot="1" x14ac:dyDescent="0.3">
      <c r="A117" s="20"/>
      <c r="B117" s="24">
        <v>114</v>
      </c>
      <c r="C117" s="25" t="s">
        <v>1235</v>
      </c>
      <c r="D117" s="25" t="s">
        <v>477</v>
      </c>
      <c r="E117" s="25" t="s">
        <v>650</v>
      </c>
      <c r="F117" s="25" t="s">
        <v>37</v>
      </c>
      <c r="G117" s="36">
        <v>121.69</v>
      </c>
      <c r="H117" s="36">
        <v>54</v>
      </c>
      <c r="I117" s="36">
        <v>165</v>
      </c>
      <c r="J117" s="25">
        <v>5.5</v>
      </c>
      <c r="K117" s="26">
        <v>907.5</v>
      </c>
      <c r="L117" s="26">
        <v>2.484394</v>
      </c>
      <c r="M117" s="26">
        <v>-27.344072000000001</v>
      </c>
      <c r="N117" s="26">
        <v>3.5991200000000001</v>
      </c>
      <c r="O117" s="26">
        <v>-6.154566</v>
      </c>
      <c r="P117" s="26">
        <v>2.484394</v>
      </c>
      <c r="Q117" s="26">
        <v>3.5991200000000001</v>
      </c>
      <c r="R117" s="26">
        <v>2.9232049999999998</v>
      </c>
      <c r="S117" s="26">
        <v>0</v>
      </c>
      <c r="T117" s="26">
        <v>0</v>
      </c>
      <c r="U117" s="25" t="s">
        <v>516</v>
      </c>
      <c r="V117" s="35"/>
    </row>
    <row r="118" spans="1:22" s="1" customFormat="1" ht="28.5" customHeight="1" thickBot="1" x14ac:dyDescent="0.3">
      <c r="A118"/>
      <c r="B118" s="24">
        <v>115</v>
      </c>
      <c r="C118" s="25" t="s">
        <v>1235</v>
      </c>
      <c r="D118" s="25" t="s">
        <v>477</v>
      </c>
      <c r="E118" s="25" t="s">
        <v>649</v>
      </c>
      <c r="F118" s="25" t="s">
        <v>36</v>
      </c>
      <c r="G118" s="36">
        <v>121.5</v>
      </c>
      <c r="H118" s="36">
        <v>63</v>
      </c>
      <c r="I118" s="36">
        <v>165</v>
      </c>
      <c r="J118" s="25">
        <v>5.5</v>
      </c>
      <c r="K118" s="26">
        <v>907.5</v>
      </c>
      <c r="L118" s="26">
        <v>2.484394</v>
      </c>
      <c r="M118" s="26">
        <v>-27.344072000000001</v>
      </c>
      <c r="N118" s="26">
        <v>3.5991200000000001</v>
      </c>
      <c r="O118" s="26">
        <v>-6.154566</v>
      </c>
      <c r="P118" s="26">
        <v>2.484394</v>
      </c>
      <c r="Q118" s="26">
        <v>3.5991200000000001</v>
      </c>
      <c r="R118" s="26">
        <v>2.9232049999999998</v>
      </c>
      <c r="S118" s="26">
        <v>0</v>
      </c>
      <c r="T118" s="26">
        <v>0</v>
      </c>
      <c r="U118" s="25" t="s">
        <v>516</v>
      </c>
      <c r="V118" s="35"/>
    </row>
    <row r="119" spans="1:22" s="1" customFormat="1" ht="28.5" customHeight="1" thickBot="1" x14ac:dyDescent="0.3">
      <c r="A119"/>
      <c r="B119" s="24">
        <v>116</v>
      </c>
      <c r="C119" s="25" t="s">
        <v>1235</v>
      </c>
      <c r="D119" s="25" t="s">
        <v>491</v>
      </c>
      <c r="E119" s="25" t="s">
        <v>654</v>
      </c>
      <c r="F119" s="25" t="s">
        <v>37</v>
      </c>
      <c r="G119" s="36">
        <v>20.044</v>
      </c>
      <c r="H119" s="36">
        <v>4.53</v>
      </c>
      <c r="I119" s="36">
        <v>28</v>
      </c>
      <c r="J119" s="25">
        <v>2.5</v>
      </c>
      <c r="K119" s="26">
        <v>70</v>
      </c>
      <c r="L119" s="26">
        <v>2.2400009999999999</v>
      </c>
      <c r="M119" s="26">
        <v>-4.3130660000000001</v>
      </c>
      <c r="N119" s="26">
        <v>0.93748100000000001</v>
      </c>
      <c r="O119" s="26">
        <v>-0.95409699999999997</v>
      </c>
      <c r="P119" s="26">
        <v>2.2400009999999999</v>
      </c>
      <c r="Q119" s="26">
        <v>0.93748100000000001</v>
      </c>
      <c r="R119" s="26">
        <v>2.7999390000000002</v>
      </c>
      <c r="S119" s="26">
        <v>-5.3914809999999997</v>
      </c>
      <c r="T119" s="26">
        <v>2.7999390000000002</v>
      </c>
      <c r="U119" s="25" t="s">
        <v>516</v>
      </c>
      <c r="V119" s="35"/>
    </row>
    <row r="120" spans="1:22" s="1" customFormat="1" ht="28.5" customHeight="1" thickBot="1" x14ac:dyDescent="0.3">
      <c r="A120"/>
      <c r="B120" s="24">
        <v>117</v>
      </c>
      <c r="C120" s="25" t="s">
        <v>1235</v>
      </c>
      <c r="D120" s="25" t="s">
        <v>491</v>
      </c>
      <c r="E120" s="25" t="s">
        <v>1133</v>
      </c>
      <c r="F120" s="25" t="s">
        <v>36</v>
      </c>
      <c r="G120" s="36">
        <v>20.044</v>
      </c>
      <c r="H120" s="36">
        <v>4.53</v>
      </c>
      <c r="I120" s="36">
        <v>28</v>
      </c>
      <c r="J120" s="25">
        <v>2.5</v>
      </c>
      <c r="K120" s="26">
        <v>70</v>
      </c>
      <c r="L120" s="26">
        <v>2.2400009999999999</v>
      </c>
      <c r="M120" s="26">
        <v>-4.3130660000000001</v>
      </c>
      <c r="N120" s="26">
        <v>0.93748100000000001</v>
      </c>
      <c r="O120" s="26">
        <v>-0.95409699999999997</v>
      </c>
      <c r="P120" s="26">
        <v>2.2400009999999999</v>
      </c>
      <c r="Q120" s="26">
        <v>0.93748100000000001</v>
      </c>
      <c r="R120" s="26">
        <v>2.7999390000000002</v>
      </c>
      <c r="S120" s="26">
        <v>-5.3914809999999997</v>
      </c>
      <c r="T120" s="26">
        <v>2.7999390000000002</v>
      </c>
      <c r="U120" s="25" t="s">
        <v>516</v>
      </c>
      <c r="V120" s="35"/>
    </row>
    <row r="121" spans="1:22" s="21" customFormat="1" ht="28.5" customHeight="1" thickBot="1" x14ac:dyDescent="0.3">
      <c r="A121" s="20"/>
      <c r="B121" s="24">
        <v>118</v>
      </c>
      <c r="C121" s="25" t="s">
        <v>1282</v>
      </c>
      <c r="D121" s="25" t="s">
        <v>382</v>
      </c>
      <c r="E121" s="25" t="s">
        <v>950</v>
      </c>
      <c r="F121" s="25" t="s">
        <v>45</v>
      </c>
      <c r="G121" s="36">
        <v>93</v>
      </c>
      <c r="H121" s="36">
        <v>0.53</v>
      </c>
      <c r="I121" s="36" t="s">
        <v>1186</v>
      </c>
      <c r="J121" s="25" t="s">
        <v>1434</v>
      </c>
      <c r="K121" s="26" t="s">
        <v>1434</v>
      </c>
      <c r="L121" s="26" t="s">
        <v>1</v>
      </c>
      <c r="M121" s="26" t="s">
        <v>1</v>
      </c>
      <c r="N121" s="26" t="s">
        <v>1</v>
      </c>
      <c r="O121" s="26" t="s">
        <v>1</v>
      </c>
      <c r="P121" s="26" t="s">
        <v>1</v>
      </c>
      <c r="Q121" s="26" t="s">
        <v>1</v>
      </c>
      <c r="R121" s="26" t="s">
        <v>1</v>
      </c>
      <c r="S121" s="26" t="s">
        <v>1</v>
      </c>
      <c r="T121" s="26" t="s">
        <v>1</v>
      </c>
      <c r="U121" s="25" t="s">
        <v>528</v>
      </c>
      <c r="V121" s="35" t="s">
        <v>1463</v>
      </c>
    </row>
    <row r="122" spans="1:22" s="21" customFormat="1" ht="28.5" customHeight="1" thickBot="1" x14ac:dyDescent="0.3">
      <c r="A122" s="20"/>
      <c r="B122" s="24">
        <v>119</v>
      </c>
      <c r="C122" s="25" t="s">
        <v>1282</v>
      </c>
      <c r="D122" s="25" t="s">
        <v>383</v>
      </c>
      <c r="E122" s="25" t="s">
        <v>958</v>
      </c>
      <c r="F122" s="25" t="s">
        <v>45</v>
      </c>
      <c r="G122" s="36">
        <v>138</v>
      </c>
      <c r="H122" s="36">
        <v>1.25</v>
      </c>
      <c r="I122" s="36">
        <v>138</v>
      </c>
      <c r="J122" s="25" t="s">
        <v>1434</v>
      </c>
      <c r="K122" s="26" t="s">
        <v>1434</v>
      </c>
      <c r="L122" s="26" t="s">
        <v>1</v>
      </c>
      <c r="M122" s="26" t="s">
        <v>1</v>
      </c>
      <c r="N122" s="26" t="s">
        <v>1</v>
      </c>
      <c r="O122" s="26" t="s">
        <v>1</v>
      </c>
      <c r="P122" s="26" t="s">
        <v>1</v>
      </c>
      <c r="Q122" s="26" t="s">
        <v>1</v>
      </c>
      <c r="R122" s="26" t="s">
        <v>1</v>
      </c>
      <c r="S122" s="26" t="s">
        <v>1</v>
      </c>
      <c r="T122" s="26" t="s">
        <v>1</v>
      </c>
      <c r="U122" s="25" t="s">
        <v>528</v>
      </c>
      <c r="V122" s="35" t="s">
        <v>1463</v>
      </c>
    </row>
    <row r="123" spans="1:22" s="1" customFormat="1" ht="28.5" customHeight="1" thickBot="1" x14ac:dyDescent="0.3">
      <c r="A123"/>
      <c r="B123" s="24">
        <v>120</v>
      </c>
      <c r="C123" s="25" t="s">
        <v>1282</v>
      </c>
      <c r="D123" s="25" t="s">
        <v>381</v>
      </c>
      <c r="E123" s="25" t="s">
        <v>968</v>
      </c>
      <c r="F123" s="25" t="s">
        <v>45</v>
      </c>
      <c r="G123" s="36">
        <v>69.39</v>
      </c>
      <c r="H123" s="36">
        <v>3</v>
      </c>
      <c r="I123" s="36">
        <v>73.040000000000006</v>
      </c>
      <c r="J123" s="25" t="s">
        <v>1434</v>
      </c>
      <c r="K123" s="26" t="s">
        <v>1434</v>
      </c>
      <c r="L123" s="26" t="s">
        <v>1</v>
      </c>
      <c r="M123" s="26" t="s">
        <v>1</v>
      </c>
      <c r="N123" s="26" t="s">
        <v>1</v>
      </c>
      <c r="O123" s="26" t="s">
        <v>1</v>
      </c>
      <c r="P123" s="26" t="s">
        <v>1</v>
      </c>
      <c r="Q123" s="26" t="s">
        <v>1</v>
      </c>
      <c r="R123" s="26" t="s">
        <v>1</v>
      </c>
      <c r="S123" s="26" t="s">
        <v>1</v>
      </c>
      <c r="T123" s="26" t="s">
        <v>1</v>
      </c>
      <c r="U123" s="25" t="s">
        <v>528</v>
      </c>
      <c r="V123" s="35" t="s">
        <v>1463</v>
      </c>
    </row>
    <row r="124" spans="1:22" s="1" customFormat="1" ht="28.5" customHeight="1" thickBot="1" x14ac:dyDescent="0.3">
      <c r="A124"/>
      <c r="B124" s="24">
        <v>121</v>
      </c>
      <c r="C124" s="25" t="s">
        <v>1292</v>
      </c>
      <c r="D124" s="25" t="s">
        <v>202</v>
      </c>
      <c r="E124" s="25" t="s">
        <v>954</v>
      </c>
      <c r="F124" s="25" t="s">
        <v>45</v>
      </c>
      <c r="G124" s="36">
        <v>34.616999999999997</v>
      </c>
      <c r="H124" s="36">
        <v>0</v>
      </c>
      <c r="I124" s="36">
        <v>34.917000000000002</v>
      </c>
      <c r="J124" s="25" t="s">
        <v>1434</v>
      </c>
      <c r="K124" s="26" t="s">
        <v>1434</v>
      </c>
      <c r="L124" s="26" t="s">
        <v>1</v>
      </c>
      <c r="M124" s="26" t="s">
        <v>1</v>
      </c>
      <c r="N124" s="26" t="s">
        <v>1</v>
      </c>
      <c r="O124" s="26" t="s">
        <v>1</v>
      </c>
      <c r="P124" s="26" t="s">
        <v>1</v>
      </c>
      <c r="Q124" s="26" t="s">
        <v>1</v>
      </c>
      <c r="R124" s="26" t="s">
        <v>1</v>
      </c>
      <c r="S124" s="26" t="s">
        <v>1</v>
      </c>
      <c r="T124" s="26" t="s">
        <v>1</v>
      </c>
      <c r="U124" s="25" t="s">
        <v>528</v>
      </c>
      <c r="V124" s="35" t="s">
        <v>1463</v>
      </c>
    </row>
    <row r="125" spans="1:22" s="21" customFormat="1" ht="28.5" customHeight="1" thickBot="1" x14ac:dyDescent="0.3">
      <c r="A125" s="20"/>
      <c r="B125" s="24">
        <v>122</v>
      </c>
      <c r="C125" s="25" t="s">
        <v>1197</v>
      </c>
      <c r="D125" s="25" t="s">
        <v>385</v>
      </c>
      <c r="E125" s="25" t="s">
        <v>967</v>
      </c>
      <c r="F125" s="25" t="s">
        <v>45</v>
      </c>
      <c r="G125" s="36">
        <v>6.24</v>
      </c>
      <c r="H125" s="36">
        <v>0.30299999999999999</v>
      </c>
      <c r="I125" s="36">
        <v>7.2</v>
      </c>
      <c r="J125" s="25" t="s">
        <v>1434</v>
      </c>
      <c r="K125" s="26" t="s">
        <v>1434</v>
      </c>
      <c r="L125" s="26" t="s">
        <v>1</v>
      </c>
      <c r="M125" s="26" t="s">
        <v>1</v>
      </c>
      <c r="N125" s="26" t="s">
        <v>1</v>
      </c>
      <c r="O125" s="26" t="s">
        <v>1</v>
      </c>
      <c r="P125" s="26" t="s">
        <v>1</v>
      </c>
      <c r="Q125" s="26" t="s">
        <v>1</v>
      </c>
      <c r="R125" s="26" t="s">
        <v>1</v>
      </c>
      <c r="S125" s="26" t="s">
        <v>1</v>
      </c>
      <c r="T125" s="26" t="s">
        <v>1</v>
      </c>
      <c r="U125" s="25" t="s">
        <v>528</v>
      </c>
      <c r="V125" s="35" t="s">
        <v>1463</v>
      </c>
    </row>
    <row r="126" spans="1:22" s="21" customFormat="1" ht="28.5" customHeight="1" thickBot="1" x14ac:dyDescent="0.3">
      <c r="A126" s="20"/>
      <c r="B126" s="24">
        <v>123</v>
      </c>
      <c r="C126" s="25" t="s">
        <v>1197</v>
      </c>
      <c r="D126" s="25" t="s">
        <v>267</v>
      </c>
      <c r="E126" s="25" t="s">
        <v>713</v>
      </c>
      <c r="F126" s="25" t="s">
        <v>35</v>
      </c>
      <c r="G126" s="36">
        <v>376.96</v>
      </c>
      <c r="H126" s="36">
        <v>106.2</v>
      </c>
      <c r="I126" s="36">
        <v>442</v>
      </c>
      <c r="J126" s="25">
        <v>4.55</v>
      </c>
      <c r="K126" s="26">
        <v>2011.1</v>
      </c>
      <c r="L126" s="26">
        <v>13.19</v>
      </c>
      <c r="M126" s="26">
        <v>-8.76</v>
      </c>
      <c r="N126" s="26">
        <v>13.59</v>
      </c>
      <c r="O126" s="26">
        <v>-9.7100000000000009</v>
      </c>
      <c r="P126" s="26">
        <v>8.76</v>
      </c>
      <c r="Q126" s="26">
        <v>9.7100000000000009</v>
      </c>
      <c r="R126" s="26">
        <v>17.16</v>
      </c>
      <c r="S126" s="26">
        <v>-17.05</v>
      </c>
      <c r="T126" s="26">
        <v>17.05</v>
      </c>
      <c r="U126" s="25" t="s">
        <v>516</v>
      </c>
      <c r="V126" s="35"/>
    </row>
    <row r="127" spans="1:22" s="1" customFormat="1" ht="28.5" customHeight="1" thickBot="1" x14ac:dyDescent="0.3">
      <c r="A127"/>
      <c r="B127" s="24">
        <v>124</v>
      </c>
      <c r="C127" s="25" t="s">
        <v>1197</v>
      </c>
      <c r="D127" s="25" t="s">
        <v>196</v>
      </c>
      <c r="E127" s="25" t="s">
        <v>638</v>
      </c>
      <c r="F127" s="25" t="s">
        <v>35</v>
      </c>
      <c r="G127" s="36">
        <v>161.77000000000001</v>
      </c>
      <c r="H127" s="36">
        <v>60</v>
      </c>
      <c r="I127" s="36">
        <v>176.5</v>
      </c>
      <c r="J127" s="25">
        <v>4.0999999999999996</v>
      </c>
      <c r="K127" s="26">
        <v>723.65</v>
      </c>
      <c r="L127" s="26">
        <v>0.19831099999999999</v>
      </c>
      <c r="M127" s="26">
        <v>-0.20882500000000001</v>
      </c>
      <c r="N127" s="26">
        <v>1.3992329999999999</v>
      </c>
      <c r="O127" s="26">
        <v>-1.430809</v>
      </c>
      <c r="P127" s="26">
        <v>0.19831099999999999</v>
      </c>
      <c r="Q127" s="26">
        <v>1.3992329999999999</v>
      </c>
      <c r="R127" s="26">
        <v>5.3781160000000003</v>
      </c>
      <c r="S127" s="26">
        <v>-5.3897659999999998</v>
      </c>
      <c r="T127" s="26">
        <v>5.3781160000000003</v>
      </c>
      <c r="U127" s="25" t="s">
        <v>516</v>
      </c>
      <c r="V127" s="35"/>
    </row>
    <row r="128" spans="1:22" s="1" customFormat="1" ht="28.5" customHeight="1" thickBot="1" x14ac:dyDescent="0.3">
      <c r="A128"/>
      <c r="B128" s="24">
        <v>125</v>
      </c>
      <c r="C128" s="25" t="s">
        <v>1197</v>
      </c>
      <c r="D128" s="25" t="s">
        <v>197</v>
      </c>
      <c r="E128" s="25" t="s">
        <v>639</v>
      </c>
      <c r="F128" s="25" t="s">
        <v>35</v>
      </c>
      <c r="G128" s="36">
        <v>171.989</v>
      </c>
      <c r="H128" s="36">
        <v>60</v>
      </c>
      <c r="I128" s="36">
        <v>197.3</v>
      </c>
      <c r="J128" s="25">
        <v>4</v>
      </c>
      <c r="K128" s="26">
        <v>789.2</v>
      </c>
      <c r="L128" s="26">
        <v>4.8910070000000001</v>
      </c>
      <c r="M128" s="26">
        <v>-5.0174320000000003</v>
      </c>
      <c r="N128" s="26">
        <v>4.7993420000000002</v>
      </c>
      <c r="O128" s="26">
        <v>-4.9329770000000002</v>
      </c>
      <c r="P128" s="26">
        <v>4.8910070000000001</v>
      </c>
      <c r="Q128" s="26">
        <v>4.7993420000000002</v>
      </c>
      <c r="R128" s="26">
        <v>10.361499</v>
      </c>
      <c r="S128" s="26">
        <v>-10.365907999999999</v>
      </c>
      <c r="T128" s="26">
        <v>10.361499</v>
      </c>
      <c r="U128" s="25" t="s">
        <v>516</v>
      </c>
      <c r="V128" s="35"/>
    </row>
    <row r="129" spans="1:22" s="1" customFormat="1" ht="28.5" customHeight="1" thickBot="1" x14ac:dyDescent="0.3">
      <c r="A129"/>
      <c r="B129" s="24">
        <v>126</v>
      </c>
      <c r="C129" s="25" t="s">
        <v>1197</v>
      </c>
      <c r="D129" s="25" t="s">
        <v>198</v>
      </c>
      <c r="E129" s="25" t="s">
        <v>642</v>
      </c>
      <c r="F129" s="25" t="s">
        <v>37</v>
      </c>
      <c r="G129" s="36">
        <v>160.04</v>
      </c>
      <c r="H129" s="36">
        <v>51</v>
      </c>
      <c r="I129" s="36">
        <v>185</v>
      </c>
      <c r="J129" s="25">
        <v>4.8</v>
      </c>
      <c r="K129" s="26">
        <v>888</v>
      </c>
      <c r="L129" s="26">
        <v>17.034604000000002</v>
      </c>
      <c r="M129" s="26">
        <v>-32.701104999999998</v>
      </c>
      <c r="N129" s="26">
        <v>2.7836630000000002</v>
      </c>
      <c r="O129" s="26">
        <v>-2.7771159999999999</v>
      </c>
      <c r="P129" s="26">
        <v>17.034604000000002</v>
      </c>
      <c r="Q129" s="26">
        <v>2.7771159999999999</v>
      </c>
      <c r="R129" s="26">
        <v>20.042542999999998</v>
      </c>
      <c r="S129" s="26">
        <v>-26.764696000000001</v>
      </c>
      <c r="T129" s="26">
        <v>20.042542999999998</v>
      </c>
      <c r="U129" s="25" t="s">
        <v>516</v>
      </c>
      <c r="V129" s="35"/>
    </row>
    <row r="130" spans="1:22" s="1" customFormat="1" ht="28.5" customHeight="1" thickBot="1" x14ac:dyDescent="0.3">
      <c r="A130"/>
      <c r="B130" s="24">
        <v>127</v>
      </c>
      <c r="C130" s="25" t="s">
        <v>1197</v>
      </c>
      <c r="D130" s="25" t="s">
        <v>198</v>
      </c>
      <c r="E130" s="25" t="s">
        <v>640</v>
      </c>
      <c r="F130" s="25" t="s">
        <v>36</v>
      </c>
      <c r="G130" s="36">
        <v>161.31</v>
      </c>
      <c r="H130" s="36">
        <v>51</v>
      </c>
      <c r="I130" s="36">
        <v>185</v>
      </c>
      <c r="J130" s="25">
        <v>4.8</v>
      </c>
      <c r="K130" s="26">
        <v>888</v>
      </c>
      <c r="L130" s="26">
        <v>17.034604000000002</v>
      </c>
      <c r="M130" s="26">
        <v>-32.701104999999998</v>
      </c>
      <c r="N130" s="26">
        <v>2.7836630000000002</v>
      </c>
      <c r="O130" s="26">
        <v>-2.7771159999999999</v>
      </c>
      <c r="P130" s="26">
        <v>17.034604000000002</v>
      </c>
      <c r="Q130" s="26">
        <v>2.7771159999999999</v>
      </c>
      <c r="R130" s="26">
        <v>20.042542999999998</v>
      </c>
      <c r="S130" s="26">
        <v>-26.764696000000001</v>
      </c>
      <c r="T130" s="26">
        <v>20.042542999999998</v>
      </c>
      <c r="U130" s="25" t="s">
        <v>516</v>
      </c>
      <c r="V130" s="35"/>
    </row>
    <row r="131" spans="1:22" s="1" customFormat="1" ht="28.5" customHeight="1" thickBot="1" x14ac:dyDescent="0.3">
      <c r="A131"/>
      <c r="B131" s="24">
        <v>128</v>
      </c>
      <c r="C131" s="25" t="s">
        <v>1197</v>
      </c>
      <c r="D131" s="25" t="s">
        <v>601</v>
      </c>
      <c r="E131" s="25" t="s">
        <v>643</v>
      </c>
      <c r="F131" s="25" t="s">
        <v>37</v>
      </c>
      <c r="G131" s="36">
        <v>244.14</v>
      </c>
      <c r="H131" s="36">
        <v>91</v>
      </c>
      <c r="I131" s="36">
        <v>185</v>
      </c>
      <c r="J131" s="25">
        <v>4.8</v>
      </c>
      <c r="K131" s="26">
        <v>888</v>
      </c>
      <c r="L131" s="26">
        <v>17.034604000000002</v>
      </c>
      <c r="M131" s="26">
        <v>-32.701104999999998</v>
      </c>
      <c r="N131" s="26">
        <v>2.7836630000000002</v>
      </c>
      <c r="O131" s="26">
        <v>-2.7771159999999999</v>
      </c>
      <c r="P131" s="26">
        <v>17.034604000000002</v>
      </c>
      <c r="Q131" s="26">
        <v>2.7771159999999999</v>
      </c>
      <c r="R131" s="26">
        <v>20.042542999999998</v>
      </c>
      <c r="S131" s="26">
        <v>-26.764696000000001</v>
      </c>
      <c r="T131" s="26">
        <v>20.042542999999998</v>
      </c>
      <c r="U131" s="25" t="s">
        <v>516</v>
      </c>
      <c r="V131" s="35"/>
    </row>
    <row r="132" spans="1:22" ht="28.5" customHeight="1" thickBot="1" x14ac:dyDescent="0.3">
      <c r="B132" s="24">
        <v>129</v>
      </c>
      <c r="C132" s="25" t="s">
        <v>1197</v>
      </c>
      <c r="D132" s="25" t="s">
        <v>601</v>
      </c>
      <c r="E132" s="25" t="s">
        <v>641</v>
      </c>
      <c r="F132" s="25" t="s">
        <v>36</v>
      </c>
      <c r="G132" s="36">
        <v>246.24</v>
      </c>
      <c r="H132" s="36">
        <v>91</v>
      </c>
      <c r="I132" s="36">
        <v>185</v>
      </c>
      <c r="J132" s="25">
        <v>4.8</v>
      </c>
      <c r="K132" s="26">
        <v>888</v>
      </c>
      <c r="L132" s="26">
        <v>17.034604000000002</v>
      </c>
      <c r="M132" s="26">
        <v>-32.701104999999998</v>
      </c>
      <c r="N132" s="26">
        <v>2.7836630000000002</v>
      </c>
      <c r="O132" s="26">
        <v>-2.7771159999999999</v>
      </c>
      <c r="P132" s="26">
        <v>17.034604000000002</v>
      </c>
      <c r="Q132" s="26">
        <v>2.7771159999999999</v>
      </c>
      <c r="R132" s="26">
        <v>20.042542999999998</v>
      </c>
      <c r="S132" s="26">
        <v>-26.764696000000001</v>
      </c>
      <c r="T132" s="26">
        <v>20.042542999999998</v>
      </c>
      <c r="U132" s="25" t="s">
        <v>516</v>
      </c>
      <c r="V132" s="35"/>
    </row>
    <row r="133" spans="1:22" ht="28.5" customHeight="1" thickBot="1" x14ac:dyDescent="0.3">
      <c r="B133" s="24">
        <v>130</v>
      </c>
      <c r="C133" s="25" t="s">
        <v>1197</v>
      </c>
      <c r="D133" s="25" t="s">
        <v>484</v>
      </c>
      <c r="E133" s="25" t="s">
        <v>655</v>
      </c>
      <c r="F133" s="25" t="s">
        <v>37</v>
      </c>
      <c r="G133" s="36">
        <v>20.52</v>
      </c>
      <c r="H133" s="36">
        <v>10</v>
      </c>
      <c r="I133" s="36">
        <v>27.94</v>
      </c>
      <c r="J133" s="25">
        <v>2.5</v>
      </c>
      <c r="K133" s="26">
        <v>69.850000000000009</v>
      </c>
      <c r="L133" s="26">
        <v>2.3749889999999998</v>
      </c>
      <c r="M133" s="26">
        <v>-4.2676879999999997</v>
      </c>
      <c r="N133" s="26">
        <v>0.92530000000000001</v>
      </c>
      <c r="O133" s="26">
        <v>-0.94182600000000005</v>
      </c>
      <c r="P133" s="26">
        <v>2.3749889999999998</v>
      </c>
      <c r="Q133" s="26">
        <v>0.92530000000000001</v>
      </c>
      <c r="R133" s="26">
        <v>2.7940429999999998</v>
      </c>
      <c r="S133" s="26">
        <v>-5.0217280000000004</v>
      </c>
      <c r="T133" s="26">
        <v>2.7940429999999998</v>
      </c>
      <c r="U133" s="25" t="s">
        <v>516</v>
      </c>
      <c r="V133" s="35"/>
    </row>
    <row r="134" spans="1:22" ht="28.5" customHeight="1" thickBot="1" x14ac:dyDescent="0.3">
      <c r="B134" s="24">
        <v>131</v>
      </c>
      <c r="C134" s="25" t="s">
        <v>1197</v>
      </c>
      <c r="D134" s="25" t="s">
        <v>487</v>
      </c>
      <c r="E134" s="25" t="s">
        <v>656</v>
      </c>
      <c r="F134" s="25" t="s">
        <v>37</v>
      </c>
      <c r="G134" s="36">
        <v>20.52</v>
      </c>
      <c r="H134" s="36">
        <v>10</v>
      </c>
      <c r="I134" s="36">
        <v>27.94</v>
      </c>
      <c r="J134" s="25">
        <v>2.5</v>
      </c>
      <c r="K134" s="26">
        <v>69.850000000000009</v>
      </c>
      <c r="L134" s="26">
        <v>2.3749899999999999</v>
      </c>
      <c r="M134" s="26">
        <v>-4.2676769999999999</v>
      </c>
      <c r="N134" s="26">
        <v>0.92529899999999998</v>
      </c>
      <c r="O134" s="26">
        <v>-0.94182299999999997</v>
      </c>
      <c r="P134" s="26">
        <v>2.3749899999999999</v>
      </c>
      <c r="Q134" s="26">
        <v>0.92529899999999998</v>
      </c>
      <c r="R134" s="26">
        <v>2.7940429999999998</v>
      </c>
      <c r="S134" s="26">
        <v>-5.0217280000000004</v>
      </c>
      <c r="T134" s="26">
        <v>2.7940429999999998</v>
      </c>
      <c r="U134" s="25" t="s">
        <v>516</v>
      </c>
      <c r="V134" s="35"/>
    </row>
    <row r="135" spans="1:22" ht="28.5" customHeight="1" thickBot="1" x14ac:dyDescent="0.3">
      <c r="B135" s="24">
        <v>132</v>
      </c>
      <c r="C135" s="25" t="s">
        <v>1197</v>
      </c>
      <c r="D135" s="25" t="s">
        <v>490</v>
      </c>
      <c r="E135" s="25" t="s">
        <v>658</v>
      </c>
      <c r="F135" s="25" t="s">
        <v>37</v>
      </c>
      <c r="G135" s="36">
        <v>36.4</v>
      </c>
      <c r="H135" s="36">
        <v>10</v>
      </c>
      <c r="I135" s="36">
        <v>45</v>
      </c>
      <c r="J135" s="25">
        <v>2.5</v>
      </c>
      <c r="K135" s="26">
        <v>112.5</v>
      </c>
      <c r="L135" s="26">
        <v>3.5944199999999999</v>
      </c>
      <c r="M135" s="26">
        <v>-5.6667079999999999</v>
      </c>
      <c r="N135" s="26">
        <v>1.224275</v>
      </c>
      <c r="O135" s="26">
        <v>-1.2461660000000001</v>
      </c>
      <c r="P135" s="26">
        <v>3.5944199999999999</v>
      </c>
      <c r="Q135" s="26">
        <v>1.224275</v>
      </c>
      <c r="R135" s="26">
        <v>3.2151139999999998</v>
      </c>
      <c r="S135" s="26">
        <v>-6.660946</v>
      </c>
      <c r="T135" s="26">
        <v>3.2151139999999998</v>
      </c>
      <c r="U135" s="25" t="s">
        <v>516</v>
      </c>
      <c r="V135" s="35"/>
    </row>
    <row r="136" spans="1:22" ht="28.5" customHeight="1" thickBot="1" x14ac:dyDescent="0.3">
      <c r="B136" s="24">
        <v>133</v>
      </c>
      <c r="C136" s="25" t="s">
        <v>1197</v>
      </c>
      <c r="D136" s="25" t="s">
        <v>490</v>
      </c>
      <c r="E136" s="25" t="s">
        <v>657</v>
      </c>
      <c r="F136" s="25" t="s">
        <v>36</v>
      </c>
      <c r="G136" s="36">
        <v>36.229999999999997</v>
      </c>
      <c r="H136" s="36">
        <v>10</v>
      </c>
      <c r="I136" s="36">
        <v>45</v>
      </c>
      <c r="J136" s="25">
        <v>2.5</v>
      </c>
      <c r="K136" s="26">
        <v>112.5</v>
      </c>
      <c r="L136" s="26">
        <v>3.5944199999999999</v>
      </c>
      <c r="M136" s="26">
        <v>-5.6667079999999999</v>
      </c>
      <c r="N136" s="26">
        <v>1.224275</v>
      </c>
      <c r="O136" s="26">
        <v>-1.2461660000000001</v>
      </c>
      <c r="P136" s="26">
        <v>3.5944199999999999</v>
      </c>
      <c r="Q136" s="26">
        <v>1.224275</v>
      </c>
      <c r="R136" s="26">
        <v>3.2151139999999998</v>
      </c>
      <c r="S136" s="26">
        <v>-6.660946</v>
      </c>
      <c r="T136" s="26">
        <v>3.2151139999999998</v>
      </c>
      <c r="U136" s="25" t="s">
        <v>516</v>
      </c>
      <c r="V136" s="35"/>
    </row>
    <row r="137" spans="1:22" ht="28.5" customHeight="1" thickBot="1" x14ac:dyDescent="0.3">
      <c r="B137" s="24">
        <v>134</v>
      </c>
      <c r="C137" s="25" t="s">
        <v>1197</v>
      </c>
      <c r="D137" s="25" t="s">
        <v>493</v>
      </c>
      <c r="E137" s="25" t="s">
        <v>659</v>
      </c>
      <c r="F137" s="25" t="s">
        <v>35</v>
      </c>
      <c r="G137" s="36">
        <v>136.4</v>
      </c>
      <c r="H137" s="36">
        <v>50</v>
      </c>
      <c r="I137" s="36">
        <v>147.1</v>
      </c>
      <c r="J137" s="25">
        <v>3.8</v>
      </c>
      <c r="K137" s="26">
        <v>558.9799999999999</v>
      </c>
      <c r="L137" s="26">
        <v>9.5164340000000003</v>
      </c>
      <c r="M137" s="26">
        <v>-12.538181</v>
      </c>
      <c r="N137" s="26">
        <v>3.6474519999999999</v>
      </c>
      <c r="O137" s="26">
        <v>-3.6023809999999998</v>
      </c>
      <c r="P137" s="26">
        <v>9.5164340000000003</v>
      </c>
      <c r="Q137" s="26">
        <v>3.6023809999999998</v>
      </c>
      <c r="R137" s="26">
        <v>11.446812</v>
      </c>
      <c r="S137" s="26">
        <v>-17.120664000000001</v>
      </c>
      <c r="T137" s="26">
        <v>11.446812</v>
      </c>
      <c r="U137" s="25" t="s">
        <v>516</v>
      </c>
      <c r="V137" s="35"/>
    </row>
    <row r="138" spans="1:22" ht="28.5" customHeight="1" thickBot="1" x14ac:dyDescent="0.3">
      <c r="B138" s="24">
        <v>135</v>
      </c>
      <c r="C138" s="25" t="s">
        <v>1197</v>
      </c>
      <c r="D138" s="25" t="s">
        <v>494</v>
      </c>
      <c r="E138" s="25" t="s">
        <v>660</v>
      </c>
      <c r="F138" s="25" t="s">
        <v>35</v>
      </c>
      <c r="G138" s="36">
        <v>132.4</v>
      </c>
      <c r="H138" s="36">
        <v>50</v>
      </c>
      <c r="I138" s="36">
        <v>147.1</v>
      </c>
      <c r="J138" s="25">
        <v>3.8</v>
      </c>
      <c r="K138" s="26">
        <v>558.9799999999999</v>
      </c>
      <c r="L138" s="26">
        <v>9.0024540000000002</v>
      </c>
      <c r="M138" s="26">
        <v>-7.4319819999999996</v>
      </c>
      <c r="N138" s="26">
        <v>1.858201</v>
      </c>
      <c r="O138" s="26">
        <v>-1.9782420000000001</v>
      </c>
      <c r="P138" s="26">
        <v>7.4319819999999996</v>
      </c>
      <c r="Q138" s="26">
        <v>1.858201</v>
      </c>
      <c r="R138" s="26">
        <v>10.340921</v>
      </c>
      <c r="S138" s="26">
        <v>-10.499051</v>
      </c>
      <c r="T138" s="26">
        <v>10.340921</v>
      </c>
      <c r="U138" s="25" t="s">
        <v>516</v>
      </c>
      <c r="V138" s="35"/>
    </row>
    <row r="139" spans="1:22" s="20" customFormat="1" ht="28.5" customHeight="1" thickBot="1" x14ac:dyDescent="0.3">
      <c r="B139" s="24">
        <v>136</v>
      </c>
      <c r="C139" s="25" t="s">
        <v>1197</v>
      </c>
      <c r="D139" s="25" t="s">
        <v>495</v>
      </c>
      <c r="E139" s="25" t="s">
        <v>651</v>
      </c>
      <c r="F139" s="25" t="s">
        <v>36</v>
      </c>
      <c r="G139" s="36">
        <v>225.43</v>
      </c>
      <c r="H139" s="36">
        <v>64</v>
      </c>
      <c r="I139" s="36">
        <v>250</v>
      </c>
      <c r="J139" s="25">
        <v>6.13</v>
      </c>
      <c r="K139" s="26">
        <v>1532.5</v>
      </c>
      <c r="L139" s="26">
        <v>22.601716</v>
      </c>
      <c r="M139" s="26">
        <v>-30.069039</v>
      </c>
      <c r="N139" s="26">
        <v>0.64328799999999997</v>
      </c>
      <c r="O139" s="26">
        <v>-0.63904499999999997</v>
      </c>
      <c r="P139" s="26">
        <v>22.601716</v>
      </c>
      <c r="Q139" s="26">
        <v>0.63904499999999997</v>
      </c>
      <c r="R139" s="26">
        <v>36.740985000000002</v>
      </c>
      <c r="S139" s="26">
        <v>-62.387804000000003</v>
      </c>
      <c r="T139" s="26">
        <v>36.740985000000002</v>
      </c>
      <c r="U139" s="25" t="s">
        <v>516</v>
      </c>
      <c r="V139" s="35"/>
    </row>
    <row r="140" spans="1:22" s="20" customFormat="1" ht="28.5" customHeight="1" thickBot="1" x14ac:dyDescent="0.3">
      <c r="B140" s="24">
        <v>137</v>
      </c>
      <c r="C140" s="25" t="s">
        <v>1197</v>
      </c>
      <c r="D140" s="25" t="s">
        <v>495</v>
      </c>
      <c r="E140" s="25" t="s">
        <v>653</v>
      </c>
      <c r="F140" s="25" t="s">
        <v>37</v>
      </c>
      <c r="G140" s="36">
        <v>332.41</v>
      </c>
      <c r="H140" s="36">
        <v>159</v>
      </c>
      <c r="I140" s="36">
        <v>250</v>
      </c>
      <c r="J140" s="25">
        <v>6.13</v>
      </c>
      <c r="K140" s="26">
        <v>1532.5</v>
      </c>
      <c r="L140" s="26">
        <v>22.601716</v>
      </c>
      <c r="M140" s="26">
        <v>-30.069039</v>
      </c>
      <c r="N140" s="26">
        <v>0.64328799999999997</v>
      </c>
      <c r="O140" s="26">
        <v>-0.63904499999999997</v>
      </c>
      <c r="P140" s="26">
        <v>22.601716</v>
      </c>
      <c r="Q140" s="26">
        <v>0.63904499999999997</v>
      </c>
      <c r="R140" s="26">
        <v>36.740985000000002</v>
      </c>
      <c r="S140" s="26">
        <v>-62.387804000000003</v>
      </c>
      <c r="T140" s="26">
        <v>36.740985000000002</v>
      </c>
      <c r="U140" s="25" t="s">
        <v>516</v>
      </c>
      <c r="V140" s="35"/>
    </row>
    <row r="141" spans="1:22" s="20" customFormat="1" ht="28.5" customHeight="1" thickBot="1" x14ac:dyDescent="0.3">
      <c r="B141" s="24">
        <v>138</v>
      </c>
      <c r="C141" s="25" t="s">
        <v>1197</v>
      </c>
      <c r="D141" s="25" t="s">
        <v>495</v>
      </c>
      <c r="E141" s="25" t="s">
        <v>652</v>
      </c>
      <c r="F141" s="25" t="s">
        <v>36</v>
      </c>
      <c r="G141" s="36">
        <v>357.49</v>
      </c>
      <c r="H141" s="36">
        <v>124</v>
      </c>
      <c r="I141" s="36">
        <v>250</v>
      </c>
      <c r="J141" s="25">
        <v>6.13</v>
      </c>
      <c r="K141" s="26">
        <v>1532.5</v>
      </c>
      <c r="L141" s="26">
        <v>22.601716</v>
      </c>
      <c r="M141" s="26">
        <v>-30.069039</v>
      </c>
      <c r="N141" s="26">
        <v>0.64328799999999997</v>
      </c>
      <c r="O141" s="26">
        <v>-0.63904499999999997</v>
      </c>
      <c r="P141" s="26">
        <v>22.601716</v>
      </c>
      <c r="Q141" s="26">
        <v>0.63904499999999997</v>
      </c>
      <c r="R141" s="26">
        <v>36.740985000000002</v>
      </c>
      <c r="S141" s="26">
        <v>-62.387804000000003</v>
      </c>
      <c r="T141" s="26">
        <v>36.740985000000002</v>
      </c>
      <c r="U141" s="25" t="s">
        <v>516</v>
      </c>
      <c r="V141" s="35"/>
    </row>
    <row r="142" spans="1:22" s="20" customFormat="1" ht="28.5" customHeight="1" thickBot="1" x14ac:dyDescent="0.3">
      <c r="B142" s="24">
        <v>139</v>
      </c>
      <c r="C142" s="25" t="s">
        <v>1256</v>
      </c>
      <c r="D142" s="25" t="s">
        <v>327</v>
      </c>
      <c r="E142" s="25" t="s">
        <v>714</v>
      </c>
      <c r="F142" s="25" t="s">
        <v>37</v>
      </c>
      <c r="G142" s="36">
        <v>133.6</v>
      </c>
      <c r="H142" s="36">
        <v>30</v>
      </c>
      <c r="I142" s="36">
        <v>141.25</v>
      </c>
      <c r="J142" s="25">
        <v>5.71</v>
      </c>
      <c r="K142" s="26">
        <v>806.53750000000002</v>
      </c>
      <c r="L142" s="26">
        <v>13.539182</v>
      </c>
      <c r="M142" s="26">
        <v>-39.608789000000002</v>
      </c>
      <c r="N142" s="26">
        <v>11.202109</v>
      </c>
      <c r="O142" s="26">
        <v>-11.246648</v>
      </c>
      <c r="P142" s="26">
        <v>13.539182</v>
      </c>
      <c r="Q142" s="26">
        <v>11.202109</v>
      </c>
      <c r="R142" s="26">
        <v>14.676244000000001</v>
      </c>
      <c r="S142" s="26">
        <v>-47.151023000000002</v>
      </c>
      <c r="T142" s="26">
        <v>14.676244000000001</v>
      </c>
      <c r="U142" s="25" t="s">
        <v>528</v>
      </c>
      <c r="V142" s="35" t="s">
        <v>1463</v>
      </c>
    </row>
    <row r="143" spans="1:22" s="20" customFormat="1" ht="28.5" customHeight="1" thickBot="1" x14ac:dyDescent="0.3">
      <c r="B143" s="24">
        <v>140</v>
      </c>
      <c r="C143" s="25" t="s">
        <v>1256</v>
      </c>
      <c r="D143" s="25" t="s">
        <v>527</v>
      </c>
      <c r="E143" s="25" t="s">
        <v>5</v>
      </c>
      <c r="F143" s="25" t="s">
        <v>37</v>
      </c>
      <c r="G143" s="36">
        <v>338.04</v>
      </c>
      <c r="H143" s="36">
        <v>205</v>
      </c>
      <c r="I143" s="36">
        <v>304.12</v>
      </c>
      <c r="J143" s="25">
        <v>4.9000000000000004</v>
      </c>
      <c r="K143" s="26">
        <v>1490.1880000000001</v>
      </c>
      <c r="L143" s="26">
        <v>14.545244</v>
      </c>
      <c r="M143" s="26">
        <v>-45.517676000000002</v>
      </c>
      <c r="N143" s="26">
        <v>10.84836</v>
      </c>
      <c r="O143" s="26">
        <v>-11.629200000000001</v>
      </c>
      <c r="P143" s="26">
        <v>14.545244</v>
      </c>
      <c r="Q143" s="26">
        <v>10.84836</v>
      </c>
      <c r="R143" s="26">
        <v>17.121299</v>
      </c>
      <c r="S143" s="26">
        <v>-48.614794000000003</v>
      </c>
      <c r="T143" s="26">
        <v>17.121299</v>
      </c>
      <c r="U143" s="25" t="s">
        <v>528</v>
      </c>
      <c r="V143" s="35" t="s">
        <v>1463</v>
      </c>
    </row>
    <row r="144" spans="1:22" s="20" customFormat="1" ht="28.5" customHeight="1" thickBot="1" x14ac:dyDescent="0.3">
      <c r="B144" s="24">
        <v>141</v>
      </c>
      <c r="C144" s="25" t="s">
        <v>1256</v>
      </c>
      <c r="D144" s="25" t="s">
        <v>527</v>
      </c>
      <c r="E144" s="25" t="s">
        <v>4</v>
      </c>
      <c r="F144" s="25" t="s">
        <v>36</v>
      </c>
      <c r="G144" s="36">
        <v>330.48</v>
      </c>
      <c r="H144" s="36">
        <v>160</v>
      </c>
      <c r="I144" s="36">
        <v>304.12</v>
      </c>
      <c r="J144" s="25">
        <v>4.9000000000000004</v>
      </c>
      <c r="K144" s="26">
        <v>1490.1880000000001</v>
      </c>
      <c r="L144" s="26">
        <v>14.545244</v>
      </c>
      <c r="M144" s="26">
        <v>-45.517676000000002</v>
      </c>
      <c r="N144" s="26">
        <v>10.84836</v>
      </c>
      <c r="O144" s="26">
        <v>-11.629200000000001</v>
      </c>
      <c r="P144" s="26">
        <v>14.545244</v>
      </c>
      <c r="Q144" s="26">
        <v>10.84836</v>
      </c>
      <c r="R144" s="26">
        <v>17.121299</v>
      </c>
      <c r="S144" s="26">
        <v>-48.614794000000003</v>
      </c>
      <c r="T144" s="26">
        <v>17.121299</v>
      </c>
      <c r="U144" s="25" t="s">
        <v>528</v>
      </c>
      <c r="V144" s="35" t="s">
        <v>1463</v>
      </c>
    </row>
    <row r="145" spans="2:22" s="20" customFormat="1" ht="28.5" customHeight="1" thickBot="1" x14ac:dyDescent="0.3">
      <c r="B145" s="24">
        <v>142</v>
      </c>
      <c r="C145" s="25" t="s">
        <v>1256</v>
      </c>
      <c r="D145" s="25" t="s">
        <v>527</v>
      </c>
      <c r="E145" s="25" t="s">
        <v>646</v>
      </c>
      <c r="F145" s="25" t="s">
        <v>36</v>
      </c>
      <c r="G145" s="36">
        <v>380.81</v>
      </c>
      <c r="H145" s="36">
        <v>160</v>
      </c>
      <c r="I145" s="36">
        <v>304.12</v>
      </c>
      <c r="J145" s="25">
        <v>4.9000000000000004</v>
      </c>
      <c r="K145" s="26">
        <v>1490.1880000000001</v>
      </c>
      <c r="L145" s="26">
        <v>14.545244</v>
      </c>
      <c r="M145" s="26">
        <v>-45.517676000000002</v>
      </c>
      <c r="N145" s="26">
        <v>10.84836</v>
      </c>
      <c r="O145" s="26">
        <v>-11.629200000000001</v>
      </c>
      <c r="P145" s="26">
        <v>14.545244</v>
      </c>
      <c r="Q145" s="26">
        <v>10.84836</v>
      </c>
      <c r="R145" s="26">
        <v>17.121299</v>
      </c>
      <c r="S145" s="26">
        <v>-48.614794000000003</v>
      </c>
      <c r="T145" s="26">
        <v>17.121299</v>
      </c>
      <c r="U145" s="25" t="s">
        <v>528</v>
      </c>
      <c r="V145" s="35" t="s">
        <v>1463</v>
      </c>
    </row>
    <row r="146" spans="2:22" s="20" customFormat="1" ht="28.5" customHeight="1" thickBot="1" x14ac:dyDescent="0.3">
      <c r="B146" s="24">
        <v>143</v>
      </c>
      <c r="C146" s="25" t="s">
        <v>1257</v>
      </c>
      <c r="D146" s="25" t="s">
        <v>254</v>
      </c>
      <c r="E146" s="25" t="s">
        <v>708</v>
      </c>
      <c r="F146" s="25" t="s">
        <v>35</v>
      </c>
      <c r="G146" s="36">
        <v>154.18</v>
      </c>
      <c r="H146" s="36">
        <v>50</v>
      </c>
      <c r="I146" s="36">
        <v>176.5</v>
      </c>
      <c r="J146" s="25">
        <v>4.32</v>
      </c>
      <c r="K146" s="26">
        <v>762.48</v>
      </c>
      <c r="L146" s="26">
        <v>13.159755000000001</v>
      </c>
      <c r="M146" s="26">
        <v>-39.093077999999998</v>
      </c>
      <c r="N146" s="26">
        <v>9.4529320000000006</v>
      </c>
      <c r="O146" s="26">
        <v>-10.650131999999999</v>
      </c>
      <c r="P146" s="26">
        <v>13.159755000000001</v>
      </c>
      <c r="Q146" s="26">
        <v>9.4529320000000006</v>
      </c>
      <c r="R146" s="26">
        <v>17.620732</v>
      </c>
      <c r="S146" s="26">
        <v>-52.689326000000001</v>
      </c>
      <c r="T146" s="26">
        <v>17.620732</v>
      </c>
      <c r="U146" s="25" t="s">
        <v>528</v>
      </c>
      <c r="V146" s="35" t="s">
        <v>1463</v>
      </c>
    </row>
    <row r="147" spans="2:22" ht="28.5" customHeight="1" thickBot="1" x14ac:dyDescent="0.3">
      <c r="B147" s="24">
        <v>144</v>
      </c>
      <c r="C147" s="25" t="s">
        <v>1257</v>
      </c>
      <c r="D147" s="25" t="s">
        <v>255</v>
      </c>
      <c r="E147" s="25" t="s">
        <v>709</v>
      </c>
      <c r="F147" s="25" t="s">
        <v>35</v>
      </c>
      <c r="G147" s="36">
        <v>145.41</v>
      </c>
      <c r="H147" s="36">
        <v>50</v>
      </c>
      <c r="I147" s="36">
        <v>176.5</v>
      </c>
      <c r="J147" s="25">
        <v>4.32</v>
      </c>
      <c r="K147" s="26">
        <v>762.48</v>
      </c>
      <c r="L147" s="26">
        <v>13.096031</v>
      </c>
      <c r="M147" s="26">
        <v>-29.421500999999999</v>
      </c>
      <c r="N147" s="26">
        <v>7.1490780000000003</v>
      </c>
      <c r="O147" s="26">
        <v>-8.0096019999999992</v>
      </c>
      <c r="P147" s="26">
        <v>13.096031</v>
      </c>
      <c r="Q147" s="26">
        <v>7.1490780000000003</v>
      </c>
      <c r="R147" s="26">
        <v>17.619751999999998</v>
      </c>
      <c r="S147" s="26">
        <v>-39.520699</v>
      </c>
      <c r="T147" s="26">
        <v>17.619751999999998</v>
      </c>
      <c r="U147" s="25" t="s">
        <v>528</v>
      </c>
      <c r="V147" s="35" t="s">
        <v>1463</v>
      </c>
    </row>
    <row r="148" spans="2:22" ht="15.75" thickBot="1" x14ac:dyDescent="0.3">
      <c r="B148" s="24">
        <v>145</v>
      </c>
      <c r="C148" s="25" t="s">
        <v>1257</v>
      </c>
      <c r="D148" s="25" t="s">
        <v>256</v>
      </c>
      <c r="E148" s="25" t="s">
        <v>710</v>
      </c>
      <c r="F148" s="25" t="s">
        <v>35</v>
      </c>
      <c r="G148" s="36">
        <v>153.93</v>
      </c>
      <c r="H148" s="36">
        <v>45</v>
      </c>
      <c r="I148" s="36">
        <v>178.82</v>
      </c>
      <c r="J148" s="25">
        <v>4.95</v>
      </c>
      <c r="K148" s="26">
        <v>885.15899999999999</v>
      </c>
      <c r="L148" s="26">
        <v>13.678497999999999</v>
      </c>
      <c r="M148" s="26">
        <v>-37.362622000000002</v>
      </c>
      <c r="N148" s="26">
        <v>10.679812999999999</v>
      </c>
      <c r="O148" s="26">
        <v>-10.655780999999999</v>
      </c>
      <c r="P148" s="26">
        <v>13.678497999999999</v>
      </c>
      <c r="Q148" s="26">
        <v>10.655780999999999</v>
      </c>
      <c r="R148" s="26">
        <v>16.093375999999999</v>
      </c>
      <c r="S148" s="26">
        <v>-33.558683000000002</v>
      </c>
      <c r="T148" s="26">
        <v>16.093375999999999</v>
      </c>
      <c r="U148" s="25" t="s">
        <v>516</v>
      </c>
      <c r="V148" s="35"/>
    </row>
    <row r="149" spans="2:22" ht="15.75" thickBot="1" x14ac:dyDescent="0.3">
      <c r="B149" s="24">
        <v>146</v>
      </c>
      <c r="C149" s="25" t="s">
        <v>1257</v>
      </c>
      <c r="D149" s="25" t="s">
        <v>257</v>
      </c>
      <c r="E149" s="25" t="s">
        <v>711</v>
      </c>
      <c r="F149" s="25" t="s">
        <v>35</v>
      </c>
      <c r="G149" s="36">
        <v>153.88</v>
      </c>
      <c r="H149" s="36">
        <v>38</v>
      </c>
      <c r="I149" s="36">
        <v>178.82</v>
      </c>
      <c r="J149" s="25">
        <v>4.95</v>
      </c>
      <c r="K149" s="26">
        <v>885.15899999999999</v>
      </c>
      <c r="L149" s="26">
        <v>13.6785</v>
      </c>
      <c r="M149" s="26">
        <v>-37.401145</v>
      </c>
      <c r="N149" s="26">
        <v>10.725515</v>
      </c>
      <c r="O149" s="26">
        <v>-10.717594</v>
      </c>
      <c r="P149" s="26">
        <v>13.6785</v>
      </c>
      <c r="Q149" s="26">
        <v>10.717594</v>
      </c>
      <c r="R149" s="26">
        <v>16.093375999999999</v>
      </c>
      <c r="S149" s="26">
        <v>-33.558064999999999</v>
      </c>
      <c r="T149" s="26">
        <v>16.093375999999999</v>
      </c>
      <c r="U149" s="25" t="s">
        <v>516</v>
      </c>
      <c r="V149" s="35"/>
    </row>
    <row r="150" spans="2:22" ht="29.25" thickBot="1" x14ac:dyDescent="0.3">
      <c r="B150" s="24">
        <v>147</v>
      </c>
      <c r="C150" s="25" t="s">
        <v>1257</v>
      </c>
      <c r="D150" s="25" t="s">
        <v>258</v>
      </c>
      <c r="E150" s="25" t="s">
        <v>712</v>
      </c>
      <c r="F150" s="25" t="s">
        <v>35</v>
      </c>
      <c r="G150" s="36">
        <v>156.215</v>
      </c>
      <c r="H150" s="36">
        <v>38</v>
      </c>
      <c r="I150" s="36">
        <v>178.82</v>
      </c>
      <c r="J150" s="25">
        <v>4.95</v>
      </c>
      <c r="K150" s="26">
        <v>885.15899999999999</v>
      </c>
      <c r="L150" s="26">
        <v>15.396155</v>
      </c>
      <c r="M150" s="26">
        <v>-22.129684000000001</v>
      </c>
      <c r="N150" s="26">
        <v>6.3202930000000004</v>
      </c>
      <c r="O150" s="26">
        <v>-6.3162919999999998</v>
      </c>
      <c r="P150" s="26">
        <v>15.396155</v>
      </c>
      <c r="Q150" s="26">
        <v>6.3162919999999998</v>
      </c>
      <c r="R150" s="26">
        <v>8.4634800000000006</v>
      </c>
      <c r="S150" s="26">
        <v>-12.435342</v>
      </c>
      <c r="T150" s="26">
        <v>8.4634800000000006</v>
      </c>
      <c r="U150" s="25" t="s">
        <v>528</v>
      </c>
      <c r="V150" s="35" t="s">
        <v>1463</v>
      </c>
    </row>
    <row r="151" spans="2:22" ht="29.25" thickBot="1" x14ac:dyDescent="0.3">
      <c r="B151" s="24">
        <v>148</v>
      </c>
      <c r="C151" s="25" t="s">
        <v>1304</v>
      </c>
      <c r="D151" s="25" t="s">
        <v>247</v>
      </c>
      <c r="E151" s="25" t="s">
        <v>949</v>
      </c>
      <c r="F151" s="25" t="s">
        <v>45</v>
      </c>
      <c r="G151" s="36">
        <v>138.19999999999999</v>
      </c>
      <c r="H151" s="36">
        <v>2.79</v>
      </c>
      <c r="I151" s="36">
        <v>146.63999999999999</v>
      </c>
      <c r="J151" s="25" t="s">
        <v>1434</v>
      </c>
      <c r="K151" s="26" t="s">
        <v>1434</v>
      </c>
      <c r="L151" s="26" t="s">
        <v>1</v>
      </c>
      <c r="M151" s="26" t="s">
        <v>1</v>
      </c>
      <c r="N151" s="26" t="s">
        <v>1</v>
      </c>
      <c r="O151" s="26" t="s">
        <v>1</v>
      </c>
      <c r="P151" s="26" t="s">
        <v>1</v>
      </c>
      <c r="Q151" s="26" t="s">
        <v>1</v>
      </c>
      <c r="R151" s="26" t="s">
        <v>1</v>
      </c>
      <c r="S151" s="26" t="s">
        <v>1</v>
      </c>
      <c r="T151" s="26" t="s">
        <v>1</v>
      </c>
      <c r="U151" s="25" t="s">
        <v>528</v>
      </c>
      <c r="V151" s="35" t="s">
        <v>1463</v>
      </c>
    </row>
    <row r="152" spans="2:22" ht="29.25" thickBot="1" x14ac:dyDescent="0.3">
      <c r="B152" s="24">
        <v>149</v>
      </c>
      <c r="C152" s="25" t="s">
        <v>1367</v>
      </c>
      <c r="D152" s="25" t="s">
        <v>203</v>
      </c>
      <c r="E152" s="25" t="s">
        <v>853</v>
      </c>
      <c r="F152" s="25" t="s">
        <v>38</v>
      </c>
      <c r="G152" s="36">
        <v>20</v>
      </c>
      <c r="H152" s="36">
        <v>5</v>
      </c>
      <c r="I152" s="36">
        <v>23.61</v>
      </c>
      <c r="J152" s="25">
        <v>2.62</v>
      </c>
      <c r="K152" s="26">
        <v>61.858200000000004</v>
      </c>
      <c r="L152" s="26">
        <v>1.841383</v>
      </c>
      <c r="M152" s="26">
        <v>-2.3457539999999999</v>
      </c>
      <c r="N152" s="26">
        <v>0.56844600000000001</v>
      </c>
      <c r="O152" s="26">
        <v>-0.57012600000000002</v>
      </c>
      <c r="P152" s="26">
        <v>1.841383</v>
      </c>
      <c r="Q152" s="26">
        <v>0.56844600000000001</v>
      </c>
      <c r="R152" s="26">
        <v>4.476267</v>
      </c>
      <c r="S152" s="26">
        <v>-9.4138040000000007</v>
      </c>
      <c r="T152" s="26">
        <v>4.476267</v>
      </c>
      <c r="U152" s="25" t="s">
        <v>528</v>
      </c>
      <c r="V152" s="35" t="s">
        <v>1463</v>
      </c>
    </row>
    <row r="153" spans="2:22" ht="29.25" thickBot="1" x14ac:dyDescent="0.3">
      <c r="B153" s="24">
        <v>150</v>
      </c>
      <c r="C153" s="25" t="s">
        <v>1367</v>
      </c>
      <c r="D153" s="25" t="s">
        <v>204</v>
      </c>
      <c r="E153" s="25" t="s">
        <v>854</v>
      </c>
      <c r="F153" s="25" t="s">
        <v>38</v>
      </c>
      <c r="G153" s="36">
        <v>20</v>
      </c>
      <c r="H153" s="36">
        <v>5</v>
      </c>
      <c r="I153" s="36">
        <v>23.61</v>
      </c>
      <c r="J153" s="25">
        <v>2.62</v>
      </c>
      <c r="K153" s="26">
        <v>61.858200000000004</v>
      </c>
      <c r="L153" s="26">
        <v>2.0611839999999999</v>
      </c>
      <c r="M153" s="26">
        <v>-2.4312870000000002</v>
      </c>
      <c r="N153" s="26">
        <v>0.61261500000000002</v>
      </c>
      <c r="O153" s="26">
        <v>-0.614564</v>
      </c>
      <c r="P153" s="26">
        <v>2.0611839999999999</v>
      </c>
      <c r="Q153" s="26">
        <v>0.61261500000000002</v>
      </c>
      <c r="R153" s="26">
        <v>4.7108309999999998</v>
      </c>
      <c r="S153" s="26">
        <v>-10.011308</v>
      </c>
      <c r="T153" s="26">
        <v>4.7108309999999998</v>
      </c>
      <c r="U153" s="25" t="s">
        <v>528</v>
      </c>
      <c r="V153" s="35" t="s">
        <v>1463</v>
      </c>
    </row>
    <row r="154" spans="2:22" ht="29.25" thickBot="1" x14ac:dyDescent="0.3">
      <c r="B154" s="24">
        <v>151</v>
      </c>
      <c r="C154" s="25" t="s">
        <v>1367</v>
      </c>
      <c r="D154" s="25" t="s">
        <v>205</v>
      </c>
      <c r="E154" s="25" t="s">
        <v>855</v>
      </c>
      <c r="F154" s="25" t="s">
        <v>38</v>
      </c>
      <c r="G154" s="36">
        <v>20</v>
      </c>
      <c r="H154" s="36">
        <v>5</v>
      </c>
      <c r="I154" s="36">
        <v>23.61</v>
      </c>
      <c r="J154" s="25">
        <v>2.62</v>
      </c>
      <c r="K154" s="26">
        <v>61.858200000000004</v>
      </c>
      <c r="L154" s="26">
        <v>2.0611839999999999</v>
      </c>
      <c r="M154" s="26">
        <v>-2.4312870000000002</v>
      </c>
      <c r="N154" s="26">
        <v>0.61261500000000002</v>
      </c>
      <c r="O154" s="26">
        <v>-0.614564</v>
      </c>
      <c r="P154" s="26">
        <v>2.0611839999999999</v>
      </c>
      <c r="Q154" s="26">
        <v>0.61261500000000002</v>
      </c>
      <c r="R154" s="26">
        <v>4.7108309999999998</v>
      </c>
      <c r="S154" s="26">
        <v>-10.011308</v>
      </c>
      <c r="T154" s="26">
        <v>4.7108309999999998</v>
      </c>
      <c r="U154" s="25" t="s">
        <v>528</v>
      </c>
      <c r="V154" s="35" t="s">
        <v>1463</v>
      </c>
    </row>
    <row r="155" spans="2:22" ht="29.25" thickBot="1" x14ac:dyDescent="0.3">
      <c r="B155" s="24">
        <v>152</v>
      </c>
      <c r="C155" s="25" t="s">
        <v>1258</v>
      </c>
      <c r="D155" s="25" t="s">
        <v>440</v>
      </c>
      <c r="E155" s="25" t="s">
        <v>920</v>
      </c>
      <c r="F155" s="25" t="s">
        <v>38</v>
      </c>
      <c r="G155" s="36">
        <v>20.149999999999999</v>
      </c>
      <c r="H155" s="36">
        <v>5</v>
      </c>
      <c r="I155" s="36">
        <v>23.7</v>
      </c>
      <c r="J155" s="25">
        <v>2.6</v>
      </c>
      <c r="K155" s="26">
        <v>61.62</v>
      </c>
      <c r="L155" s="26">
        <v>1.691028</v>
      </c>
      <c r="M155" s="26">
        <v>-2.0846779999999998</v>
      </c>
      <c r="N155" s="26">
        <v>0.44030999999999998</v>
      </c>
      <c r="O155" s="26">
        <v>-0.52659299999999998</v>
      </c>
      <c r="P155" s="26">
        <v>1.691028</v>
      </c>
      <c r="Q155" s="26">
        <v>0.44030999999999998</v>
      </c>
      <c r="R155" s="26">
        <v>4.7190209999999997</v>
      </c>
      <c r="S155" s="26">
        <v>-9.8885059999999996</v>
      </c>
      <c r="T155" s="26">
        <v>4.7190209999999997</v>
      </c>
      <c r="U155" s="25" t="s">
        <v>528</v>
      </c>
      <c r="V155" s="35" t="s">
        <v>1463</v>
      </c>
    </row>
    <row r="156" spans="2:22" ht="29.25" thickBot="1" x14ac:dyDescent="0.3">
      <c r="B156" s="24">
        <v>153</v>
      </c>
      <c r="C156" s="25" t="s">
        <v>1258</v>
      </c>
      <c r="D156" s="25" t="s">
        <v>441</v>
      </c>
      <c r="E156" s="25" t="s">
        <v>921</v>
      </c>
      <c r="F156" s="25" t="s">
        <v>38</v>
      </c>
      <c r="G156" s="36">
        <v>20.149999999999999</v>
      </c>
      <c r="H156" s="36">
        <v>5</v>
      </c>
      <c r="I156" s="36">
        <v>23.7</v>
      </c>
      <c r="J156" s="25">
        <v>2.6</v>
      </c>
      <c r="K156" s="26">
        <v>61.62</v>
      </c>
      <c r="L156" s="26">
        <v>1.751096</v>
      </c>
      <c r="M156" s="26">
        <v>-2.090827</v>
      </c>
      <c r="N156" s="26">
        <v>0.45367200000000002</v>
      </c>
      <c r="O156" s="26">
        <v>-0.50712000000000002</v>
      </c>
      <c r="P156" s="26">
        <v>1.751096</v>
      </c>
      <c r="Q156" s="26">
        <v>0.45367200000000002</v>
      </c>
      <c r="R156" s="26">
        <v>4.7601740000000001</v>
      </c>
      <c r="S156" s="26">
        <v>-9.9257729999999995</v>
      </c>
      <c r="T156" s="26">
        <v>4.7601740000000001</v>
      </c>
      <c r="U156" s="25" t="s">
        <v>528</v>
      </c>
      <c r="V156" s="35" t="s">
        <v>1463</v>
      </c>
    </row>
    <row r="157" spans="2:22" ht="15.75" thickBot="1" x14ac:dyDescent="0.3">
      <c r="B157" s="24">
        <v>154</v>
      </c>
      <c r="C157" s="25" t="s">
        <v>1259</v>
      </c>
      <c r="D157" s="25" t="s">
        <v>195</v>
      </c>
      <c r="E157" s="25" t="s">
        <v>628</v>
      </c>
      <c r="F157" s="25" t="s">
        <v>35</v>
      </c>
      <c r="G157" s="36">
        <v>177.54</v>
      </c>
      <c r="H157" s="36">
        <v>75</v>
      </c>
      <c r="I157" s="36">
        <v>206.3</v>
      </c>
      <c r="J157" s="25">
        <v>5.5</v>
      </c>
      <c r="K157" s="26">
        <v>1134.6500000000001</v>
      </c>
      <c r="L157" s="26">
        <v>0.4</v>
      </c>
      <c r="M157" s="26">
        <v>-0.42127500000000001</v>
      </c>
      <c r="N157" s="26">
        <v>0.26058199999999998</v>
      </c>
      <c r="O157" s="26">
        <v>-0.26144400000000001</v>
      </c>
      <c r="P157" s="26">
        <v>0.4</v>
      </c>
      <c r="Q157" s="26">
        <v>0.26058199999999998</v>
      </c>
      <c r="R157" s="26">
        <v>9.9026980000000009</v>
      </c>
      <c r="S157" s="26">
        <v>-7.6439300000000001</v>
      </c>
      <c r="T157" s="26">
        <v>7.6439300000000001</v>
      </c>
      <c r="U157" s="25" t="s">
        <v>516</v>
      </c>
      <c r="V157" s="35"/>
    </row>
    <row r="158" spans="2:22" ht="29.25" thickBot="1" x14ac:dyDescent="0.3">
      <c r="B158" s="24">
        <v>155</v>
      </c>
      <c r="C158" s="25" t="s">
        <v>1318</v>
      </c>
      <c r="D158" s="25" t="s">
        <v>557</v>
      </c>
      <c r="E158" s="25" t="s">
        <v>1439</v>
      </c>
      <c r="F158" s="25" t="s">
        <v>45</v>
      </c>
      <c r="G158" s="36">
        <v>0.76400000000000001</v>
      </c>
      <c r="H158" s="36">
        <v>5.0999999999999997E-2</v>
      </c>
      <c r="I158" s="36">
        <v>1.07</v>
      </c>
      <c r="J158" s="25" t="s">
        <v>1434</v>
      </c>
      <c r="K158" s="26" t="s">
        <v>1434</v>
      </c>
      <c r="L158" s="26" t="s">
        <v>1</v>
      </c>
      <c r="M158" s="26" t="s">
        <v>1</v>
      </c>
      <c r="N158" s="26" t="s">
        <v>1</v>
      </c>
      <c r="O158" s="26" t="s">
        <v>1</v>
      </c>
      <c r="P158" s="26" t="s">
        <v>1</v>
      </c>
      <c r="Q158" s="26" t="s">
        <v>1</v>
      </c>
      <c r="R158" s="26" t="s">
        <v>1</v>
      </c>
      <c r="S158" s="26" t="s">
        <v>1</v>
      </c>
      <c r="T158" s="26" t="s">
        <v>1</v>
      </c>
      <c r="U158" s="25" t="s">
        <v>528</v>
      </c>
      <c r="V158" s="35" t="s">
        <v>1193</v>
      </c>
    </row>
    <row r="159" spans="2:22" ht="29.25" thickBot="1" x14ac:dyDescent="0.3">
      <c r="B159" s="24">
        <v>156</v>
      </c>
      <c r="C159" s="25" t="s">
        <v>1333</v>
      </c>
      <c r="D159" s="25" t="s">
        <v>376</v>
      </c>
      <c r="E159" s="25" t="s">
        <v>936</v>
      </c>
      <c r="F159" s="25" t="s">
        <v>44</v>
      </c>
      <c r="G159" s="36">
        <v>82.622</v>
      </c>
      <c r="H159" s="36">
        <v>0.22500000000000001</v>
      </c>
      <c r="I159" s="36">
        <v>84.16</v>
      </c>
      <c r="J159" s="25" t="s">
        <v>1434</v>
      </c>
      <c r="K159" s="26" t="s">
        <v>1434</v>
      </c>
      <c r="L159" s="26" t="s">
        <v>1</v>
      </c>
      <c r="M159" s="26" t="s">
        <v>1</v>
      </c>
      <c r="N159" s="26" t="s">
        <v>1</v>
      </c>
      <c r="O159" s="26" t="s">
        <v>1</v>
      </c>
      <c r="P159" s="26" t="s">
        <v>1</v>
      </c>
      <c r="Q159" s="26" t="s">
        <v>1</v>
      </c>
      <c r="R159" s="26" t="s">
        <v>1</v>
      </c>
      <c r="S159" s="26" t="s">
        <v>1</v>
      </c>
      <c r="T159" s="26" t="s">
        <v>1</v>
      </c>
      <c r="U159" s="25" t="s">
        <v>528</v>
      </c>
      <c r="V159" s="35" t="s">
        <v>1463</v>
      </c>
    </row>
    <row r="160" spans="2:22" ht="29.25" thickBot="1" x14ac:dyDescent="0.3">
      <c r="B160" s="24">
        <v>157</v>
      </c>
      <c r="C160" s="25" t="s">
        <v>1335</v>
      </c>
      <c r="D160" s="25" t="s">
        <v>218</v>
      </c>
      <c r="E160" s="25" t="s">
        <v>1114</v>
      </c>
      <c r="F160" s="25" t="s">
        <v>44</v>
      </c>
      <c r="G160" s="36">
        <v>119.35</v>
      </c>
      <c r="H160" s="36">
        <v>1.365</v>
      </c>
      <c r="I160" s="36">
        <v>119.37</v>
      </c>
      <c r="J160" s="25" t="s">
        <v>1434</v>
      </c>
      <c r="K160" s="26" t="s">
        <v>1434</v>
      </c>
      <c r="L160" s="26" t="s">
        <v>1</v>
      </c>
      <c r="M160" s="26" t="s">
        <v>1</v>
      </c>
      <c r="N160" s="26" t="s">
        <v>1</v>
      </c>
      <c r="O160" s="26" t="s">
        <v>1</v>
      </c>
      <c r="P160" s="26" t="s">
        <v>1</v>
      </c>
      <c r="Q160" s="26" t="s">
        <v>1</v>
      </c>
      <c r="R160" s="26" t="s">
        <v>1</v>
      </c>
      <c r="S160" s="26" t="s">
        <v>1</v>
      </c>
      <c r="T160" s="26" t="s">
        <v>1</v>
      </c>
      <c r="U160" s="25" t="s">
        <v>528</v>
      </c>
      <c r="V160" s="35" t="s">
        <v>1463</v>
      </c>
    </row>
    <row r="161" spans="2:22" ht="29.25" thickBot="1" x14ac:dyDescent="0.3">
      <c r="B161" s="24">
        <v>158</v>
      </c>
      <c r="C161" s="25" t="s">
        <v>1336</v>
      </c>
      <c r="D161" s="25" t="s">
        <v>220</v>
      </c>
      <c r="E161" s="25" t="s">
        <v>927</v>
      </c>
      <c r="F161" s="25" t="s">
        <v>44</v>
      </c>
      <c r="G161" s="36">
        <v>115</v>
      </c>
      <c r="H161" s="36">
        <v>2.56</v>
      </c>
      <c r="I161" s="36">
        <v>128.5</v>
      </c>
      <c r="J161" s="25" t="s">
        <v>1434</v>
      </c>
      <c r="K161" s="26" t="s">
        <v>1434</v>
      </c>
      <c r="L161" s="26" t="s">
        <v>1</v>
      </c>
      <c r="M161" s="26" t="s">
        <v>1</v>
      </c>
      <c r="N161" s="26" t="s">
        <v>1</v>
      </c>
      <c r="O161" s="26" t="s">
        <v>1</v>
      </c>
      <c r="P161" s="26" t="s">
        <v>1</v>
      </c>
      <c r="Q161" s="26" t="s">
        <v>1</v>
      </c>
      <c r="R161" s="26" t="s">
        <v>1</v>
      </c>
      <c r="S161" s="26" t="s">
        <v>1</v>
      </c>
      <c r="T161" s="26" t="s">
        <v>1</v>
      </c>
      <c r="U161" s="25" t="s">
        <v>528</v>
      </c>
      <c r="V161" s="35" t="s">
        <v>1193</v>
      </c>
    </row>
    <row r="162" spans="2:22" ht="29.25" thickBot="1" x14ac:dyDescent="0.3">
      <c r="B162" s="24">
        <v>159</v>
      </c>
      <c r="C162" s="25" t="s">
        <v>1337</v>
      </c>
      <c r="D162" s="25" t="s">
        <v>553</v>
      </c>
      <c r="E162" s="25" t="s">
        <v>1186</v>
      </c>
      <c r="F162" s="25" t="s">
        <v>44</v>
      </c>
      <c r="G162" s="36">
        <v>9</v>
      </c>
      <c r="H162" s="36">
        <v>4.8000000000000001E-2</v>
      </c>
      <c r="I162" s="36">
        <v>11.46</v>
      </c>
      <c r="J162" s="25" t="s">
        <v>1434</v>
      </c>
      <c r="K162" s="26" t="s">
        <v>1434</v>
      </c>
      <c r="L162" s="26" t="s">
        <v>1</v>
      </c>
      <c r="M162" s="26" t="s">
        <v>1</v>
      </c>
      <c r="N162" s="26" t="s">
        <v>1</v>
      </c>
      <c r="O162" s="26" t="s">
        <v>1</v>
      </c>
      <c r="P162" s="26" t="s">
        <v>1</v>
      </c>
      <c r="Q162" s="26" t="s">
        <v>1</v>
      </c>
      <c r="R162" s="26" t="s">
        <v>1</v>
      </c>
      <c r="S162" s="26" t="s">
        <v>1</v>
      </c>
      <c r="T162" s="26" t="s">
        <v>1</v>
      </c>
      <c r="U162" s="25" t="s">
        <v>528</v>
      </c>
      <c r="V162" s="35" t="s">
        <v>1463</v>
      </c>
    </row>
    <row r="163" spans="2:22" ht="29.25" thickBot="1" x14ac:dyDescent="0.3">
      <c r="B163" s="24">
        <v>160</v>
      </c>
      <c r="C163" s="25" t="s">
        <v>1322</v>
      </c>
      <c r="D163" s="25" t="s">
        <v>328</v>
      </c>
      <c r="E163" s="25" t="s">
        <v>965</v>
      </c>
      <c r="F163" s="25" t="s">
        <v>45</v>
      </c>
      <c r="G163" s="36">
        <v>141.04</v>
      </c>
      <c r="H163" s="36">
        <v>0</v>
      </c>
      <c r="I163" s="36">
        <v>141</v>
      </c>
      <c r="J163" s="25" t="s">
        <v>1434</v>
      </c>
      <c r="K163" s="26" t="s">
        <v>1434</v>
      </c>
      <c r="L163" s="26" t="s">
        <v>1</v>
      </c>
      <c r="M163" s="26" t="s">
        <v>1</v>
      </c>
      <c r="N163" s="26" t="s">
        <v>1</v>
      </c>
      <c r="O163" s="26" t="s">
        <v>1</v>
      </c>
      <c r="P163" s="26" t="s">
        <v>1</v>
      </c>
      <c r="Q163" s="26" t="s">
        <v>1</v>
      </c>
      <c r="R163" s="26" t="s">
        <v>1</v>
      </c>
      <c r="S163" s="26" t="s">
        <v>1</v>
      </c>
      <c r="T163" s="26" t="s">
        <v>1</v>
      </c>
      <c r="U163" s="25" t="s">
        <v>528</v>
      </c>
      <c r="V163" s="35" t="s">
        <v>1463</v>
      </c>
    </row>
    <row r="164" spans="2:22" ht="29.25" thickBot="1" x14ac:dyDescent="0.3">
      <c r="B164" s="24">
        <v>161</v>
      </c>
      <c r="C164" s="25" t="s">
        <v>1343</v>
      </c>
      <c r="D164" s="25" t="s">
        <v>471</v>
      </c>
      <c r="E164" s="25" t="s">
        <v>1437</v>
      </c>
      <c r="F164" s="25" t="s">
        <v>45</v>
      </c>
      <c r="G164" s="36">
        <v>30.24</v>
      </c>
      <c r="H164" s="36">
        <v>1.84</v>
      </c>
      <c r="I164" s="36">
        <v>32.1</v>
      </c>
      <c r="J164" s="25" t="s">
        <v>1434</v>
      </c>
      <c r="K164" s="26" t="s">
        <v>1434</v>
      </c>
      <c r="L164" s="26" t="s">
        <v>1</v>
      </c>
      <c r="M164" s="26" t="s">
        <v>1</v>
      </c>
      <c r="N164" s="26" t="s">
        <v>1</v>
      </c>
      <c r="O164" s="26" t="s">
        <v>1</v>
      </c>
      <c r="P164" s="26" t="s">
        <v>1</v>
      </c>
      <c r="Q164" s="26" t="s">
        <v>1</v>
      </c>
      <c r="R164" s="26" t="s">
        <v>1</v>
      </c>
      <c r="S164" s="26" t="s">
        <v>1</v>
      </c>
      <c r="T164" s="26" t="s">
        <v>1</v>
      </c>
      <c r="U164" s="25" t="s">
        <v>528</v>
      </c>
      <c r="V164" s="35" t="s">
        <v>1463</v>
      </c>
    </row>
    <row r="165" spans="2:22" ht="29.25" thickBot="1" x14ac:dyDescent="0.3">
      <c r="B165" s="24">
        <v>162</v>
      </c>
      <c r="C165" s="25" t="s">
        <v>1343</v>
      </c>
      <c r="D165" s="25" t="s">
        <v>472</v>
      </c>
      <c r="E165" s="25" t="s">
        <v>1437</v>
      </c>
      <c r="F165" s="25" t="s">
        <v>45</v>
      </c>
      <c r="G165" s="36">
        <v>22.41</v>
      </c>
      <c r="H165" s="36">
        <v>1.42</v>
      </c>
      <c r="I165" s="36">
        <v>22.47</v>
      </c>
      <c r="J165" s="25" t="s">
        <v>1434</v>
      </c>
      <c r="K165" s="26" t="s">
        <v>1434</v>
      </c>
      <c r="L165" s="26" t="s">
        <v>1</v>
      </c>
      <c r="M165" s="26" t="s">
        <v>1</v>
      </c>
      <c r="N165" s="26" t="s">
        <v>1</v>
      </c>
      <c r="O165" s="26" t="s">
        <v>1</v>
      </c>
      <c r="P165" s="26" t="s">
        <v>1</v>
      </c>
      <c r="Q165" s="26" t="s">
        <v>1</v>
      </c>
      <c r="R165" s="26" t="s">
        <v>1</v>
      </c>
      <c r="S165" s="26" t="s">
        <v>1</v>
      </c>
      <c r="T165" s="26" t="s">
        <v>1</v>
      </c>
      <c r="U165" s="25" t="s">
        <v>528</v>
      </c>
      <c r="V165" s="35" t="s">
        <v>1463</v>
      </c>
    </row>
    <row r="166" spans="2:22" ht="29.25" thickBot="1" x14ac:dyDescent="0.3">
      <c r="B166" s="24">
        <v>163</v>
      </c>
      <c r="C166" s="25" t="s">
        <v>1438</v>
      </c>
      <c r="D166" s="25" t="s">
        <v>412</v>
      </c>
      <c r="E166" s="25" t="s">
        <v>975</v>
      </c>
      <c r="F166" s="25" t="s">
        <v>45</v>
      </c>
      <c r="G166" s="36">
        <v>68</v>
      </c>
      <c r="H166" s="36">
        <v>2.6520000000000001</v>
      </c>
      <c r="I166" s="36">
        <v>72.599999999999994</v>
      </c>
      <c r="J166" s="25" t="s">
        <v>1434</v>
      </c>
      <c r="K166" s="26" t="s">
        <v>1434</v>
      </c>
      <c r="L166" s="26" t="s">
        <v>1</v>
      </c>
      <c r="M166" s="26" t="s">
        <v>1</v>
      </c>
      <c r="N166" s="26" t="s">
        <v>1</v>
      </c>
      <c r="O166" s="26" t="s">
        <v>1</v>
      </c>
      <c r="P166" s="26" t="s">
        <v>1</v>
      </c>
      <c r="Q166" s="26" t="s">
        <v>1</v>
      </c>
      <c r="R166" s="26" t="s">
        <v>1</v>
      </c>
      <c r="S166" s="26" t="s">
        <v>1</v>
      </c>
      <c r="T166" s="26" t="s">
        <v>1</v>
      </c>
      <c r="U166" s="25" t="s">
        <v>528</v>
      </c>
      <c r="V166" s="35" t="s">
        <v>1463</v>
      </c>
    </row>
    <row r="167" spans="2:22" ht="29.25" thickBot="1" x14ac:dyDescent="0.3">
      <c r="B167" s="24">
        <v>164</v>
      </c>
      <c r="C167" s="25" t="s">
        <v>1353</v>
      </c>
      <c r="D167" s="25" t="s">
        <v>475</v>
      </c>
      <c r="E167" s="25" t="s">
        <v>976</v>
      </c>
      <c r="F167" s="25" t="s">
        <v>45</v>
      </c>
      <c r="G167" s="36">
        <v>50.6</v>
      </c>
      <c r="H167" s="36">
        <v>1.2</v>
      </c>
      <c r="I167" s="36">
        <v>50</v>
      </c>
      <c r="J167" s="25" t="s">
        <v>1434</v>
      </c>
      <c r="K167" s="26" t="s">
        <v>1434</v>
      </c>
      <c r="L167" s="26" t="s">
        <v>1</v>
      </c>
      <c r="M167" s="26" t="s">
        <v>1</v>
      </c>
      <c r="N167" s="26" t="s">
        <v>1</v>
      </c>
      <c r="O167" s="26" t="s">
        <v>1</v>
      </c>
      <c r="P167" s="26" t="s">
        <v>1</v>
      </c>
      <c r="Q167" s="26" t="s">
        <v>1</v>
      </c>
      <c r="R167" s="26" t="s">
        <v>1</v>
      </c>
      <c r="S167" s="26" t="s">
        <v>1</v>
      </c>
      <c r="T167" s="26" t="s">
        <v>1</v>
      </c>
      <c r="U167" s="25" t="s">
        <v>528</v>
      </c>
      <c r="V167" s="35" t="s">
        <v>1193</v>
      </c>
    </row>
    <row r="168" spans="2:22" ht="29.25" thickBot="1" x14ac:dyDescent="0.3">
      <c r="B168" s="24">
        <v>165</v>
      </c>
      <c r="C168" s="25" t="s">
        <v>1356</v>
      </c>
      <c r="D168" s="25" t="s">
        <v>466</v>
      </c>
      <c r="E168" s="25" t="s">
        <v>977</v>
      </c>
      <c r="F168" s="25" t="s">
        <v>45</v>
      </c>
      <c r="G168" s="36">
        <v>92.73</v>
      </c>
      <c r="H168" s="36">
        <v>0.91</v>
      </c>
      <c r="I168" s="36">
        <v>99.17</v>
      </c>
      <c r="J168" s="25" t="s">
        <v>1434</v>
      </c>
      <c r="K168" s="26" t="s">
        <v>1434</v>
      </c>
      <c r="L168" s="26" t="s">
        <v>1</v>
      </c>
      <c r="M168" s="26" t="s">
        <v>1</v>
      </c>
      <c r="N168" s="26" t="s">
        <v>1</v>
      </c>
      <c r="O168" s="26" t="s">
        <v>1</v>
      </c>
      <c r="P168" s="26" t="s">
        <v>1</v>
      </c>
      <c r="Q168" s="26" t="s">
        <v>1</v>
      </c>
      <c r="R168" s="26" t="s">
        <v>1</v>
      </c>
      <c r="S168" s="26" t="s">
        <v>1</v>
      </c>
      <c r="T168" s="26" t="s">
        <v>1</v>
      </c>
      <c r="U168" s="25" t="s">
        <v>528</v>
      </c>
      <c r="V168" s="35" t="s">
        <v>1193</v>
      </c>
    </row>
    <row r="169" spans="2:22" ht="29.25" thickBot="1" x14ac:dyDescent="0.3">
      <c r="B169" s="24">
        <v>166</v>
      </c>
      <c r="C169" s="25" t="s">
        <v>1342</v>
      </c>
      <c r="D169" s="25" t="s">
        <v>384</v>
      </c>
      <c r="E169" s="25" t="s">
        <v>964</v>
      </c>
      <c r="F169" s="25" t="s">
        <v>45</v>
      </c>
      <c r="G169" s="36">
        <v>46</v>
      </c>
      <c r="H169" s="36">
        <v>0.92</v>
      </c>
      <c r="I169" s="36">
        <v>49.45</v>
      </c>
      <c r="J169" s="25" t="s">
        <v>1434</v>
      </c>
      <c r="K169" s="26" t="s">
        <v>1434</v>
      </c>
      <c r="L169" s="26" t="s">
        <v>1</v>
      </c>
      <c r="M169" s="26" t="s">
        <v>1</v>
      </c>
      <c r="N169" s="26" t="s">
        <v>1</v>
      </c>
      <c r="O169" s="26" t="s">
        <v>1</v>
      </c>
      <c r="P169" s="26" t="s">
        <v>1</v>
      </c>
      <c r="Q169" s="26" t="s">
        <v>1</v>
      </c>
      <c r="R169" s="26" t="s">
        <v>1</v>
      </c>
      <c r="S169" s="26" t="s">
        <v>1</v>
      </c>
      <c r="T169" s="26" t="s">
        <v>1</v>
      </c>
      <c r="U169" s="25" t="s">
        <v>528</v>
      </c>
      <c r="V169" s="35" t="s">
        <v>1463</v>
      </c>
    </row>
    <row r="170" spans="2:22" ht="29.25" thickBot="1" x14ac:dyDescent="0.3">
      <c r="B170" s="24">
        <v>167</v>
      </c>
      <c r="C170" s="25" t="s">
        <v>1442</v>
      </c>
      <c r="D170" s="25" t="s">
        <v>503</v>
      </c>
      <c r="E170" s="25" t="s">
        <v>979</v>
      </c>
      <c r="F170" s="25" t="s">
        <v>45</v>
      </c>
      <c r="G170" s="36">
        <v>52.8</v>
      </c>
      <c r="H170" s="36">
        <v>0.106</v>
      </c>
      <c r="I170" s="36">
        <v>57</v>
      </c>
      <c r="J170" s="25" t="s">
        <v>1434</v>
      </c>
      <c r="K170" s="26" t="s">
        <v>1434</v>
      </c>
      <c r="L170" s="26" t="s">
        <v>1</v>
      </c>
      <c r="M170" s="26" t="s">
        <v>1</v>
      </c>
      <c r="N170" s="26" t="s">
        <v>1</v>
      </c>
      <c r="O170" s="26" t="s">
        <v>1</v>
      </c>
      <c r="P170" s="26" t="s">
        <v>1</v>
      </c>
      <c r="Q170" s="26" t="s">
        <v>1</v>
      </c>
      <c r="R170" s="26" t="s">
        <v>1</v>
      </c>
      <c r="S170" s="26" t="s">
        <v>1</v>
      </c>
      <c r="T170" s="26" t="s">
        <v>1</v>
      </c>
      <c r="U170" s="25" t="s">
        <v>528</v>
      </c>
      <c r="V170" s="35" t="s">
        <v>1463</v>
      </c>
    </row>
    <row r="171" spans="2:22" s="20" customFormat="1" ht="29.25" thickBot="1" x14ac:dyDescent="0.3">
      <c r="B171" s="24">
        <v>168</v>
      </c>
      <c r="C171" s="25" t="s">
        <v>1357</v>
      </c>
      <c r="D171" s="25" t="s">
        <v>1474</v>
      </c>
      <c r="E171" s="25" t="s">
        <v>1433</v>
      </c>
      <c r="F171" s="25" t="s">
        <v>45</v>
      </c>
      <c r="G171" s="36">
        <v>8.91</v>
      </c>
      <c r="H171" s="36">
        <v>0.42799999999999999</v>
      </c>
      <c r="I171" s="36" t="s">
        <v>66</v>
      </c>
      <c r="J171" s="25" t="s">
        <v>1434</v>
      </c>
      <c r="K171" s="26" t="s">
        <v>1434</v>
      </c>
      <c r="L171" s="26" t="s">
        <v>1</v>
      </c>
      <c r="M171" s="26" t="s">
        <v>1</v>
      </c>
      <c r="N171" s="26" t="s">
        <v>1</v>
      </c>
      <c r="O171" s="26" t="s">
        <v>1</v>
      </c>
      <c r="P171" s="26" t="s">
        <v>1</v>
      </c>
      <c r="Q171" s="26" t="s">
        <v>1</v>
      </c>
      <c r="R171" s="26" t="s">
        <v>1</v>
      </c>
      <c r="S171" s="26" t="s">
        <v>1</v>
      </c>
      <c r="T171" s="26" t="s">
        <v>1</v>
      </c>
      <c r="U171" s="25" t="s">
        <v>528</v>
      </c>
      <c r="V171" s="35" t="s">
        <v>1193</v>
      </c>
    </row>
    <row r="172" spans="2:22" s="20" customFormat="1" ht="29.25" thickBot="1" x14ac:dyDescent="0.3">
      <c r="B172" s="24">
        <v>169</v>
      </c>
      <c r="C172" s="25" t="s">
        <v>1357</v>
      </c>
      <c r="D172" s="25" t="s">
        <v>1475</v>
      </c>
      <c r="E172" s="25" t="s">
        <v>1433</v>
      </c>
      <c r="F172" s="25" t="s">
        <v>45</v>
      </c>
      <c r="G172" s="36">
        <v>8.91</v>
      </c>
      <c r="H172" s="36">
        <v>0.42799999999999999</v>
      </c>
      <c r="I172" s="36" t="s">
        <v>66</v>
      </c>
      <c r="J172" s="25" t="s">
        <v>1434</v>
      </c>
      <c r="K172" s="26" t="s">
        <v>1434</v>
      </c>
      <c r="L172" s="26" t="s">
        <v>1</v>
      </c>
      <c r="M172" s="26" t="s">
        <v>1</v>
      </c>
      <c r="N172" s="26" t="s">
        <v>1</v>
      </c>
      <c r="O172" s="26" t="s">
        <v>1</v>
      </c>
      <c r="P172" s="26" t="s">
        <v>1</v>
      </c>
      <c r="Q172" s="26" t="s">
        <v>1</v>
      </c>
      <c r="R172" s="26" t="s">
        <v>1</v>
      </c>
      <c r="S172" s="26" t="s">
        <v>1</v>
      </c>
      <c r="T172" s="26" t="s">
        <v>1</v>
      </c>
      <c r="U172" s="25" t="s">
        <v>528</v>
      </c>
      <c r="V172" s="35" t="s">
        <v>1193</v>
      </c>
    </row>
    <row r="173" spans="2:22" ht="29.25" thickBot="1" x14ac:dyDescent="0.3">
      <c r="B173" s="24">
        <v>170</v>
      </c>
      <c r="C173" s="25" t="s">
        <v>1357</v>
      </c>
      <c r="D173" s="25" t="s">
        <v>1476</v>
      </c>
      <c r="E173" s="25" t="s">
        <v>1433</v>
      </c>
      <c r="F173" s="25" t="s">
        <v>45</v>
      </c>
      <c r="G173" s="36">
        <v>8.91</v>
      </c>
      <c r="H173" s="36">
        <v>0.42799999999999999</v>
      </c>
      <c r="I173" s="36" t="s">
        <v>66</v>
      </c>
      <c r="J173" s="25" t="s">
        <v>1434</v>
      </c>
      <c r="K173" s="26" t="s">
        <v>1434</v>
      </c>
      <c r="L173" s="26" t="s">
        <v>1</v>
      </c>
      <c r="M173" s="26" t="s">
        <v>1</v>
      </c>
      <c r="N173" s="26" t="s">
        <v>1</v>
      </c>
      <c r="O173" s="26" t="s">
        <v>1</v>
      </c>
      <c r="P173" s="26" t="s">
        <v>1</v>
      </c>
      <c r="Q173" s="26" t="s">
        <v>1</v>
      </c>
      <c r="R173" s="26" t="s">
        <v>1</v>
      </c>
      <c r="S173" s="26" t="s">
        <v>1</v>
      </c>
      <c r="T173" s="26" t="s">
        <v>1</v>
      </c>
      <c r="U173" s="25" t="s">
        <v>528</v>
      </c>
      <c r="V173" s="35" t="s">
        <v>1193</v>
      </c>
    </row>
    <row r="174" spans="2:22" ht="15.75" thickBot="1" x14ac:dyDescent="0.3">
      <c r="B174" s="24">
        <v>171</v>
      </c>
      <c r="C174" s="25" t="s">
        <v>1261</v>
      </c>
      <c r="D174" s="25" t="s">
        <v>272</v>
      </c>
      <c r="E174" s="25" t="s">
        <v>634</v>
      </c>
      <c r="F174" s="25" t="s">
        <v>37</v>
      </c>
      <c r="G174" s="36">
        <v>163.82</v>
      </c>
      <c r="H174" s="36">
        <v>102.6</v>
      </c>
      <c r="I174" s="36">
        <v>225</v>
      </c>
      <c r="J174" s="25">
        <v>6.59</v>
      </c>
      <c r="K174" s="26">
        <v>1482.75</v>
      </c>
      <c r="L174" s="26">
        <v>18.458727</v>
      </c>
      <c r="M174" s="26">
        <v>-51.232979</v>
      </c>
      <c r="N174" s="26">
        <v>0</v>
      </c>
      <c r="O174" s="26">
        <v>0</v>
      </c>
      <c r="P174" s="26">
        <v>18.458727</v>
      </c>
      <c r="Q174" s="26">
        <v>0</v>
      </c>
      <c r="R174" s="26">
        <v>21.967462999999999</v>
      </c>
      <c r="S174" s="26">
        <v>-59.610109999999999</v>
      </c>
      <c r="T174" s="26">
        <v>21.967462999999999</v>
      </c>
      <c r="U174" s="25" t="s">
        <v>516</v>
      </c>
      <c r="V174" s="35"/>
    </row>
    <row r="175" spans="2:22" ht="15.75" thickBot="1" x14ac:dyDescent="0.3">
      <c r="B175" s="24">
        <v>172</v>
      </c>
      <c r="C175" s="25" t="s">
        <v>1261</v>
      </c>
      <c r="D175" s="25" t="s">
        <v>272</v>
      </c>
      <c r="E175" s="25" t="s">
        <v>629</v>
      </c>
      <c r="F175" s="25" t="s">
        <v>36</v>
      </c>
      <c r="G175" s="36">
        <v>177.38</v>
      </c>
      <c r="H175" s="36">
        <v>86.6</v>
      </c>
      <c r="I175" s="36">
        <v>225</v>
      </c>
      <c r="J175" s="25">
        <v>6.59</v>
      </c>
      <c r="K175" s="26">
        <v>1482.75</v>
      </c>
      <c r="L175" s="26">
        <v>18.458727</v>
      </c>
      <c r="M175" s="26">
        <v>-51.232979</v>
      </c>
      <c r="N175" s="26">
        <v>0</v>
      </c>
      <c r="O175" s="26">
        <v>0</v>
      </c>
      <c r="P175" s="26">
        <v>18.458727</v>
      </c>
      <c r="Q175" s="26">
        <v>0</v>
      </c>
      <c r="R175" s="26">
        <v>21.967462999999999</v>
      </c>
      <c r="S175" s="26">
        <v>-59.610109999999999</v>
      </c>
      <c r="T175" s="26">
        <v>21.967462999999999</v>
      </c>
      <c r="U175" s="25" t="s">
        <v>516</v>
      </c>
      <c r="V175" s="35"/>
    </row>
    <row r="176" spans="2:22" ht="43.5" thickBot="1" x14ac:dyDescent="0.3">
      <c r="B176" s="24">
        <v>173</v>
      </c>
      <c r="C176" s="25" t="s">
        <v>1261</v>
      </c>
      <c r="D176" s="25" t="s">
        <v>531</v>
      </c>
      <c r="E176" s="25" t="s">
        <v>633</v>
      </c>
      <c r="F176" s="25" t="s">
        <v>36</v>
      </c>
      <c r="G176" s="36">
        <v>532.46</v>
      </c>
      <c r="H176" s="36">
        <v>289.2</v>
      </c>
      <c r="I176" s="36">
        <v>225</v>
      </c>
      <c r="J176" s="25">
        <v>6.59</v>
      </c>
      <c r="K176" s="26">
        <v>1482.75</v>
      </c>
      <c r="L176" s="26">
        <v>36.917453999999999</v>
      </c>
      <c r="M176" s="26">
        <v>-102.465958</v>
      </c>
      <c r="N176" s="26">
        <v>0</v>
      </c>
      <c r="O176" s="26">
        <v>0</v>
      </c>
      <c r="P176" s="26">
        <v>36.917453999999999</v>
      </c>
      <c r="Q176" s="26">
        <v>0</v>
      </c>
      <c r="R176" s="26">
        <v>43.934925999999997</v>
      </c>
      <c r="S176" s="26">
        <v>-119.22022</v>
      </c>
      <c r="T176" s="26">
        <v>43.934925999999997</v>
      </c>
      <c r="U176" s="25" t="s">
        <v>516</v>
      </c>
      <c r="V176" s="35"/>
    </row>
    <row r="177" spans="2:22" ht="29.25" thickBot="1" x14ac:dyDescent="0.3">
      <c r="B177" s="24">
        <v>174</v>
      </c>
      <c r="C177" s="25" t="s">
        <v>1261</v>
      </c>
      <c r="D177" s="25" t="s">
        <v>529</v>
      </c>
      <c r="E177" s="25" t="s">
        <v>636</v>
      </c>
      <c r="F177" s="25" t="s">
        <v>37</v>
      </c>
      <c r="G177" s="36">
        <v>236.4</v>
      </c>
      <c r="H177" s="36">
        <v>158.6</v>
      </c>
      <c r="I177" s="36">
        <v>225</v>
      </c>
      <c r="J177" s="25">
        <v>6.59</v>
      </c>
      <c r="K177" s="26">
        <v>1482.75</v>
      </c>
      <c r="L177" s="26">
        <v>18.458727</v>
      </c>
      <c r="M177" s="26">
        <v>-51.232979</v>
      </c>
      <c r="N177" s="26">
        <v>0</v>
      </c>
      <c r="O177" s="26">
        <v>0</v>
      </c>
      <c r="P177" s="26">
        <v>18.458727</v>
      </c>
      <c r="Q177" s="26">
        <v>0</v>
      </c>
      <c r="R177" s="26">
        <v>21.967462999999999</v>
      </c>
      <c r="S177" s="26">
        <v>-59.610109999999999</v>
      </c>
      <c r="T177" s="26">
        <v>21.967462999999999</v>
      </c>
      <c r="U177" s="25" t="s">
        <v>516</v>
      </c>
      <c r="V177" s="35"/>
    </row>
    <row r="178" spans="2:22" ht="29.25" thickBot="1" x14ac:dyDescent="0.3">
      <c r="B178" s="24">
        <v>175</v>
      </c>
      <c r="C178" s="25" t="s">
        <v>1261</v>
      </c>
      <c r="D178" s="25" t="s">
        <v>529</v>
      </c>
      <c r="E178" s="25" t="s">
        <v>630</v>
      </c>
      <c r="F178" s="25" t="s">
        <v>36</v>
      </c>
      <c r="G178" s="36">
        <v>263.33999999999997</v>
      </c>
      <c r="H178" s="36">
        <v>139.6</v>
      </c>
      <c r="I178" s="36">
        <v>225</v>
      </c>
      <c r="J178" s="25">
        <v>6.59</v>
      </c>
      <c r="K178" s="26">
        <v>1482.75</v>
      </c>
      <c r="L178" s="26">
        <v>18.458727</v>
      </c>
      <c r="M178" s="26">
        <v>-51.232979</v>
      </c>
      <c r="N178" s="26">
        <v>0</v>
      </c>
      <c r="O178" s="26">
        <v>0</v>
      </c>
      <c r="P178" s="26">
        <v>18.458727</v>
      </c>
      <c r="Q178" s="26">
        <v>0</v>
      </c>
      <c r="R178" s="26">
        <v>21.967462999999999</v>
      </c>
      <c r="S178" s="26">
        <v>-59.610109999999999</v>
      </c>
      <c r="T178" s="26">
        <v>21.967462999999999</v>
      </c>
      <c r="U178" s="25" t="s">
        <v>516</v>
      </c>
      <c r="V178" s="35"/>
    </row>
    <row r="179" spans="2:22" ht="15.75" thickBot="1" x14ac:dyDescent="0.3">
      <c r="B179" s="24">
        <v>176</v>
      </c>
      <c r="C179" s="25" t="s">
        <v>1261</v>
      </c>
      <c r="D179" s="25" t="s">
        <v>273</v>
      </c>
      <c r="E179" s="25" t="s">
        <v>635</v>
      </c>
      <c r="F179" s="25" t="s">
        <v>37</v>
      </c>
      <c r="G179" s="36">
        <v>163.82</v>
      </c>
      <c r="H179" s="36">
        <v>102.6</v>
      </c>
      <c r="I179" s="36">
        <v>225</v>
      </c>
      <c r="J179" s="25">
        <v>6.59</v>
      </c>
      <c r="K179" s="26">
        <v>1482.75</v>
      </c>
      <c r="L179" s="26">
        <v>18.458727</v>
      </c>
      <c r="M179" s="26">
        <v>-51.232979</v>
      </c>
      <c r="N179" s="26">
        <v>0</v>
      </c>
      <c r="O179" s="26">
        <v>0</v>
      </c>
      <c r="P179" s="26">
        <v>18.458727</v>
      </c>
      <c r="Q179" s="26">
        <v>0</v>
      </c>
      <c r="R179" s="26">
        <v>21.967462999999999</v>
      </c>
      <c r="S179" s="26">
        <v>-59.610109999999999</v>
      </c>
      <c r="T179" s="26">
        <v>21.967462999999999</v>
      </c>
      <c r="U179" s="25" t="s">
        <v>516</v>
      </c>
      <c r="V179" s="35"/>
    </row>
    <row r="180" spans="2:22" ht="15.75" thickBot="1" x14ac:dyDescent="0.3">
      <c r="B180" s="24">
        <v>177</v>
      </c>
      <c r="C180" s="25" t="s">
        <v>1261</v>
      </c>
      <c r="D180" s="25" t="s">
        <v>273</v>
      </c>
      <c r="E180" s="25" t="s">
        <v>631</v>
      </c>
      <c r="F180" s="25" t="s">
        <v>36</v>
      </c>
      <c r="G180" s="36">
        <v>177.38</v>
      </c>
      <c r="H180" s="36">
        <v>86.6</v>
      </c>
      <c r="I180" s="36">
        <v>225</v>
      </c>
      <c r="J180" s="25">
        <v>6.59</v>
      </c>
      <c r="K180" s="26">
        <v>1482.75</v>
      </c>
      <c r="L180" s="26">
        <v>18.458727</v>
      </c>
      <c r="M180" s="26">
        <v>-51.232979</v>
      </c>
      <c r="N180" s="26">
        <v>0</v>
      </c>
      <c r="O180" s="26">
        <v>0</v>
      </c>
      <c r="P180" s="26">
        <v>18.458727</v>
      </c>
      <c r="Q180" s="26">
        <v>0</v>
      </c>
      <c r="R180" s="26">
        <v>21.967462999999999</v>
      </c>
      <c r="S180" s="26">
        <v>-59.610109999999999</v>
      </c>
      <c r="T180" s="26">
        <v>21.967462999999999</v>
      </c>
      <c r="U180" s="25" t="s">
        <v>516</v>
      </c>
      <c r="V180" s="35"/>
    </row>
    <row r="181" spans="2:22" ht="29.25" thickBot="1" x14ac:dyDescent="0.3">
      <c r="B181" s="24">
        <v>178</v>
      </c>
      <c r="C181" s="25" t="s">
        <v>1261</v>
      </c>
      <c r="D181" s="25" t="s">
        <v>530</v>
      </c>
      <c r="E181" s="25" t="s">
        <v>637</v>
      </c>
      <c r="F181" s="25" t="s">
        <v>37</v>
      </c>
      <c r="G181" s="36">
        <v>236.4</v>
      </c>
      <c r="H181" s="36">
        <v>158.6</v>
      </c>
      <c r="I181" s="36">
        <v>225</v>
      </c>
      <c r="J181" s="25">
        <v>6.59</v>
      </c>
      <c r="K181" s="26">
        <v>1482.75</v>
      </c>
      <c r="L181" s="26">
        <v>18.458727</v>
      </c>
      <c r="M181" s="26">
        <v>-51.232979</v>
      </c>
      <c r="N181" s="26">
        <v>0</v>
      </c>
      <c r="O181" s="26">
        <v>0</v>
      </c>
      <c r="P181" s="26">
        <v>18.458727</v>
      </c>
      <c r="Q181" s="26">
        <v>0</v>
      </c>
      <c r="R181" s="26">
        <v>21.967462999999999</v>
      </c>
      <c r="S181" s="26">
        <v>-59.610109999999999</v>
      </c>
      <c r="T181" s="26">
        <v>21.967462999999999</v>
      </c>
      <c r="U181" s="25" t="s">
        <v>516</v>
      </c>
      <c r="V181" s="35"/>
    </row>
    <row r="182" spans="2:22" ht="29.25" thickBot="1" x14ac:dyDescent="0.3">
      <c r="B182" s="24">
        <v>179</v>
      </c>
      <c r="C182" s="25" t="s">
        <v>1261</v>
      </c>
      <c r="D182" s="25" t="s">
        <v>530</v>
      </c>
      <c r="E182" s="25" t="s">
        <v>632</v>
      </c>
      <c r="F182" s="25" t="s">
        <v>36</v>
      </c>
      <c r="G182" s="36">
        <v>263.33999999999997</v>
      </c>
      <c r="H182" s="36">
        <v>139.6</v>
      </c>
      <c r="I182" s="36">
        <v>225</v>
      </c>
      <c r="J182" s="25">
        <v>6.59</v>
      </c>
      <c r="K182" s="26">
        <v>1482.75</v>
      </c>
      <c r="L182" s="26">
        <v>18.458727</v>
      </c>
      <c r="M182" s="26">
        <v>-51.232979</v>
      </c>
      <c r="N182" s="26">
        <v>0</v>
      </c>
      <c r="O182" s="26">
        <v>0</v>
      </c>
      <c r="P182" s="26">
        <v>18.458727</v>
      </c>
      <c r="Q182" s="26">
        <v>0</v>
      </c>
      <c r="R182" s="26">
        <v>21.967462999999999</v>
      </c>
      <c r="S182" s="26">
        <v>-59.610109999999999</v>
      </c>
      <c r="T182" s="26">
        <v>21.967462999999999</v>
      </c>
      <c r="U182" s="25" t="s">
        <v>516</v>
      </c>
      <c r="V182" s="35"/>
    </row>
    <row r="183" spans="2:22" ht="29.25" thickBot="1" x14ac:dyDescent="0.3">
      <c r="B183" s="24">
        <v>180</v>
      </c>
      <c r="C183" s="25" t="s">
        <v>1362</v>
      </c>
      <c r="D183" s="25" t="s">
        <v>554</v>
      </c>
      <c r="E183" s="25" t="s">
        <v>1186</v>
      </c>
      <c r="F183" s="25" t="s">
        <v>44</v>
      </c>
      <c r="G183" s="36">
        <v>32.4</v>
      </c>
      <c r="H183" s="36">
        <v>0.36</v>
      </c>
      <c r="I183" s="36">
        <v>39.6</v>
      </c>
      <c r="J183" s="25" t="s">
        <v>1434</v>
      </c>
      <c r="K183" s="26" t="s">
        <v>1434</v>
      </c>
      <c r="L183" s="26" t="s">
        <v>1</v>
      </c>
      <c r="M183" s="26" t="s">
        <v>1</v>
      </c>
      <c r="N183" s="26" t="s">
        <v>1</v>
      </c>
      <c r="O183" s="26" t="s">
        <v>1</v>
      </c>
      <c r="P183" s="26" t="s">
        <v>1</v>
      </c>
      <c r="Q183" s="26" t="s">
        <v>1</v>
      </c>
      <c r="R183" s="26" t="s">
        <v>1</v>
      </c>
      <c r="S183" s="26" t="s">
        <v>1</v>
      </c>
      <c r="T183" s="26" t="s">
        <v>1</v>
      </c>
      <c r="U183" s="25" t="s">
        <v>528</v>
      </c>
      <c r="V183" s="35" t="s">
        <v>1463</v>
      </c>
    </row>
    <row r="189" spans="2:22" x14ac:dyDescent="0.25">
      <c r="C189" s="34" t="s">
        <v>1370</v>
      </c>
    </row>
    <row r="190" spans="2:22" x14ac:dyDescent="0.25">
      <c r="C190" s="34" t="s">
        <v>1369</v>
      </c>
    </row>
    <row r="191" spans="2:22" x14ac:dyDescent="0.25">
      <c r="C191" s="34" t="s">
        <v>1443</v>
      </c>
    </row>
  </sheetData>
  <sortState xmlns:xlrd2="http://schemas.microsoft.com/office/spreadsheetml/2017/richdata2" ref="B4:V183">
    <sortCondition ref="C4:C183"/>
    <sortCondition ref="D4:D183"/>
    <sortCondition ref="E4:E183"/>
  </sortState>
  <mergeCells count="2">
    <mergeCell ref="L2:Q2"/>
    <mergeCell ref="R2:T2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4722-9182-4BBC-B836-9E199ECED5F3}">
  <sheetPr codeName="Hoja2"/>
  <dimension ref="A1:S109"/>
  <sheetViews>
    <sheetView showGridLines="0" zoomScale="70" zoomScaleNormal="70" workbookViewId="0">
      <selection activeCell="D8" sqref="D8"/>
    </sheetView>
  </sheetViews>
  <sheetFormatPr baseColWidth="10" defaultRowHeight="15" x14ac:dyDescent="0.25"/>
  <cols>
    <col min="1" max="1" width="6.140625" style="20" customWidth="1"/>
    <col min="2" max="2" width="8.28515625" customWidth="1"/>
    <col min="3" max="3" width="25.5703125" bestFit="1" customWidth="1"/>
    <col min="4" max="4" width="40" bestFit="1" customWidth="1"/>
    <col min="5" max="5" width="31.28515625" customWidth="1"/>
    <col min="6" max="6" width="16.140625" customWidth="1"/>
    <col min="7" max="7" width="15.28515625" customWidth="1"/>
    <col min="8" max="9" width="15.5703125" customWidth="1"/>
    <col min="10" max="10" width="16.28515625" customWidth="1"/>
    <col min="11" max="12" width="16.140625" bestFit="1" customWidth="1"/>
    <col min="13" max="13" width="15.7109375" customWidth="1"/>
    <col min="14" max="14" width="15.5703125" customWidth="1"/>
    <col min="15" max="15" width="19.42578125" customWidth="1"/>
    <col min="16" max="16" width="28.5703125" customWidth="1"/>
    <col min="17" max="17" width="67.28515625" customWidth="1"/>
  </cols>
  <sheetData>
    <row r="1" spans="1:19" s="20" customFormat="1" ht="29.25" thickBot="1" x14ac:dyDescent="0.3">
      <c r="B1" s="31" t="s">
        <v>1427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30"/>
    </row>
    <row r="2" spans="1:19" s="16" customFormat="1" ht="15.75" thickBot="1" x14ac:dyDescent="0.3">
      <c r="A2" s="20"/>
      <c r="G2" s="40" t="s">
        <v>68</v>
      </c>
      <c r="H2" s="41"/>
      <c r="I2" s="41"/>
      <c r="J2" s="41"/>
      <c r="K2" s="41"/>
      <c r="L2" s="42"/>
      <c r="M2" s="40" t="s">
        <v>72</v>
      </c>
      <c r="N2" s="41"/>
      <c r="O2" s="41"/>
    </row>
    <row r="3" spans="1:19" s="16" customFormat="1" ht="30.75" thickBot="1" x14ac:dyDescent="0.3">
      <c r="A3" s="20"/>
      <c r="B3" s="12" t="s">
        <v>0</v>
      </c>
      <c r="C3" s="22" t="s">
        <v>702</v>
      </c>
      <c r="D3" s="12" t="s">
        <v>532</v>
      </c>
      <c r="E3" s="22" t="s">
        <v>688</v>
      </c>
      <c r="F3" s="15" t="s">
        <v>32</v>
      </c>
      <c r="G3" s="12" t="s">
        <v>61</v>
      </c>
      <c r="H3" s="12" t="s">
        <v>62</v>
      </c>
      <c r="I3" s="12" t="s">
        <v>63</v>
      </c>
      <c r="J3" s="12" t="s">
        <v>64</v>
      </c>
      <c r="K3" s="12" t="s">
        <v>69</v>
      </c>
      <c r="L3" s="12" t="s">
        <v>70</v>
      </c>
      <c r="M3" s="10" t="s">
        <v>61</v>
      </c>
      <c r="N3" s="8" t="s">
        <v>62</v>
      </c>
      <c r="O3" s="8" t="s">
        <v>71</v>
      </c>
      <c r="P3" s="8" t="s">
        <v>1432</v>
      </c>
      <c r="Q3" s="22" t="s">
        <v>31</v>
      </c>
    </row>
    <row r="4" spans="1:19" s="1" customFormat="1" ht="43.5" thickBot="1" x14ac:dyDescent="0.3">
      <c r="A4" s="20"/>
      <c r="B4" s="24">
        <v>1</v>
      </c>
      <c r="C4" s="24" t="s">
        <v>1499</v>
      </c>
      <c r="D4" s="25" t="s">
        <v>88</v>
      </c>
      <c r="E4" s="25" t="s">
        <v>1126</v>
      </c>
      <c r="F4" s="25" t="s">
        <v>35</v>
      </c>
      <c r="G4" s="7">
        <v>9.5599999999999987</v>
      </c>
      <c r="H4" s="7">
        <v>-5.18</v>
      </c>
      <c r="I4" s="7">
        <v>6.869059</v>
      </c>
      <c r="J4" s="7">
        <v>-7.2178370000000003</v>
      </c>
      <c r="K4" s="7">
        <v>5.18</v>
      </c>
      <c r="L4" s="7">
        <v>6.869059</v>
      </c>
      <c r="M4" s="7">
        <v>9.5599999999999987</v>
      </c>
      <c r="N4" s="7">
        <v>-5.18</v>
      </c>
      <c r="O4" s="7">
        <v>5.18</v>
      </c>
      <c r="P4" s="7" t="s">
        <v>516</v>
      </c>
      <c r="Q4" s="6" t="s">
        <v>1191</v>
      </c>
    </row>
    <row r="5" spans="1:19" s="1" customFormat="1" ht="43.5" thickBot="1" x14ac:dyDescent="0.3">
      <c r="A5" s="20"/>
      <c r="B5" s="24">
        <v>2</v>
      </c>
      <c r="C5" s="24" t="s">
        <v>1499</v>
      </c>
      <c r="D5" s="25" t="s">
        <v>89</v>
      </c>
      <c r="E5" s="25" t="s">
        <v>1127</v>
      </c>
      <c r="F5" s="25" t="s">
        <v>35</v>
      </c>
      <c r="G5" s="7">
        <v>9.5599999999999987</v>
      </c>
      <c r="H5" s="7">
        <v>-5.18</v>
      </c>
      <c r="I5" s="7">
        <v>7.059215</v>
      </c>
      <c r="J5" s="7">
        <v>-7.4179050000000002</v>
      </c>
      <c r="K5" s="7">
        <v>5.18</v>
      </c>
      <c r="L5" s="7">
        <v>7.059215</v>
      </c>
      <c r="M5" s="7">
        <v>9.5599999999999987</v>
      </c>
      <c r="N5" s="7">
        <v>-5.18</v>
      </c>
      <c r="O5" s="7">
        <v>5.18</v>
      </c>
      <c r="P5" s="7" t="s">
        <v>516</v>
      </c>
      <c r="Q5" s="6" t="s">
        <v>1191</v>
      </c>
    </row>
    <row r="6" spans="1:19" s="1" customFormat="1" ht="43.5" thickBot="1" x14ac:dyDescent="0.3">
      <c r="A6" s="20"/>
      <c r="B6" s="24">
        <v>3</v>
      </c>
      <c r="C6" s="24" t="s">
        <v>1499</v>
      </c>
      <c r="D6" s="25" t="s">
        <v>122</v>
      </c>
      <c r="E6" s="25" t="s">
        <v>1128</v>
      </c>
      <c r="F6" s="25" t="s">
        <v>35</v>
      </c>
      <c r="G6" s="7">
        <v>9.86</v>
      </c>
      <c r="H6" s="7">
        <v>-4.79</v>
      </c>
      <c r="I6" s="7">
        <v>19.536000999999999</v>
      </c>
      <c r="J6" s="7">
        <v>-17.820822</v>
      </c>
      <c r="K6" s="7">
        <v>4.79</v>
      </c>
      <c r="L6" s="7">
        <v>17.820822</v>
      </c>
      <c r="M6" s="7">
        <v>9.86</v>
      </c>
      <c r="N6" s="7">
        <v>-4.79</v>
      </c>
      <c r="O6" s="26">
        <v>4.79</v>
      </c>
      <c r="P6" s="7" t="s">
        <v>516</v>
      </c>
      <c r="Q6" s="6" t="s">
        <v>1191</v>
      </c>
    </row>
    <row r="7" spans="1:19" s="1" customFormat="1" ht="43.5" thickBot="1" x14ac:dyDescent="0.3">
      <c r="A7" s="20"/>
      <c r="B7" s="24">
        <v>4</v>
      </c>
      <c r="C7" s="24" t="s">
        <v>1499</v>
      </c>
      <c r="D7" s="25" t="s">
        <v>123</v>
      </c>
      <c r="E7" s="25" t="s">
        <v>1129</v>
      </c>
      <c r="F7" s="25" t="s">
        <v>35</v>
      </c>
      <c r="G7" s="7">
        <v>9.86</v>
      </c>
      <c r="H7" s="7">
        <v>-4.79</v>
      </c>
      <c r="I7" s="7">
        <v>10.836081</v>
      </c>
      <c r="J7" s="7">
        <v>-8.1211629999999992</v>
      </c>
      <c r="K7" s="7">
        <v>4.79</v>
      </c>
      <c r="L7" s="7">
        <v>8.1211629999999992</v>
      </c>
      <c r="M7" s="7">
        <v>9.86</v>
      </c>
      <c r="N7" s="7">
        <v>-4.79</v>
      </c>
      <c r="O7" s="7">
        <v>4.79</v>
      </c>
      <c r="P7" s="7" t="s">
        <v>516</v>
      </c>
      <c r="Q7" s="6" t="s">
        <v>1191</v>
      </c>
    </row>
    <row r="8" spans="1:19" s="1" customFormat="1" ht="29.25" thickBot="1" x14ac:dyDescent="0.3">
      <c r="A8" s="20"/>
      <c r="B8" s="24">
        <v>5</v>
      </c>
      <c r="C8" s="24" t="s">
        <v>1499</v>
      </c>
      <c r="D8" s="25" t="s">
        <v>363</v>
      </c>
      <c r="E8" s="25" t="s">
        <v>1124</v>
      </c>
      <c r="F8" s="25" t="s">
        <v>35</v>
      </c>
      <c r="G8" s="7">
        <v>5.6</v>
      </c>
      <c r="H8" s="7">
        <v>-2.7607999999999997</v>
      </c>
      <c r="I8" s="7">
        <v>1.4689620000000001</v>
      </c>
      <c r="J8" s="7">
        <v>-1.463624</v>
      </c>
      <c r="K8" s="7">
        <v>2.7607999999999997</v>
      </c>
      <c r="L8" s="7">
        <v>1.463624</v>
      </c>
      <c r="M8" s="7">
        <v>5.6</v>
      </c>
      <c r="N8" s="7">
        <v>-2.7607999999999997</v>
      </c>
      <c r="O8" s="7">
        <v>2.7607999999999997</v>
      </c>
      <c r="P8" s="7" t="s">
        <v>516</v>
      </c>
      <c r="Q8" s="26"/>
    </row>
    <row r="9" spans="1:19" s="1" customFormat="1" ht="29.25" thickBot="1" x14ac:dyDescent="0.3">
      <c r="A9" s="20"/>
      <c r="B9" s="24">
        <v>6</v>
      </c>
      <c r="C9" s="24" t="s">
        <v>1499</v>
      </c>
      <c r="D9" s="25" t="s">
        <v>364</v>
      </c>
      <c r="E9" s="25" t="s">
        <v>1125</v>
      </c>
      <c r="F9" s="25" t="s">
        <v>35</v>
      </c>
      <c r="G9" s="7">
        <v>5.6</v>
      </c>
      <c r="H9" s="7">
        <v>-2.7607999999999997</v>
      </c>
      <c r="I9" s="7">
        <v>3.0098220000000002</v>
      </c>
      <c r="J9" s="7">
        <v>-3.002856</v>
      </c>
      <c r="K9" s="7">
        <v>2.7607999999999997</v>
      </c>
      <c r="L9" s="7">
        <v>3.002856</v>
      </c>
      <c r="M9" s="7">
        <v>5.6</v>
      </c>
      <c r="N9" s="7">
        <v>-2.7607999999999997</v>
      </c>
      <c r="O9" s="7">
        <v>2.7607999999999997</v>
      </c>
      <c r="P9" s="7" t="s">
        <v>516</v>
      </c>
      <c r="Q9" s="26"/>
    </row>
    <row r="10" spans="1:19" s="21" customFormat="1" ht="29.25" thickBot="1" x14ac:dyDescent="0.3">
      <c r="A10" s="20"/>
      <c r="B10" s="23">
        <v>7</v>
      </c>
      <c r="C10" s="23" t="s">
        <v>1197</v>
      </c>
      <c r="D10" s="25" t="s">
        <v>194</v>
      </c>
      <c r="E10" s="25" t="s">
        <v>1131</v>
      </c>
      <c r="F10" s="25" t="s">
        <v>35</v>
      </c>
      <c r="G10" s="26">
        <v>2</v>
      </c>
      <c r="H10" s="26">
        <v>-2</v>
      </c>
      <c r="I10" s="26">
        <v>0.26058199999999998</v>
      </c>
      <c r="J10" s="26">
        <v>-0.26144400000000001</v>
      </c>
      <c r="K10" s="26">
        <v>2</v>
      </c>
      <c r="L10" s="26">
        <v>0.26058199999999998</v>
      </c>
      <c r="M10" s="26">
        <v>2</v>
      </c>
      <c r="N10" s="26">
        <v>-2</v>
      </c>
      <c r="O10" s="26">
        <v>2</v>
      </c>
      <c r="P10" s="26" t="s">
        <v>516</v>
      </c>
      <c r="Q10" s="26"/>
    </row>
    <row r="11" spans="1:19" s="1" customFormat="1" ht="29.25" thickBot="1" x14ac:dyDescent="0.3">
      <c r="A11" s="20"/>
      <c r="B11" s="23">
        <v>8</v>
      </c>
      <c r="C11" s="23" t="s">
        <v>1197</v>
      </c>
      <c r="D11" s="4" t="s">
        <v>195</v>
      </c>
      <c r="E11" s="4" t="s">
        <v>1132</v>
      </c>
      <c r="F11" s="4" t="s">
        <v>35</v>
      </c>
      <c r="G11" s="7">
        <v>2</v>
      </c>
      <c r="H11" s="7">
        <v>-2</v>
      </c>
      <c r="I11" s="7">
        <v>0.26058199999999998</v>
      </c>
      <c r="J11" s="7">
        <v>-0.26144400000000001</v>
      </c>
      <c r="K11" s="7">
        <v>2</v>
      </c>
      <c r="L11" s="7">
        <v>0.26058199999999998</v>
      </c>
      <c r="M11" s="7">
        <v>2</v>
      </c>
      <c r="N11" s="7">
        <v>-2</v>
      </c>
      <c r="O11" s="7">
        <v>2</v>
      </c>
      <c r="P11" s="7" t="s">
        <v>516</v>
      </c>
      <c r="Q11" s="26"/>
    </row>
    <row r="12" spans="1:19" s="1" customFormat="1" ht="43.5" thickBot="1" x14ac:dyDescent="0.3">
      <c r="A12" s="20"/>
      <c r="B12" s="23">
        <v>9</v>
      </c>
      <c r="C12" s="23" t="s">
        <v>1197</v>
      </c>
      <c r="D12" s="4" t="s">
        <v>267</v>
      </c>
      <c r="E12" s="4" t="s">
        <v>1130</v>
      </c>
      <c r="F12" s="4" t="s">
        <v>35</v>
      </c>
      <c r="G12" s="7">
        <v>15.19</v>
      </c>
      <c r="H12" s="7">
        <v>-10.76</v>
      </c>
      <c r="I12" s="7">
        <v>13.59</v>
      </c>
      <c r="J12" s="7">
        <v>-9.7100000000000009</v>
      </c>
      <c r="K12" s="7">
        <v>10.76</v>
      </c>
      <c r="L12" s="7">
        <v>9.7100000000000009</v>
      </c>
      <c r="M12" s="7">
        <v>19.16</v>
      </c>
      <c r="N12" s="7">
        <v>-19.05</v>
      </c>
      <c r="O12" s="7">
        <v>19.05</v>
      </c>
      <c r="P12" s="7" t="s">
        <v>516</v>
      </c>
      <c r="Q12" s="6" t="s">
        <v>1191</v>
      </c>
    </row>
    <row r="88" spans="1:1" x14ac:dyDescent="0.25">
      <c r="A88" s="21"/>
    </row>
    <row r="109" spans="1:1" x14ac:dyDescent="0.25">
      <c r="A109" s="21"/>
    </row>
  </sheetData>
  <sortState xmlns:xlrd2="http://schemas.microsoft.com/office/spreadsheetml/2017/richdata2" ref="B4:Q12">
    <sortCondition ref="C4:C12"/>
    <sortCondition ref="D4:D12"/>
    <sortCondition ref="E4:E12"/>
  </sortState>
  <mergeCells count="2">
    <mergeCell ref="G2:L2"/>
    <mergeCell ref="M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718F-1117-4979-ADD1-7012ABD5164C}">
  <sheetPr codeName="Hoja3"/>
  <dimension ref="A1:S107"/>
  <sheetViews>
    <sheetView showGridLines="0" zoomScale="85" zoomScaleNormal="85" workbookViewId="0">
      <selection activeCell="A6" sqref="A6"/>
    </sheetView>
  </sheetViews>
  <sheetFormatPr baseColWidth="10" defaultRowHeight="15" x14ac:dyDescent="0.25"/>
  <cols>
    <col min="1" max="1" width="6.140625" style="20" customWidth="1"/>
    <col min="2" max="2" width="10.5703125" style="2" bestFit="1" customWidth="1"/>
    <col min="3" max="3" width="49.85546875" style="16" bestFit="1" customWidth="1"/>
    <col min="4" max="4" width="73.7109375" style="16" bestFit="1" customWidth="1"/>
    <col min="5" max="5" width="41.140625" bestFit="1" customWidth="1"/>
    <col min="6" max="6" width="25.7109375" style="17" bestFit="1" customWidth="1"/>
    <col min="7" max="7" width="23.42578125" bestFit="1" customWidth="1"/>
    <col min="8" max="8" width="24.28515625" customWidth="1"/>
    <col min="9" max="9" width="24.5703125" customWidth="1"/>
    <col min="10" max="10" width="20.5703125" customWidth="1"/>
    <col min="11" max="11" width="24.42578125" customWidth="1"/>
    <col min="12" max="12" width="16.140625" customWidth="1"/>
    <col min="13" max="13" width="16" customWidth="1"/>
    <col min="14" max="14" width="21.5703125" style="29" customWidth="1"/>
    <col min="15" max="15" width="87.7109375" customWidth="1"/>
  </cols>
  <sheetData>
    <row r="1" spans="2:19" s="20" customFormat="1" ht="28.5" x14ac:dyDescent="0.25">
      <c r="B1" s="31" t="s">
        <v>1427</v>
      </c>
      <c r="N1" s="29"/>
    </row>
    <row r="2" spans="2:19" s="20" customFormat="1" ht="15.75" thickBot="1" x14ac:dyDescent="0.3">
      <c r="I2" s="13"/>
      <c r="J2" s="13"/>
      <c r="K2" s="13"/>
      <c r="L2" s="13"/>
      <c r="M2" s="13"/>
      <c r="N2" s="13"/>
      <c r="O2" s="13"/>
      <c r="P2" s="13"/>
      <c r="Q2" s="13"/>
      <c r="R2" s="13"/>
      <c r="S2" s="30"/>
    </row>
    <row r="3" spans="2:19" ht="49.5" customHeight="1" thickBot="1" x14ac:dyDescent="0.3">
      <c r="B3" s="3" t="s">
        <v>0</v>
      </c>
      <c r="C3" s="12" t="s">
        <v>702</v>
      </c>
      <c r="D3" s="12" t="s">
        <v>532</v>
      </c>
      <c r="E3" s="3" t="s">
        <v>688</v>
      </c>
      <c r="F3" s="12" t="s">
        <v>689</v>
      </c>
      <c r="G3" s="3" t="s">
        <v>32</v>
      </c>
      <c r="H3" s="3" t="s">
        <v>47</v>
      </c>
      <c r="I3" s="3" t="s">
        <v>48</v>
      </c>
      <c r="J3" s="3" t="s">
        <v>49</v>
      </c>
      <c r="K3" s="3" t="s">
        <v>50</v>
      </c>
      <c r="L3" s="3" t="s">
        <v>55</v>
      </c>
      <c r="M3" s="3" t="s">
        <v>56</v>
      </c>
      <c r="N3" s="8" t="s">
        <v>1432</v>
      </c>
      <c r="O3" s="3" t="s">
        <v>31</v>
      </c>
    </row>
    <row r="4" spans="2:19" ht="15.75" thickBot="1" x14ac:dyDescent="0.3">
      <c r="B4" s="24">
        <v>1</v>
      </c>
      <c r="C4" s="24" t="s">
        <v>1499</v>
      </c>
      <c r="D4" s="24" t="s">
        <v>107</v>
      </c>
      <c r="E4" s="24" t="s">
        <v>704</v>
      </c>
      <c r="F4" s="28" t="s">
        <v>1186</v>
      </c>
      <c r="G4" s="24" t="s">
        <v>35</v>
      </c>
      <c r="H4" s="5">
        <v>270</v>
      </c>
      <c r="I4" s="5">
        <v>200</v>
      </c>
      <c r="J4" s="5">
        <v>5</v>
      </c>
      <c r="K4" s="5">
        <v>7</v>
      </c>
      <c r="L4" s="5">
        <v>25</v>
      </c>
      <c r="M4" s="5">
        <v>-35</v>
      </c>
      <c r="N4" s="24" t="s">
        <v>720</v>
      </c>
      <c r="O4" s="6" t="s">
        <v>1472</v>
      </c>
    </row>
    <row r="5" spans="2:19" ht="15.75" thickBot="1" x14ac:dyDescent="0.3">
      <c r="B5" s="24">
        <v>2</v>
      </c>
      <c r="C5" s="24" t="s">
        <v>1499</v>
      </c>
      <c r="D5" s="24" t="s">
        <v>368</v>
      </c>
      <c r="E5" s="24" t="s">
        <v>718</v>
      </c>
      <c r="F5" s="28" t="s">
        <v>1186</v>
      </c>
      <c r="G5" s="24" t="s">
        <v>35</v>
      </c>
      <c r="H5" s="5">
        <v>267</v>
      </c>
      <c r="I5" s="5">
        <v>200</v>
      </c>
      <c r="J5" s="5">
        <v>7</v>
      </c>
      <c r="K5" s="5">
        <v>7</v>
      </c>
      <c r="L5" s="5">
        <v>35</v>
      </c>
      <c r="M5" s="5">
        <v>-35</v>
      </c>
      <c r="N5" s="24" t="s">
        <v>720</v>
      </c>
      <c r="O5" s="6" t="s">
        <v>1472</v>
      </c>
    </row>
    <row r="6" spans="2:19" ht="29.25" thickBot="1" x14ac:dyDescent="0.3">
      <c r="B6" s="24">
        <v>3</v>
      </c>
      <c r="C6" s="24" t="s">
        <v>1262</v>
      </c>
      <c r="D6" s="24" t="s">
        <v>115</v>
      </c>
      <c r="E6" s="24" t="s">
        <v>705</v>
      </c>
      <c r="F6" s="28" t="s">
        <v>1186</v>
      </c>
      <c r="G6" s="24" t="s">
        <v>37</v>
      </c>
      <c r="H6" s="5">
        <v>154.95400000000001</v>
      </c>
      <c r="I6" s="5">
        <v>60</v>
      </c>
      <c r="J6" s="5">
        <v>11</v>
      </c>
      <c r="K6" s="5">
        <v>11</v>
      </c>
      <c r="L6" s="5">
        <v>55</v>
      </c>
      <c r="M6" s="5">
        <v>-55</v>
      </c>
      <c r="N6" s="24" t="s">
        <v>721</v>
      </c>
      <c r="O6" s="6" t="s">
        <v>1187</v>
      </c>
    </row>
    <row r="7" spans="2:19" ht="29.25" thickBot="1" x14ac:dyDescent="0.3">
      <c r="B7" s="24">
        <v>4</v>
      </c>
      <c r="C7" s="24" t="s">
        <v>1263</v>
      </c>
      <c r="D7" s="24" t="s">
        <v>183</v>
      </c>
      <c r="E7" s="24" t="s">
        <v>707</v>
      </c>
      <c r="F7" s="28" t="s">
        <v>1186</v>
      </c>
      <c r="G7" s="24" t="s">
        <v>37</v>
      </c>
      <c r="H7" s="5">
        <v>58</v>
      </c>
      <c r="I7" s="5">
        <v>18</v>
      </c>
      <c r="J7" s="5">
        <v>25</v>
      </c>
      <c r="K7" s="5">
        <v>25</v>
      </c>
      <c r="L7" s="5">
        <v>40</v>
      </c>
      <c r="M7" s="5">
        <v>-40</v>
      </c>
      <c r="N7" s="24" t="s">
        <v>721</v>
      </c>
      <c r="O7" s="6" t="s">
        <v>1187</v>
      </c>
    </row>
    <row r="8" spans="2:19" ht="29.25" thickBot="1" x14ac:dyDescent="0.3">
      <c r="B8" s="24">
        <v>5</v>
      </c>
      <c r="C8" s="24" t="s">
        <v>1263</v>
      </c>
      <c r="D8" s="24" t="s">
        <v>183</v>
      </c>
      <c r="E8" s="24" t="s">
        <v>706</v>
      </c>
      <c r="F8" s="28" t="s">
        <v>1186</v>
      </c>
      <c r="G8" s="24" t="s">
        <v>36</v>
      </c>
      <c r="H8" s="5">
        <v>58</v>
      </c>
      <c r="I8" s="5">
        <v>18</v>
      </c>
      <c r="J8" s="5">
        <v>25</v>
      </c>
      <c r="K8" s="5">
        <v>25</v>
      </c>
      <c r="L8" s="5">
        <v>40</v>
      </c>
      <c r="M8" s="5">
        <v>-40</v>
      </c>
      <c r="N8" s="24" t="s">
        <v>721</v>
      </c>
      <c r="O8" s="6" t="s">
        <v>1187</v>
      </c>
    </row>
    <row r="9" spans="2:19" ht="15.75" thickBot="1" x14ac:dyDescent="0.3">
      <c r="B9" s="24">
        <v>6</v>
      </c>
      <c r="C9" s="24" t="s">
        <v>1254</v>
      </c>
      <c r="D9" s="24" t="s">
        <v>112</v>
      </c>
      <c r="E9" s="24" t="s">
        <v>673</v>
      </c>
      <c r="F9" s="28" t="s">
        <v>1186</v>
      </c>
      <c r="G9" s="24" t="s">
        <v>33</v>
      </c>
      <c r="H9" s="5">
        <v>77</v>
      </c>
      <c r="I9" s="5">
        <v>50</v>
      </c>
      <c r="J9" s="5">
        <v>15</v>
      </c>
      <c r="K9" s="5">
        <v>15</v>
      </c>
      <c r="L9" s="5">
        <v>27</v>
      </c>
      <c r="M9" s="5">
        <v>-27</v>
      </c>
      <c r="N9" s="24" t="s">
        <v>720</v>
      </c>
      <c r="O9" s="6"/>
    </row>
    <row r="10" spans="2:19" ht="15.75" thickBot="1" x14ac:dyDescent="0.3">
      <c r="B10" s="24">
        <v>7</v>
      </c>
      <c r="C10" s="24" t="s">
        <v>1254</v>
      </c>
      <c r="D10" s="24" t="s">
        <v>113</v>
      </c>
      <c r="E10" s="24" t="s">
        <v>674</v>
      </c>
      <c r="F10" s="28" t="s">
        <v>1186</v>
      </c>
      <c r="G10" s="24" t="s">
        <v>33</v>
      </c>
      <c r="H10" s="5">
        <v>77</v>
      </c>
      <c r="I10" s="5">
        <v>50</v>
      </c>
      <c r="J10" s="5">
        <v>15</v>
      </c>
      <c r="K10" s="5">
        <v>15</v>
      </c>
      <c r="L10" s="5">
        <v>27</v>
      </c>
      <c r="M10" s="5">
        <v>-27</v>
      </c>
      <c r="N10" s="24" t="s">
        <v>720</v>
      </c>
      <c r="O10" s="6"/>
    </row>
    <row r="11" spans="2:19" ht="15.75" thickBot="1" x14ac:dyDescent="0.3">
      <c r="B11" s="24">
        <v>8</v>
      </c>
      <c r="C11" s="24" t="s">
        <v>1254</v>
      </c>
      <c r="D11" s="24" t="s">
        <v>179</v>
      </c>
      <c r="E11" s="24" t="s">
        <v>678</v>
      </c>
      <c r="F11" s="28" t="s">
        <v>1186</v>
      </c>
      <c r="G11" s="24" t="s">
        <v>33</v>
      </c>
      <c r="H11" s="5">
        <v>240</v>
      </c>
      <c r="I11" s="5">
        <v>110</v>
      </c>
      <c r="J11" s="5">
        <v>20</v>
      </c>
      <c r="K11" s="5">
        <v>20</v>
      </c>
      <c r="L11" s="5">
        <v>100</v>
      </c>
      <c r="M11" s="5">
        <v>-100</v>
      </c>
      <c r="N11" s="24" t="s">
        <v>720</v>
      </c>
      <c r="O11" s="6" t="s">
        <v>1192</v>
      </c>
    </row>
    <row r="12" spans="2:19" ht="15.75" thickBot="1" x14ac:dyDescent="0.3">
      <c r="B12" s="24">
        <v>9</v>
      </c>
      <c r="C12" s="24" t="s">
        <v>1254</v>
      </c>
      <c r="D12" s="24" t="s">
        <v>180</v>
      </c>
      <c r="E12" s="24" t="s">
        <v>679</v>
      </c>
      <c r="F12" s="28" t="s">
        <v>1186</v>
      </c>
      <c r="G12" s="24" t="s">
        <v>33</v>
      </c>
      <c r="H12" s="5">
        <v>240</v>
      </c>
      <c r="I12" s="5">
        <v>110</v>
      </c>
      <c r="J12" s="5">
        <v>20</v>
      </c>
      <c r="K12" s="5">
        <v>20</v>
      </c>
      <c r="L12" s="5">
        <v>100</v>
      </c>
      <c r="M12" s="5">
        <v>-100</v>
      </c>
      <c r="N12" s="24" t="s">
        <v>720</v>
      </c>
      <c r="O12" s="6" t="s">
        <v>1192</v>
      </c>
    </row>
    <row r="13" spans="2:19" ht="15.75" thickBot="1" x14ac:dyDescent="0.3">
      <c r="B13" s="24">
        <v>10</v>
      </c>
      <c r="C13" s="24" t="s">
        <v>1254</v>
      </c>
      <c r="D13" s="24" t="s">
        <v>93</v>
      </c>
      <c r="E13" s="24" t="s">
        <v>700</v>
      </c>
      <c r="F13" s="28" t="s">
        <v>1186</v>
      </c>
      <c r="G13" s="24" t="s">
        <v>37</v>
      </c>
      <c r="H13" s="5">
        <v>40</v>
      </c>
      <c r="I13" s="5">
        <v>25</v>
      </c>
      <c r="J13" s="5">
        <v>5</v>
      </c>
      <c r="K13" s="5">
        <v>5</v>
      </c>
      <c r="L13" s="5">
        <v>15</v>
      </c>
      <c r="M13" s="5">
        <v>-15</v>
      </c>
      <c r="N13" s="24" t="s">
        <v>720</v>
      </c>
      <c r="O13" s="6"/>
    </row>
    <row r="14" spans="2:19" ht="15.75" thickBot="1" x14ac:dyDescent="0.3">
      <c r="B14" s="24">
        <v>11</v>
      </c>
      <c r="C14" s="24" t="s">
        <v>1254</v>
      </c>
      <c r="D14" s="24" t="s">
        <v>94</v>
      </c>
      <c r="E14" s="24" t="s">
        <v>701</v>
      </c>
      <c r="F14" s="28" t="s">
        <v>1186</v>
      </c>
      <c r="G14" s="24" t="s">
        <v>37</v>
      </c>
      <c r="H14" s="5">
        <v>42</v>
      </c>
      <c r="I14" s="5">
        <v>25</v>
      </c>
      <c r="J14" s="5">
        <v>10.3</v>
      </c>
      <c r="K14" s="5">
        <v>10.3</v>
      </c>
      <c r="L14" s="5">
        <v>17</v>
      </c>
      <c r="M14" s="5">
        <v>-17</v>
      </c>
      <c r="N14" s="24" t="s">
        <v>720</v>
      </c>
      <c r="O14" s="6"/>
    </row>
    <row r="15" spans="2:19" ht="15.75" thickBot="1" x14ac:dyDescent="0.3">
      <c r="B15" s="24">
        <v>12</v>
      </c>
      <c r="C15" s="24" t="s">
        <v>1254</v>
      </c>
      <c r="D15" s="24" t="s">
        <v>108</v>
      </c>
      <c r="E15" s="24" t="s">
        <v>15</v>
      </c>
      <c r="F15" s="28" t="s">
        <v>1186</v>
      </c>
      <c r="G15" s="24" t="s">
        <v>37</v>
      </c>
      <c r="H15" s="5">
        <v>125</v>
      </c>
      <c r="I15" s="5">
        <v>60</v>
      </c>
      <c r="J15" s="5">
        <v>10</v>
      </c>
      <c r="K15" s="5">
        <v>10</v>
      </c>
      <c r="L15" s="5">
        <v>50</v>
      </c>
      <c r="M15" s="5">
        <v>-50</v>
      </c>
      <c r="N15" s="24" t="s">
        <v>720</v>
      </c>
      <c r="O15" s="6"/>
    </row>
    <row r="16" spans="2:19" ht="15.75" thickBot="1" x14ac:dyDescent="0.3">
      <c r="B16" s="24">
        <v>13</v>
      </c>
      <c r="C16" s="24" t="s">
        <v>1254</v>
      </c>
      <c r="D16" s="24" t="s">
        <v>108</v>
      </c>
      <c r="E16" s="24" t="s">
        <v>14</v>
      </c>
      <c r="F16" s="28" t="s">
        <v>1186</v>
      </c>
      <c r="G16" s="24" t="s">
        <v>36</v>
      </c>
      <c r="H16" s="5">
        <v>125</v>
      </c>
      <c r="I16" s="5">
        <v>60</v>
      </c>
      <c r="J16" s="5">
        <v>10</v>
      </c>
      <c r="K16" s="5">
        <v>10</v>
      </c>
      <c r="L16" s="5">
        <v>50</v>
      </c>
      <c r="M16" s="5">
        <v>-50</v>
      </c>
      <c r="N16" s="24" t="s">
        <v>720</v>
      </c>
      <c r="O16" s="6"/>
    </row>
    <row r="17" spans="2:15" ht="15.75" thickBot="1" x14ac:dyDescent="0.3">
      <c r="B17" s="24">
        <v>14</v>
      </c>
      <c r="C17" s="24" t="s">
        <v>1254</v>
      </c>
      <c r="D17" s="24" t="s">
        <v>109</v>
      </c>
      <c r="E17" s="24" t="s">
        <v>17</v>
      </c>
      <c r="F17" s="28" t="s">
        <v>1186</v>
      </c>
      <c r="G17" s="24" t="s">
        <v>37</v>
      </c>
      <c r="H17" s="5">
        <v>125</v>
      </c>
      <c r="I17" s="5">
        <v>60</v>
      </c>
      <c r="J17" s="5">
        <v>10</v>
      </c>
      <c r="K17" s="5">
        <v>10</v>
      </c>
      <c r="L17" s="5">
        <v>50</v>
      </c>
      <c r="M17" s="5">
        <v>-50</v>
      </c>
      <c r="N17" s="24" t="s">
        <v>720</v>
      </c>
      <c r="O17" s="6"/>
    </row>
    <row r="18" spans="2:15" ht="15.75" thickBot="1" x14ac:dyDescent="0.3">
      <c r="B18" s="24">
        <v>15</v>
      </c>
      <c r="C18" s="24" t="s">
        <v>1254</v>
      </c>
      <c r="D18" s="24" t="s">
        <v>109</v>
      </c>
      <c r="E18" s="24" t="s">
        <v>16</v>
      </c>
      <c r="F18" s="28" t="s">
        <v>1186</v>
      </c>
      <c r="G18" s="24" t="s">
        <v>36</v>
      </c>
      <c r="H18" s="5">
        <v>125</v>
      </c>
      <c r="I18" s="5">
        <v>60</v>
      </c>
      <c r="J18" s="5">
        <v>10</v>
      </c>
      <c r="K18" s="5">
        <v>10</v>
      </c>
      <c r="L18" s="5">
        <v>50</v>
      </c>
      <c r="M18" s="5">
        <v>-50</v>
      </c>
      <c r="N18" s="24" t="s">
        <v>720</v>
      </c>
      <c r="O18" s="6"/>
    </row>
    <row r="19" spans="2:15" ht="15.75" thickBot="1" x14ac:dyDescent="0.3">
      <c r="B19" s="24">
        <v>16</v>
      </c>
      <c r="C19" s="24" t="s">
        <v>1254</v>
      </c>
      <c r="D19" s="24" t="s">
        <v>359</v>
      </c>
      <c r="E19" s="24" t="s">
        <v>13</v>
      </c>
      <c r="F19" s="28" t="s">
        <v>1186</v>
      </c>
      <c r="G19" s="24" t="s">
        <v>37</v>
      </c>
      <c r="H19" s="5">
        <v>92</v>
      </c>
      <c r="I19" s="5">
        <v>60</v>
      </c>
      <c r="J19" s="5">
        <v>5</v>
      </c>
      <c r="K19" s="5">
        <v>5</v>
      </c>
      <c r="L19" s="5">
        <v>25</v>
      </c>
      <c r="M19" s="5">
        <v>-25</v>
      </c>
      <c r="N19" s="24" t="s">
        <v>720</v>
      </c>
      <c r="O19" s="6"/>
    </row>
    <row r="20" spans="2:15" ht="15.75" thickBot="1" x14ac:dyDescent="0.3">
      <c r="B20" s="24">
        <v>17</v>
      </c>
      <c r="C20" s="24" t="s">
        <v>1254</v>
      </c>
      <c r="D20" s="24" t="s">
        <v>359</v>
      </c>
      <c r="E20" s="24" t="s">
        <v>12</v>
      </c>
      <c r="F20" s="28" t="s">
        <v>1186</v>
      </c>
      <c r="G20" s="24" t="s">
        <v>36</v>
      </c>
      <c r="H20" s="5">
        <v>92</v>
      </c>
      <c r="I20" s="5">
        <v>60</v>
      </c>
      <c r="J20" s="5">
        <v>5</v>
      </c>
      <c r="K20" s="5">
        <v>5</v>
      </c>
      <c r="L20" s="5">
        <v>25</v>
      </c>
      <c r="M20" s="5">
        <v>-25</v>
      </c>
      <c r="N20" s="24" t="s">
        <v>720</v>
      </c>
      <c r="O20" s="6"/>
    </row>
    <row r="21" spans="2:15" ht="29.25" thickBot="1" x14ac:dyDescent="0.3">
      <c r="B21" s="24">
        <v>18</v>
      </c>
      <c r="C21" s="24" t="s">
        <v>1254</v>
      </c>
      <c r="D21" s="24" t="s">
        <v>360</v>
      </c>
      <c r="E21" s="24" t="s">
        <v>715</v>
      </c>
      <c r="F21" s="28" t="s">
        <v>1186</v>
      </c>
      <c r="G21" s="24" t="s">
        <v>37</v>
      </c>
      <c r="H21" s="5">
        <v>225</v>
      </c>
      <c r="I21" s="5">
        <v>145</v>
      </c>
      <c r="J21" s="5">
        <v>10</v>
      </c>
      <c r="K21" s="5">
        <v>10</v>
      </c>
      <c r="L21" s="5">
        <v>50</v>
      </c>
      <c r="M21" s="5">
        <v>-50</v>
      </c>
      <c r="N21" s="24" t="s">
        <v>721</v>
      </c>
      <c r="O21" s="6" t="s">
        <v>1187</v>
      </c>
    </row>
    <row r="22" spans="2:15" ht="29.25" thickBot="1" x14ac:dyDescent="0.3">
      <c r="B22" s="24">
        <v>19</v>
      </c>
      <c r="C22" s="24" t="s">
        <v>1254</v>
      </c>
      <c r="D22" s="24" t="s">
        <v>360</v>
      </c>
      <c r="E22" s="24" t="s">
        <v>7</v>
      </c>
      <c r="F22" s="28" t="s">
        <v>1186</v>
      </c>
      <c r="G22" s="24" t="s">
        <v>36</v>
      </c>
      <c r="H22" s="5">
        <v>225</v>
      </c>
      <c r="I22" s="5">
        <v>145</v>
      </c>
      <c r="J22" s="5">
        <v>10</v>
      </c>
      <c r="K22" s="5">
        <v>10</v>
      </c>
      <c r="L22" s="5">
        <v>50</v>
      </c>
      <c r="M22" s="5">
        <v>-50</v>
      </c>
      <c r="N22" s="24" t="s">
        <v>721</v>
      </c>
      <c r="O22" s="6" t="s">
        <v>1187</v>
      </c>
    </row>
    <row r="23" spans="2:15" ht="15.75" thickBot="1" x14ac:dyDescent="0.3">
      <c r="B23" s="24">
        <v>20</v>
      </c>
      <c r="C23" s="24" t="s">
        <v>1254</v>
      </c>
      <c r="D23" s="24" t="s">
        <v>361</v>
      </c>
      <c r="E23" s="24" t="s">
        <v>716</v>
      </c>
      <c r="F23" s="28" t="s">
        <v>1186</v>
      </c>
      <c r="G23" s="24" t="s">
        <v>37</v>
      </c>
      <c r="H23" s="5">
        <v>379.6</v>
      </c>
      <c r="I23" s="5">
        <v>283.95</v>
      </c>
      <c r="J23" s="5">
        <v>7.2</v>
      </c>
      <c r="K23" s="5">
        <v>7.7</v>
      </c>
      <c r="L23" s="5">
        <v>36</v>
      </c>
      <c r="M23" s="5">
        <v>-38.5</v>
      </c>
      <c r="N23" s="24" t="s">
        <v>720</v>
      </c>
      <c r="O23" s="6"/>
    </row>
    <row r="24" spans="2:15" ht="15.75" thickBot="1" x14ac:dyDescent="0.3">
      <c r="B24" s="24">
        <v>21</v>
      </c>
      <c r="C24" s="24" t="s">
        <v>1254</v>
      </c>
      <c r="D24" s="24" t="s">
        <v>361</v>
      </c>
      <c r="E24" s="24" t="s">
        <v>9</v>
      </c>
      <c r="F24" s="28" t="s">
        <v>1186</v>
      </c>
      <c r="G24" s="24" t="s">
        <v>36</v>
      </c>
      <c r="H24" s="5">
        <v>379.6</v>
      </c>
      <c r="I24" s="5">
        <v>283.95</v>
      </c>
      <c r="J24" s="5">
        <v>7.2</v>
      </c>
      <c r="K24" s="5">
        <v>7.7</v>
      </c>
      <c r="L24" s="5">
        <v>36</v>
      </c>
      <c r="M24" s="5">
        <v>-38.5</v>
      </c>
      <c r="N24" s="24" t="s">
        <v>720</v>
      </c>
      <c r="O24" s="6"/>
    </row>
    <row r="25" spans="2:15" ht="29.25" thickBot="1" x14ac:dyDescent="0.3">
      <c r="B25" s="24">
        <v>22</v>
      </c>
      <c r="C25" s="24" t="s">
        <v>1254</v>
      </c>
      <c r="D25" s="24" t="s">
        <v>455</v>
      </c>
      <c r="E25" s="24" t="s">
        <v>719</v>
      </c>
      <c r="F25" s="28" t="s">
        <v>1186</v>
      </c>
      <c r="G25" s="24" t="s">
        <v>35</v>
      </c>
      <c r="H25" s="5">
        <v>370</v>
      </c>
      <c r="I25" s="5">
        <v>178</v>
      </c>
      <c r="J25" s="5">
        <v>1.5</v>
      </c>
      <c r="K25" s="5">
        <v>1.5</v>
      </c>
      <c r="L25" s="5">
        <v>7.5</v>
      </c>
      <c r="M25" s="5">
        <v>-7.5</v>
      </c>
      <c r="N25" s="24" t="s">
        <v>721</v>
      </c>
      <c r="O25" s="6" t="s">
        <v>1187</v>
      </c>
    </row>
    <row r="26" spans="2:15" ht="15.75" thickBot="1" x14ac:dyDescent="0.3">
      <c r="B26" s="24">
        <v>23</v>
      </c>
      <c r="C26" s="24" t="s">
        <v>1252</v>
      </c>
      <c r="D26" s="24" t="s">
        <v>88</v>
      </c>
      <c r="E26" s="24" t="s">
        <v>604</v>
      </c>
      <c r="F26" s="28" t="s">
        <v>690</v>
      </c>
      <c r="G26" s="24" t="s">
        <v>35</v>
      </c>
      <c r="H26" s="5">
        <v>130</v>
      </c>
      <c r="I26" s="5">
        <v>87</v>
      </c>
      <c r="J26" s="5">
        <v>1.5</v>
      </c>
      <c r="K26" s="5">
        <v>1.5</v>
      </c>
      <c r="L26" s="5">
        <v>7.5</v>
      </c>
      <c r="M26" s="5">
        <v>-7.5</v>
      </c>
      <c r="N26" s="24" t="s">
        <v>720</v>
      </c>
      <c r="O26" s="6"/>
    </row>
    <row r="27" spans="2:15" ht="15.75" thickBot="1" x14ac:dyDescent="0.3">
      <c r="B27" s="24">
        <v>24</v>
      </c>
      <c r="C27" s="24" t="s">
        <v>1252</v>
      </c>
      <c r="D27" s="24" t="s">
        <v>88</v>
      </c>
      <c r="E27" s="24" t="s">
        <v>604</v>
      </c>
      <c r="F27" s="28" t="s">
        <v>691</v>
      </c>
      <c r="G27" s="24" t="s">
        <v>35</v>
      </c>
      <c r="H27" s="5">
        <v>200</v>
      </c>
      <c r="I27" s="5">
        <v>130</v>
      </c>
      <c r="J27" s="5">
        <v>2</v>
      </c>
      <c r="K27" s="5">
        <v>2</v>
      </c>
      <c r="L27" s="5">
        <v>10</v>
      </c>
      <c r="M27" s="5">
        <v>-10</v>
      </c>
      <c r="N27" s="24" t="s">
        <v>720</v>
      </c>
      <c r="O27" s="6"/>
    </row>
    <row r="28" spans="2:15" ht="15.75" thickBot="1" x14ac:dyDescent="0.3">
      <c r="B28" s="24">
        <v>25</v>
      </c>
      <c r="C28" s="24" t="s">
        <v>1252</v>
      </c>
      <c r="D28" s="24" t="s">
        <v>88</v>
      </c>
      <c r="E28" s="24" t="s">
        <v>604</v>
      </c>
      <c r="F28" s="28" t="s">
        <v>692</v>
      </c>
      <c r="G28" s="24" t="s">
        <v>35</v>
      </c>
      <c r="H28" s="5">
        <v>268</v>
      </c>
      <c r="I28" s="5">
        <v>200</v>
      </c>
      <c r="J28" s="5">
        <v>2</v>
      </c>
      <c r="K28" s="5">
        <v>2</v>
      </c>
      <c r="L28" s="5">
        <v>10</v>
      </c>
      <c r="M28" s="5">
        <v>-10</v>
      </c>
      <c r="N28" s="24" t="s">
        <v>720</v>
      </c>
      <c r="O28" s="6"/>
    </row>
    <row r="29" spans="2:15" ht="15.75" thickBot="1" x14ac:dyDescent="0.3">
      <c r="B29" s="24">
        <v>26</v>
      </c>
      <c r="C29" s="24" t="s">
        <v>1252</v>
      </c>
      <c r="D29" s="24" t="s">
        <v>89</v>
      </c>
      <c r="E29" s="24" t="s">
        <v>605</v>
      </c>
      <c r="F29" s="28" t="s">
        <v>690</v>
      </c>
      <c r="G29" s="24" t="s">
        <v>35</v>
      </c>
      <c r="H29" s="5">
        <v>130</v>
      </c>
      <c r="I29" s="5">
        <v>87</v>
      </c>
      <c r="J29" s="5">
        <v>2.5</v>
      </c>
      <c r="K29" s="5">
        <v>2.5</v>
      </c>
      <c r="L29" s="5">
        <v>12.5</v>
      </c>
      <c r="M29" s="5">
        <v>-12.5</v>
      </c>
      <c r="N29" s="24" t="s">
        <v>720</v>
      </c>
      <c r="O29" s="6"/>
    </row>
    <row r="30" spans="2:15" ht="15.75" thickBot="1" x14ac:dyDescent="0.3">
      <c r="B30" s="24">
        <v>27</v>
      </c>
      <c r="C30" s="24" t="s">
        <v>1252</v>
      </c>
      <c r="D30" s="24" t="s">
        <v>89</v>
      </c>
      <c r="E30" s="24" t="s">
        <v>605</v>
      </c>
      <c r="F30" s="28" t="s">
        <v>691</v>
      </c>
      <c r="G30" s="24" t="s">
        <v>35</v>
      </c>
      <c r="H30" s="5">
        <v>200</v>
      </c>
      <c r="I30" s="5">
        <v>130</v>
      </c>
      <c r="J30" s="5">
        <v>2.5</v>
      </c>
      <c r="K30" s="5">
        <v>2.5</v>
      </c>
      <c r="L30" s="5">
        <v>12.5</v>
      </c>
      <c r="M30" s="5">
        <v>-12.5</v>
      </c>
      <c r="N30" s="24" t="s">
        <v>720</v>
      </c>
      <c r="O30" s="6"/>
    </row>
    <row r="31" spans="2:15" ht="15.75" thickBot="1" x14ac:dyDescent="0.3">
      <c r="B31" s="24">
        <v>28</v>
      </c>
      <c r="C31" s="24" t="s">
        <v>1252</v>
      </c>
      <c r="D31" s="24" t="s">
        <v>89</v>
      </c>
      <c r="E31" s="24" t="s">
        <v>605</v>
      </c>
      <c r="F31" s="28" t="s">
        <v>692</v>
      </c>
      <c r="G31" s="24" t="s">
        <v>35</v>
      </c>
      <c r="H31" s="5">
        <v>200</v>
      </c>
      <c r="I31" s="5">
        <v>26</v>
      </c>
      <c r="J31" s="5">
        <v>2.5</v>
      </c>
      <c r="K31" s="5">
        <v>2.5</v>
      </c>
      <c r="L31" s="5">
        <v>12.5</v>
      </c>
      <c r="M31" s="5">
        <v>-12.5</v>
      </c>
      <c r="N31" s="24" t="s">
        <v>720</v>
      </c>
      <c r="O31" s="6"/>
    </row>
    <row r="32" spans="2:15" ht="15.75" thickBot="1" x14ac:dyDescent="0.3">
      <c r="B32" s="24">
        <v>29</v>
      </c>
      <c r="C32" s="24" t="s">
        <v>1253</v>
      </c>
      <c r="D32" s="24" t="s">
        <v>122</v>
      </c>
      <c r="E32" s="24" t="s">
        <v>626</v>
      </c>
      <c r="F32" s="28" t="s">
        <v>690</v>
      </c>
      <c r="G32" s="24" t="s">
        <v>35</v>
      </c>
      <c r="H32" s="5">
        <v>133</v>
      </c>
      <c r="I32" s="5">
        <v>108</v>
      </c>
      <c r="J32" s="5">
        <v>2.7</v>
      </c>
      <c r="K32" s="5">
        <v>2.7</v>
      </c>
      <c r="L32" s="5">
        <v>13.5</v>
      </c>
      <c r="M32" s="5">
        <v>-13.5</v>
      </c>
      <c r="N32" s="24" t="s">
        <v>720</v>
      </c>
      <c r="O32" s="6"/>
    </row>
    <row r="33" spans="2:15" ht="15.75" thickBot="1" x14ac:dyDescent="0.3">
      <c r="B33" s="24">
        <v>30</v>
      </c>
      <c r="C33" s="24" t="s">
        <v>1253</v>
      </c>
      <c r="D33" s="24" t="s">
        <v>122</v>
      </c>
      <c r="E33" s="24" t="s">
        <v>626</v>
      </c>
      <c r="F33" s="28" t="s">
        <v>691</v>
      </c>
      <c r="G33" s="24" t="s">
        <v>35</v>
      </c>
      <c r="H33" s="5">
        <v>200</v>
      </c>
      <c r="I33" s="5">
        <v>133</v>
      </c>
      <c r="J33" s="5">
        <v>2.7</v>
      </c>
      <c r="K33" s="5">
        <v>2.7</v>
      </c>
      <c r="L33" s="5">
        <v>13.5</v>
      </c>
      <c r="M33" s="5">
        <v>-13.5</v>
      </c>
      <c r="N33" s="24" t="s">
        <v>720</v>
      </c>
      <c r="O33" s="6"/>
    </row>
    <row r="34" spans="2:15" ht="15.75" thickBot="1" x14ac:dyDescent="0.3">
      <c r="B34" s="24">
        <v>31</v>
      </c>
      <c r="C34" s="24" t="s">
        <v>1253</v>
      </c>
      <c r="D34" s="24" t="s">
        <v>122</v>
      </c>
      <c r="E34" s="24" t="s">
        <v>626</v>
      </c>
      <c r="F34" s="28" t="s">
        <v>692</v>
      </c>
      <c r="G34" s="24" t="s">
        <v>35</v>
      </c>
      <c r="H34" s="5">
        <v>266</v>
      </c>
      <c r="I34" s="5">
        <v>200</v>
      </c>
      <c r="J34" s="5">
        <v>2.7</v>
      </c>
      <c r="K34" s="5">
        <v>2.7</v>
      </c>
      <c r="L34" s="5">
        <v>13.5</v>
      </c>
      <c r="M34" s="5">
        <v>-13.5</v>
      </c>
      <c r="N34" s="24" t="s">
        <v>720</v>
      </c>
      <c r="O34" s="6"/>
    </row>
    <row r="35" spans="2:15" ht="15.75" thickBot="1" x14ac:dyDescent="0.3">
      <c r="B35" s="24">
        <v>32</v>
      </c>
      <c r="C35" s="24" t="s">
        <v>1253</v>
      </c>
      <c r="D35" s="24" t="s">
        <v>123</v>
      </c>
      <c r="E35" s="24" t="s">
        <v>627</v>
      </c>
      <c r="F35" s="28" t="s">
        <v>690</v>
      </c>
      <c r="G35" s="24" t="s">
        <v>35</v>
      </c>
      <c r="H35" s="5">
        <v>133</v>
      </c>
      <c r="I35" s="5">
        <v>108</v>
      </c>
      <c r="J35" s="5">
        <v>2.7</v>
      </c>
      <c r="K35" s="5">
        <v>2.7</v>
      </c>
      <c r="L35" s="5">
        <v>13.5</v>
      </c>
      <c r="M35" s="5">
        <v>-13.5</v>
      </c>
      <c r="N35" s="24" t="s">
        <v>720</v>
      </c>
      <c r="O35" s="6"/>
    </row>
    <row r="36" spans="2:15" ht="15.75" thickBot="1" x14ac:dyDescent="0.3">
      <c r="B36" s="24">
        <v>33</v>
      </c>
      <c r="C36" s="24" t="s">
        <v>1253</v>
      </c>
      <c r="D36" s="24" t="s">
        <v>123</v>
      </c>
      <c r="E36" s="24" t="s">
        <v>627</v>
      </c>
      <c r="F36" s="28" t="s">
        <v>691</v>
      </c>
      <c r="G36" s="24" t="s">
        <v>35</v>
      </c>
      <c r="H36" s="5">
        <v>200</v>
      </c>
      <c r="I36" s="5">
        <v>133</v>
      </c>
      <c r="J36" s="5">
        <v>2.7</v>
      </c>
      <c r="K36" s="5">
        <v>2.7</v>
      </c>
      <c r="L36" s="5">
        <v>13.5</v>
      </c>
      <c r="M36" s="5">
        <v>-13.5</v>
      </c>
      <c r="N36" s="24" t="s">
        <v>720</v>
      </c>
      <c r="O36" s="6"/>
    </row>
    <row r="37" spans="2:15" ht="15.75" thickBot="1" x14ac:dyDescent="0.3">
      <c r="B37" s="24">
        <v>34</v>
      </c>
      <c r="C37" s="24" t="s">
        <v>1253</v>
      </c>
      <c r="D37" s="24" t="s">
        <v>123</v>
      </c>
      <c r="E37" s="24" t="s">
        <v>627</v>
      </c>
      <c r="F37" s="28" t="s">
        <v>692</v>
      </c>
      <c r="G37" s="24" t="s">
        <v>35</v>
      </c>
      <c r="H37" s="5">
        <v>266</v>
      </c>
      <c r="I37" s="5">
        <v>200</v>
      </c>
      <c r="J37" s="5">
        <v>2.7</v>
      </c>
      <c r="K37" s="5">
        <v>2.7</v>
      </c>
      <c r="L37" s="5">
        <v>13.5</v>
      </c>
      <c r="M37" s="5">
        <v>-13.5</v>
      </c>
      <c r="N37" s="24" t="s">
        <v>720</v>
      </c>
      <c r="O37" s="6"/>
    </row>
    <row r="38" spans="2:15" ht="15.75" thickBot="1" x14ac:dyDescent="0.3">
      <c r="B38" s="24">
        <v>35</v>
      </c>
      <c r="C38" s="24" t="s">
        <v>1260</v>
      </c>
      <c r="D38" s="24" t="s">
        <v>388</v>
      </c>
      <c r="E38" s="24" t="s">
        <v>686</v>
      </c>
      <c r="F38" s="28" t="s">
        <v>1186</v>
      </c>
      <c r="G38" s="24" t="s">
        <v>33</v>
      </c>
      <c r="H38" s="5">
        <v>275</v>
      </c>
      <c r="I38" s="5">
        <v>130</v>
      </c>
      <c r="J38" s="5">
        <v>20</v>
      </c>
      <c r="K38" s="5">
        <v>20</v>
      </c>
      <c r="L38" s="5">
        <v>100</v>
      </c>
      <c r="M38" s="5">
        <v>-100</v>
      </c>
      <c r="N38" s="24" t="s">
        <v>720</v>
      </c>
      <c r="O38" s="6" t="s">
        <v>1192</v>
      </c>
    </row>
    <row r="39" spans="2:15" ht="15.75" thickBot="1" x14ac:dyDescent="0.3">
      <c r="B39" s="24">
        <v>36</v>
      </c>
      <c r="C39" s="24" t="s">
        <v>1260</v>
      </c>
      <c r="D39" s="24" t="s">
        <v>389</v>
      </c>
      <c r="E39" s="24" t="s">
        <v>687</v>
      </c>
      <c r="F39" s="28" t="s">
        <v>1186</v>
      </c>
      <c r="G39" s="24" t="s">
        <v>33</v>
      </c>
      <c r="H39" s="5">
        <v>275</v>
      </c>
      <c r="I39" s="5">
        <v>130</v>
      </c>
      <c r="J39" s="5">
        <v>20</v>
      </c>
      <c r="K39" s="5">
        <v>20</v>
      </c>
      <c r="L39" s="5">
        <v>100</v>
      </c>
      <c r="M39" s="5">
        <v>-100</v>
      </c>
      <c r="N39" s="24" t="s">
        <v>720</v>
      </c>
      <c r="O39" s="6" t="s">
        <v>1192</v>
      </c>
    </row>
    <row r="40" spans="2:15" ht="15.75" thickBot="1" x14ac:dyDescent="0.3">
      <c r="B40" s="24">
        <v>37</v>
      </c>
      <c r="C40" s="24" t="s">
        <v>1235</v>
      </c>
      <c r="D40" s="24" t="s">
        <v>99</v>
      </c>
      <c r="E40" s="24" t="s">
        <v>703</v>
      </c>
      <c r="F40" s="28" t="s">
        <v>1186</v>
      </c>
      <c r="G40" s="24" t="s">
        <v>35</v>
      </c>
      <c r="H40" s="5">
        <v>340</v>
      </c>
      <c r="I40" s="5">
        <v>280</v>
      </c>
      <c r="J40" s="5">
        <v>2</v>
      </c>
      <c r="K40" s="5">
        <v>2</v>
      </c>
      <c r="L40" s="5">
        <v>10</v>
      </c>
      <c r="M40" s="5">
        <v>-10</v>
      </c>
      <c r="N40" s="24" t="s">
        <v>720</v>
      </c>
      <c r="O40" s="6" t="s">
        <v>1472</v>
      </c>
    </row>
    <row r="41" spans="2:15" ht="29.25" thickBot="1" x14ac:dyDescent="0.3">
      <c r="B41" s="24">
        <v>38</v>
      </c>
      <c r="C41" s="24" t="s">
        <v>1235</v>
      </c>
      <c r="D41" s="24" t="s">
        <v>95</v>
      </c>
      <c r="E41" s="24" t="s">
        <v>671</v>
      </c>
      <c r="F41" s="28" t="s">
        <v>1186</v>
      </c>
      <c r="G41" s="24" t="s">
        <v>43</v>
      </c>
      <c r="H41" s="5">
        <v>160</v>
      </c>
      <c r="I41" s="5">
        <v>80</v>
      </c>
      <c r="J41" s="5">
        <v>50</v>
      </c>
      <c r="K41" s="5">
        <v>50</v>
      </c>
      <c r="L41" s="5">
        <v>80</v>
      </c>
      <c r="M41" s="5">
        <v>-80</v>
      </c>
      <c r="N41" s="24" t="s">
        <v>721</v>
      </c>
      <c r="O41" s="6" t="s">
        <v>1187</v>
      </c>
    </row>
    <row r="42" spans="2:15" ht="29.25" thickBot="1" x14ac:dyDescent="0.3">
      <c r="B42" s="24">
        <v>39</v>
      </c>
      <c r="C42" s="24" t="s">
        <v>1235</v>
      </c>
      <c r="D42" s="24" t="s">
        <v>96</v>
      </c>
      <c r="E42" s="24" t="s">
        <v>672</v>
      </c>
      <c r="F42" s="28" t="s">
        <v>1186</v>
      </c>
      <c r="G42" s="24" t="s">
        <v>43</v>
      </c>
      <c r="H42" s="5">
        <v>160</v>
      </c>
      <c r="I42" s="5">
        <v>80</v>
      </c>
      <c r="J42" s="5">
        <v>50</v>
      </c>
      <c r="K42" s="5">
        <v>50</v>
      </c>
      <c r="L42" s="5">
        <v>80</v>
      </c>
      <c r="M42" s="5">
        <v>-80</v>
      </c>
      <c r="N42" s="24" t="s">
        <v>721</v>
      </c>
      <c r="O42" s="6" t="s">
        <v>1187</v>
      </c>
    </row>
    <row r="43" spans="2:15" ht="15.75" thickBot="1" x14ac:dyDescent="0.3">
      <c r="B43" s="24">
        <v>40</v>
      </c>
      <c r="C43" s="24" t="s">
        <v>1235</v>
      </c>
      <c r="D43" s="24" t="s">
        <v>169</v>
      </c>
      <c r="E43" s="24" t="s">
        <v>675</v>
      </c>
      <c r="F43" s="28" t="s">
        <v>1186</v>
      </c>
      <c r="G43" s="24" t="s">
        <v>33</v>
      </c>
      <c r="H43" s="5">
        <v>22</v>
      </c>
      <c r="I43" s="5">
        <v>5</v>
      </c>
      <c r="J43" s="5">
        <v>9</v>
      </c>
      <c r="K43" s="5">
        <v>9</v>
      </c>
      <c r="L43" s="5">
        <v>17</v>
      </c>
      <c r="M43" s="5">
        <v>-17</v>
      </c>
      <c r="N43" s="24" t="s">
        <v>720</v>
      </c>
      <c r="O43" s="6"/>
    </row>
    <row r="44" spans="2:15" ht="15.75" thickBot="1" x14ac:dyDescent="0.3">
      <c r="B44" s="24">
        <v>41</v>
      </c>
      <c r="C44" s="24" t="s">
        <v>1235</v>
      </c>
      <c r="D44" s="24" t="s">
        <v>170</v>
      </c>
      <c r="E44" s="24" t="s">
        <v>676</v>
      </c>
      <c r="F44" s="28" t="s">
        <v>1186</v>
      </c>
      <c r="G44" s="24" t="s">
        <v>33</v>
      </c>
      <c r="H44" s="5">
        <v>30</v>
      </c>
      <c r="I44" s="5">
        <v>20</v>
      </c>
      <c r="J44" s="5">
        <v>9</v>
      </c>
      <c r="K44" s="5">
        <v>9</v>
      </c>
      <c r="L44" s="5">
        <v>10</v>
      </c>
      <c r="M44" s="5">
        <v>-10</v>
      </c>
      <c r="N44" s="24" t="s">
        <v>720</v>
      </c>
      <c r="O44" s="6"/>
    </row>
    <row r="45" spans="2:15" ht="15.75" thickBot="1" x14ac:dyDescent="0.3">
      <c r="B45" s="24">
        <v>42</v>
      </c>
      <c r="C45" s="24" t="s">
        <v>1235</v>
      </c>
      <c r="D45" s="24" t="s">
        <v>171</v>
      </c>
      <c r="E45" s="24" t="s">
        <v>677</v>
      </c>
      <c r="F45" s="28" t="s">
        <v>1186</v>
      </c>
      <c r="G45" s="24" t="s">
        <v>33</v>
      </c>
      <c r="H45" s="5">
        <v>30</v>
      </c>
      <c r="I45" s="5">
        <v>5</v>
      </c>
      <c r="J45" s="5">
        <v>9</v>
      </c>
      <c r="K45" s="5">
        <v>9</v>
      </c>
      <c r="L45" s="5">
        <v>25</v>
      </c>
      <c r="M45" s="5">
        <v>-25</v>
      </c>
      <c r="N45" s="24" t="s">
        <v>720</v>
      </c>
      <c r="O45" s="6"/>
    </row>
    <row r="46" spans="2:15" ht="15.75" thickBot="1" x14ac:dyDescent="0.3">
      <c r="B46" s="24">
        <v>43</v>
      </c>
      <c r="C46" s="24" t="s">
        <v>1235</v>
      </c>
      <c r="D46" s="24" t="s">
        <v>211</v>
      </c>
      <c r="E46" s="24" t="s">
        <v>680</v>
      </c>
      <c r="F46" s="28" t="s">
        <v>1186</v>
      </c>
      <c r="G46" s="24" t="s">
        <v>33</v>
      </c>
      <c r="H46" s="5">
        <v>110</v>
      </c>
      <c r="I46" s="5">
        <v>10</v>
      </c>
      <c r="J46" s="5">
        <v>20</v>
      </c>
      <c r="K46" s="5">
        <v>20</v>
      </c>
      <c r="L46" s="5">
        <v>100</v>
      </c>
      <c r="M46" s="5">
        <v>-100</v>
      </c>
      <c r="N46" s="24" t="s">
        <v>720</v>
      </c>
      <c r="O46" s="6" t="s">
        <v>1192</v>
      </c>
    </row>
    <row r="47" spans="2:15" ht="15.75" thickBot="1" x14ac:dyDescent="0.3">
      <c r="B47" s="24">
        <v>44</v>
      </c>
      <c r="C47" s="24" t="s">
        <v>1235</v>
      </c>
      <c r="D47" s="24" t="s">
        <v>212</v>
      </c>
      <c r="E47" s="24" t="s">
        <v>681</v>
      </c>
      <c r="F47" s="28" t="s">
        <v>1186</v>
      </c>
      <c r="G47" s="24" t="s">
        <v>33</v>
      </c>
      <c r="H47" s="5">
        <v>110</v>
      </c>
      <c r="I47" s="5">
        <v>10</v>
      </c>
      <c r="J47" s="5">
        <v>20</v>
      </c>
      <c r="K47" s="5">
        <v>20</v>
      </c>
      <c r="L47" s="5">
        <v>100</v>
      </c>
      <c r="M47" s="5">
        <v>-100</v>
      </c>
      <c r="N47" s="24" t="s">
        <v>720</v>
      </c>
      <c r="O47" s="6" t="s">
        <v>1192</v>
      </c>
    </row>
    <row r="48" spans="2:15" ht="15.75" thickBot="1" x14ac:dyDescent="0.3">
      <c r="B48" s="24">
        <v>45</v>
      </c>
      <c r="C48" s="24" t="s">
        <v>1235</v>
      </c>
      <c r="D48" s="24" t="s">
        <v>213</v>
      </c>
      <c r="E48" s="24" t="s">
        <v>682</v>
      </c>
      <c r="F48" s="28" t="s">
        <v>1186</v>
      </c>
      <c r="G48" s="24" t="s">
        <v>33</v>
      </c>
      <c r="H48" s="5">
        <v>113</v>
      </c>
      <c r="I48" s="5">
        <v>10</v>
      </c>
      <c r="J48" s="5">
        <v>20</v>
      </c>
      <c r="K48" s="5">
        <v>20</v>
      </c>
      <c r="L48" s="5">
        <v>100</v>
      </c>
      <c r="M48" s="5">
        <v>-100</v>
      </c>
      <c r="N48" s="24" t="s">
        <v>720</v>
      </c>
      <c r="O48" s="6" t="s">
        <v>1192</v>
      </c>
    </row>
    <row r="49" spans="1:15" ht="15.75" thickBot="1" x14ac:dyDescent="0.3">
      <c r="B49" s="24">
        <v>46</v>
      </c>
      <c r="C49" s="24" t="s">
        <v>1235</v>
      </c>
      <c r="D49" s="24" t="s">
        <v>214</v>
      </c>
      <c r="E49" s="24" t="s">
        <v>683</v>
      </c>
      <c r="F49" s="28" t="s">
        <v>1186</v>
      </c>
      <c r="G49" s="24" t="s">
        <v>33</v>
      </c>
      <c r="H49" s="5">
        <v>113</v>
      </c>
      <c r="I49" s="5">
        <v>10</v>
      </c>
      <c r="J49" s="5">
        <v>20</v>
      </c>
      <c r="K49" s="5">
        <v>20</v>
      </c>
      <c r="L49" s="5">
        <v>100</v>
      </c>
      <c r="M49" s="5">
        <v>-100</v>
      </c>
      <c r="N49" s="24" t="s">
        <v>720</v>
      </c>
      <c r="O49" s="6" t="s">
        <v>1192</v>
      </c>
    </row>
    <row r="50" spans="1:15" s="17" customFormat="1" ht="15.75" thickBot="1" x14ac:dyDescent="0.3">
      <c r="A50" s="20"/>
      <c r="B50" s="24">
        <v>47</v>
      </c>
      <c r="C50" s="24" t="s">
        <v>1235</v>
      </c>
      <c r="D50" s="24" t="s">
        <v>374</v>
      </c>
      <c r="E50" s="24" t="s">
        <v>684</v>
      </c>
      <c r="F50" s="28" t="s">
        <v>1186</v>
      </c>
      <c r="G50" s="24" t="s">
        <v>33</v>
      </c>
      <c r="H50" s="5">
        <v>220</v>
      </c>
      <c r="I50" s="5">
        <v>90</v>
      </c>
      <c r="J50" s="5">
        <v>3</v>
      </c>
      <c r="K50" s="5">
        <v>18</v>
      </c>
      <c r="L50" s="5">
        <v>15</v>
      </c>
      <c r="M50" s="5">
        <v>-90</v>
      </c>
      <c r="N50" s="24" t="s">
        <v>720</v>
      </c>
      <c r="O50" s="6"/>
    </row>
    <row r="51" spans="1:15" ht="15.75" thickBot="1" x14ac:dyDescent="0.3">
      <c r="B51" s="24">
        <v>48</v>
      </c>
      <c r="C51" s="24" t="s">
        <v>1235</v>
      </c>
      <c r="D51" s="24" t="s">
        <v>375</v>
      </c>
      <c r="E51" s="24" t="s">
        <v>685</v>
      </c>
      <c r="F51" s="28" t="s">
        <v>1186</v>
      </c>
      <c r="G51" s="24" t="s">
        <v>33</v>
      </c>
      <c r="H51" s="5">
        <v>220</v>
      </c>
      <c r="I51" s="5">
        <v>90</v>
      </c>
      <c r="J51" s="5">
        <v>3</v>
      </c>
      <c r="K51" s="5">
        <v>18</v>
      </c>
      <c r="L51" s="5">
        <v>15</v>
      </c>
      <c r="M51" s="5">
        <v>-90</v>
      </c>
      <c r="N51" s="24" t="s">
        <v>720</v>
      </c>
      <c r="O51" s="6"/>
    </row>
    <row r="52" spans="1:15" s="17" customFormat="1" ht="15.75" thickBot="1" x14ac:dyDescent="0.3">
      <c r="A52" s="20"/>
      <c r="B52" s="24">
        <v>49</v>
      </c>
      <c r="C52" s="24" t="s">
        <v>1235</v>
      </c>
      <c r="D52" s="24" t="s">
        <v>421</v>
      </c>
      <c r="E52" s="24" t="s">
        <v>693</v>
      </c>
      <c r="F52" s="28" t="s">
        <v>1186</v>
      </c>
      <c r="G52" s="24" t="s">
        <v>33</v>
      </c>
      <c r="H52" s="5">
        <v>330</v>
      </c>
      <c r="I52" s="5">
        <v>95</v>
      </c>
      <c r="J52" s="5">
        <v>20</v>
      </c>
      <c r="K52" s="5">
        <v>20</v>
      </c>
      <c r="L52" s="5">
        <v>100</v>
      </c>
      <c r="M52" s="5">
        <v>-100</v>
      </c>
      <c r="N52" s="24" t="s">
        <v>720</v>
      </c>
      <c r="O52" s="6" t="s">
        <v>1192</v>
      </c>
    </row>
    <row r="53" spans="1:15" ht="15.75" thickBot="1" x14ac:dyDescent="0.3">
      <c r="B53" s="24">
        <v>50</v>
      </c>
      <c r="C53" s="24" t="s">
        <v>1235</v>
      </c>
      <c r="D53" s="24" t="s">
        <v>422</v>
      </c>
      <c r="E53" s="24" t="s">
        <v>694</v>
      </c>
      <c r="F53" s="28" t="s">
        <v>1186</v>
      </c>
      <c r="G53" s="24" t="s">
        <v>33</v>
      </c>
      <c r="H53" s="5">
        <v>330</v>
      </c>
      <c r="I53" s="5">
        <v>95</v>
      </c>
      <c r="J53" s="5">
        <v>20</v>
      </c>
      <c r="K53" s="5">
        <v>20</v>
      </c>
      <c r="L53" s="5">
        <v>100</v>
      </c>
      <c r="M53" s="5">
        <v>-100</v>
      </c>
      <c r="N53" s="24" t="s">
        <v>720</v>
      </c>
      <c r="O53" s="6" t="s">
        <v>1192</v>
      </c>
    </row>
    <row r="54" spans="1:15" ht="15.75" thickBot="1" x14ac:dyDescent="0.3">
      <c r="B54" s="24">
        <v>51</v>
      </c>
      <c r="C54" s="24" t="s">
        <v>1235</v>
      </c>
      <c r="D54" s="24" t="s">
        <v>423</v>
      </c>
      <c r="E54" s="24" t="s">
        <v>695</v>
      </c>
      <c r="F54" s="28" t="s">
        <v>1186</v>
      </c>
      <c r="G54" s="24" t="s">
        <v>33</v>
      </c>
      <c r="H54" s="5">
        <v>75</v>
      </c>
      <c r="I54" s="5">
        <v>45</v>
      </c>
      <c r="J54" s="5">
        <v>20</v>
      </c>
      <c r="K54" s="5">
        <v>20</v>
      </c>
      <c r="L54" s="5">
        <v>30</v>
      </c>
      <c r="M54" s="5">
        <v>-30</v>
      </c>
      <c r="N54" s="24" t="s">
        <v>720</v>
      </c>
      <c r="O54" s="6" t="s">
        <v>1192</v>
      </c>
    </row>
    <row r="55" spans="1:15" ht="15.75" thickBot="1" x14ac:dyDescent="0.3">
      <c r="B55" s="24">
        <v>52</v>
      </c>
      <c r="C55" s="24" t="s">
        <v>1235</v>
      </c>
      <c r="D55" s="24" t="s">
        <v>424</v>
      </c>
      <c r="E55" s="24" t="s">
        <v>696</v>
      </c>
      <c r="F55" s="28" t="s">
        <v>1186</v>
      </c>
      <c r="G55" s="24" t="s">
        <v>33</v>
      </c>
      <c r="H55" s="5">
        <v>75</v>
      </c>
      <c r="I55" s="5">
        <v>45</v>
      </c>
      <c r="J55" s="5">
        <v>20</v>
      </c>
      <c r="K55" s="5">
        <v>20</v>
      </c>
      <c r="L55" s="5">
        <v>30</v>
      </c>
      <c r="M55" s="5">
        <v>-30</v>
      </c>
      <c r="N55" s="24" t="s">
        <v>720</v>
      </c>
      <c r="O55" s="6" t="s">
        <v>1192</v>
      </c>
    </row>
    <row r="56" spans="1:15" ht="15.75" thickBot="1" x14ac:dyDescent="0.3">
      <c r="B56" s="24">
        <v>53</v>
      </c>
      <c r="C56" s="24" t="s">
        <v>1235</v>
      </c>
      <c r="D56" s="24" t="s">
        <v>425</v>
      </c>
      <c r="E56" s="24" t="s">
        <v>697</v>
      </c>
      <c r="F56" s="28" t="s">
        <v>1186</v>
      </c>
      <c r="G56" s="24" t="s">
        <v>33</v>
      </c>
      <c r="H56" s="5">
        <v>75</v>
      </c>
      <c r="I56" s="5">
        <v>45</v>
      </c>
      <c r="J56" s="5">
        <v>20</v>
      </c>
      <c r="K56" s="5">
        <v>20</v>
      </c>
      <c r="L56" s="5">
        <v>30</v>
      </c>
      <c r="M56" s="5">
        <v>-30</v>
      </c>
      <c r="N56" s="24" t="s">
        <v>720</v>
      </c>
      <c r="O56" s="6" t="s">
        <v>1192</v>
      </c>
    </row>
    <row r="57" spans="1:15" ht="15.75" thickBot="1" x14ac:dyDescent="0.3">
      <c r="B57" s="24">
        <v>54</v>
      </c>
      <c r="C57" s="24" t="s">
        <v>1235</v>
      </c>
      <c r="D57" s="24" t="s">
        <v>426</v>
      </c>
      <c r="E57" s="24" t="s">
        <v>698</v>
      </c>
      <c r="F57" s="28" t="s">
        <v>1186</v>
      </c>
      <c r="G57" s="24" t="s">
        <v>33</v>
      </c>
      <c r="H57" s="5">
        <v>75</v>
      </c>
      <c r="I57" s="5">
        <v>45</v>
      </c>
      <c r="J57" s="5">
        <v>20</v>
      </c>
      <c r="K57" s="5">
        <v>20</v>
      </c>
      <c r="L57" s="5">
        <v>30</v>
      </c>
      <c r="M57" s="5">
        <v>-30</v>
      </c>
      <c r="N57" s="24" t="s">
        <v>720</v>
      </c>
      <c r="O57" s="6" t="s">
        <v>1192</v>
      </c>
    </row>
    <row r="58" spans="1:15" ht="15.75" thickBot="1" x14ac:dyDescent="0.3">
      <c r="B58" s="24">
        <v>55</v>
      </c>
      <c r="C58" s="24" t="s">
        <v>1235</v>
      </c>
      <c r="D58" s="24" t="s">
        <v>427</v>
      </c>
      <c r="E58" s="24" t="s">
        <v>699</v>
      </c>
      <c r="F58" s="28" t="s">
        <v>1186</v>
      </c>
      <c r="G58" s="24" t="s">
        <v>33</v>
      </c>
      <c r="H58" s="5">
        <v>75</v>
      </c>
      <c r="I58" s="5">
        <v>45</v>
      </c>
      <c r="J58" s="5">
        <v>20</v>
      </c>
      <c r="K58" s="5">
        <v>20</v>
      </c>
      <c r="L58" s="5">
        <v>30</v>
      </c>
      <c r="M58" s="5">
        <v>-30</v>
      </c>
      <c r="N58" s="24" t="s">
        <v>720</v>
      </c>
      <c r="O58" s="6" t="s">
        <v>1192</v>
      </c>
    </row>
    <row r="59" spans="1:15" ht="15.75" thickBot="1" x14ac:dyDescent="0.3">
      <c r="B59" s="24">
        <v>56</v>
      </c>
      <c r="C59" s="24" t="s">
        <v>1235</v>
      </c>
      <c r="D59" s="24" t="s">
        <v>485</v>
      </c>
      <c r="E59" s="24" t="s">
        <v>607</v>
      </c>
      <c r="F59" s="28" t="s">
        <v>1186</v>
      </c>
      <c r="G59" s="24" t="s">
        <v>37</v>
      </c>
      <c r="H59" s="5">
        <v>119</v>
      </c>
      <c r="I59" s="5">
        <v>51</v>
      </c>
      <c r="J59" s="5">
        <v>5</v>
      </c>
      <c r="K59" s="5">
        <v>5</v>
      </c>
      <c r="L59" s="5">
        <v>25</v>
      </c>
      <c r="M59" s="5">
        <v>-25</v>
      </c>
      <c r="N59" s="24" t="s">
        <v>720</v>
      </c>
      <c r="O59" s="6"/>
    </row>
    <row r="60" spans="1:15" ht="15.75" thickBot="1" x14ac:dyDescent="0.3">
      <c r="B60" s="24">
        <v>57</v>
      </c>
      <c r="C60" s="24" t="s">
        <v>1235</v>
      </c>
      <c r="D60" s="24" t="s">
        <v>524</v>
      </c>
      <c r="E60" s="24" t="s">
        <v>615</v>
      </c>
      <c r="F60" s="28" t="s">
        <v>1186</v>
      </c>
      <c r="G60" s="24" t="s">
        <v>37</v>
      </c>
      <c r="H60" s="5">
        <v>360</v>
      </c>
      <c r="I60" s="5">
        <v>182</v>
      </c>
      <c r="J60" s="5">
        <v>12</v>
      </c>
      <c r="K60" s="5">
        <v>12</v>
      </c>
      <c r="L60" s="5">
        <v>60</v>
      </c>
      <c r="M60" s="5">
        <v>-60</v>
      </c>
      <c r="N60" s="24" t="s">
        <v>720</v>
      </c>
      <c r="O60" s="6"/>
    </row>
    <row r="61" spans="1:15" ht="15.75" thickBot="1" x14ac:dyDescent="0.3">
      <c r="B61" s="24">
        <v>58</v>
      </c>
      <c r="C61" s="24" t="s">
        <v>1235</v>
      </c>
      <c r="D61" s="24" t="s">
        <v>522</v>
      </c>
      <c r="E61" s="24" t="s">
        <v>611</v>
      </c>
      <c r="F61" s="28" t="s">
        <v>1186</v>
      </c>
      <c r="G61" s="24" t="s">
        <v>37</v>
      </c>
      <c r="H61" s="5">
        <v>187</v>
      </c>
      <c r="I61" s="5">
        <v>91</v>
      </c>
      <c r="J61" s="5">
        <v>7</v>
      </c>
      <c r="K61" s="5">
        <v>7</v>
      </c>
      <c r="L61" s="5">
        <v>35</v>
      </c>
      <c r="M61" s="5">
        <v>-35</v>
      </c>
      <c r="N61" s="24" t="s">
        <v>720</v>
      </c>
      <c r="O61" s="6"/>
    </row>
    <row r="62" spans="1:15" s="17" customFormat="1" ht="15.75" thickBot="1" x14ac:dyDescent="0.3">
      <c r="A62" s="20"/>
      <c r="B62" s="24">
        <v>59</v>
      </c>
      <c r="C62" s="24" t="s">
        <v>1235</v>
      </c>
      <c r="D62" s="24" t="s">
        <v>523</v>
      </c>
      <c r="E62" s="24" t="s">
        <v>613</v>
      </c>
      <c r="F62" s="28" t="s">
        <v>1186</v>
      </c>
      <c r="G62" s="24" t="s">
        <v>37</v>
      </c>
      <c r="H62" s="5">
        <v>187</v>
      </c>
      <c r="I62" s="5">
        <v>91</v>
      </c>
      <c r="J62" s="5">
        <v>10</v>
      </c>
      <c r="K62" s="5">
        <v>10</v>
      </c>
      <c r="L62" s="5">
        <v>50</v>
      </c>
      <c r="M62" s="5">
        <v>-50</v>
      </c>
      <c r="N62" s="24" t="s">
        <v>720</v>
      </c>
      <c r="O62" s="6"/>
    </row>
    <row r="63" spans="1:15" ht="15.75" thickBot="1" x14ac:dyDescent="0.3">
      <c r="B63" s="24">
        <v>60</v>
      </c>
      <c r="C63" s="24" t="s">
        <v>1235</v>
      </c>
      <c r="D63" s="24" t="s">
        <v>488</v>
      </c>
      <c r="E63" s="24" t="s">
        <v>617</v>
      </c>
      <c r="F63" s="28" t="s">
        <v>1186</v>
      </c>
      <c r="G63" s="24" t="s">
        <v>37</v>
      </c>
      <c r="H63" s="5">
        <v>124.5</v>
      </c>
      <c r="I63" s="5">
        <v>51</v>
      </c>
      <c r="J63" s="5">
        <v>5</v>
      </c>
      <c r="K63" s="5">
        <v>5</v>
      </c>
      <c r="L63" s="5">
        <v>25</v>
      </c>
      <c r="M63" s="5">
        <v>-25</v>
      </c>
      <c r="N63" s="24" t="s">
        <v>720</v>
      </c>
      <c r="O63" s="6"/>
    </row>
    <row r="64" spans="1:15" ht="15.75" thickBot="1" x14ac:dyDescent="0.3">
      <c r="B64" s="24">
        <v>61</v>
      </c>
      <c r="C64" s="24" t="s">
        <v>1235</v>
      </c>
      <c r="D64" s="24" t="s">
        <v>488</v>
      </c>
      <c r="E64" s="24" t="s">
        <v>616</v>
      </c>
      <c r="F64" s="28" t="s">
        <v>1186</v>
      </c>
      <c r="G64" s="24" t="s">
        <v>36</v>
      </c>
      <c r="H64" s="5">
        <v>113</v>
      </c>
      <c r="I64" s="5">
        <v>63</v>
      </c>
      <c r="J64" s="5">
        <v>5</v>
      </c>
      <c r="K64" s="5">
        <v>5</v>
      </c>
      <c r="L64" s="5">
        <v>25</v>
      </c>
      <c r="M64" s="5">
        <v>-25</v>
      </c>
      <c r="N64" s="24" t="s">
        <v>720</v>
      </c>
      <c r="O64" s="6"/>
    </row>
    <row r="65" spans="1:15" ht="15.75" thickBot="1" x14ac:dyDescent="0.3">
      <c r="B65" s="24">
        <v>62</v>
      </c>
      <c r="C65" s="24" t="s">
        <v>1235</v>
      </c>
      <c r="D65" s="24" t="s">
        <v>1106</v>
      </c>
      <c r="E65" s="24" t="s">
        <v>625</v>
      </c>
      <c r="F65" s="28" t="s">
        <v>1186</v>
      </c>
      <c r="G65" s="24" t="s">
        <v>37</v>
      </c>
      <c r="H65" s="5">
        <v>334</v>
      </c>
      <c r="I65" s="5">
        <v>188</v>
      </c>
      <c r="J65" s="5">
        <v>10</v>
      </c>
      <c r="K65" s="5">
        <v>10</v>
      </c>
      <c r="L65" s="5">
        <v>50</v>
      </c>
      <c r="M65" s="5">
        <v>-50</v>
      </c>
      <c r="N65" s="24" t="s">
        <v>720</v>
      </c>
      <c r="O65" s="6"/>
    </row>
    <row r="66" spans="1:15" ht="15.75" thickBot="1" x14ac:dyDescent="0.3">
      <c r="B66" s="24">
        <v>63</v>
      </c>
      <c r="C66" s="24" t="s">
        <v>1235</v>
      </c>
      <c r="D66" s="24" t="s">
        <v>525</v>
      </c>
      <c r="E66" s="24" t="s">
        <v>621</v>
      </c>
      <c r="F66" s="28" t="s">
        <v>1186</v>
      </c>
      <c r="G66" s="24" t="s">
        <v>37</v>
      </c>
      <c r="H66" s="5">
        <v>191</v>
      </c>
      <c r="I66" s="5">
        <v>91</v>
      </c>
      <c r="J66" s="5">
        <v>5</v>
      </c>
      <c r="K66" s="5">
        <v>5</v>
      </c>
      <c r="L66" s="5">
        <v>25</v>
      </c>
      <c r="M66" s="5">
        <v>-25</v>
      </c>
      <c r="N66" s="24" t="s">
        <v>720</v>
      </c>
      <c r="O66" s="6"/>
    </row>
    <row r="67" spans="1:15" ht="15.75" thickBot="1" x14ac:dyDescent="0.3">
      <c r="B67" s="24">
        <v>64</v>
      </c>
      <c r="C67" s="24" t="s">
        <v>1235</v>
      </c>
      <c r="D67" s="24" t="s">
        <v>525</v>
      </c>
      <c r="E67" s="24" t="s">
        <v>620</v>
      </c>
      <c r="F67" s="28" t="s">
        <v>1186</v>
      </c>
      <c r="G67" s="24" t="s">
        <v>36</v>
      </c>
      <c r="H67" s="5">
        <v>166</v>
      </c>
      <c r="I67" s="5">
        <v>109</v>
      </c>
      <c r="J67" s="5">
        <v>5</v>
      </c>
      <c r="K67" s="5">
        <v>5</v>
      </c>
      <c r="L67" s="5">
        <v>25</v>
      </c>
      <c r="M67" s="5">
        <v>-25</v>
      </c>
      <c r="N67" s="24" t="s">
        <v>720</v>
      </c>
      <c r="O67" s="6"/>
    </row>
    <row r="68" spans="1:15" s="17" customFormat="1" ht="15.75" thickBot="1" x14ac:dyDescent="0.3">
      <c r="A68" s="20"/>
      <c r="B68" s="24">
        <v>65</v>
      </c>
      <c r="C68" s="24" t="s">
        <v>1235</v>
      </c>
      <c r="D68" s="24" t="s">
        <v>526</v>
      </c>
      <c r="E68" s="24" t="s">
        <v>623</v>
      </c>
      <c r="F68" s="28" t="s">
        <v>1186</v>
      </c>
      <c r="G68" s="24" t="s">
        <v>37</v>
      </c>
      <c r="H68" s="5">
        <v>191</v>
      </c>
      <c r="I68" s="5">
        <v>91</v>
      </c>
      <c r="J68" s="5">
        <v>5</v>
      </c>
      <c r="K68" s="5">
        <v>5</v>
      </c>
      <c r="L68" s="5">
        <v>25</v>
      </c>
      <c r="M68" s="5">
        <v>-25</v>
      </c>
      <c r="N68" s="24" t="s">
        <v>720</v>
      </c>
      <c r="O68" s="6"/>
    </row>
    <row r="69" spans="1:15" ht="15.75" thickBot="1" x14ac:dyDescent="0.3">
      <c r="B69" s="24">
        <v>66</v>
      </c>
      <c r="C69" s="24" t="s">
        <v>1235</v>
      </c>
      <c r="D69" s="24" t="s">
        <v>526</v>
      </c>
      <c r="E69" s="24" t="s">
        <v>622</v>
      </c>
      <c r="F69" s="28" t="s">
        <v>1186</v>
      </c>
      <c r="G69" s="24" t="s">
        <v>36</v>
      </c>
      <c r="H69" s="5">
        <v>166</v>
      </c>
      <c r="I69" s="5">
        <v>109</v>
      </c>
      <c r="J69" s="5">
        <v>5</v>
      </c>
      <c r="K69" s="5">
        <v>5</v>
      </c>
      <c r="L69" s="5">
        <v>25</v>
      </c>
      <c r="M69" s="5">
        <v>-25</v>
      </c>
      <c r="N69" s="24" t="s">
        <v>720</v>
      </c>
      <c r="O69" s="6"/>
    </row>
    <row r="70" spans="1:15" ht="15.75" thickBot="1" x14ac:dyDescent="0.3">
      <c r="B70" s="24">
        <v>67</v>
      </c>
      <c r="C70" s="24" t="s">
        <v>1235</v>
      </c>
      <c r="D70" s="24" t="s">
        <v>419</v>
      </c>
      <c r="E70" s="24" t="s">
        <v>26</v>
      </c>
      <c r="F70" s="28" t="s">
        <v>1186</v>
      </c>
      <c r="G70" s="24" t="s">
        <v>717</v>
      </c>
      <c r="H70" s="5">
        <v>115</v>
      </c>
      <c r="I70" s="5">
        <v>70</v>
      </c>
      <c r="J70" s="5">
        <v>9</v>
      </c>
      <c r="K70" s="5">
        <v>9</v>
      </c>
      <c r="L70" s="5">
        <v>49</v>
      </c>
      <c r="M70" s="5">
        <v>-49</v>
      </c>
      <c r="N70" s="24" t="s">
        <v>720</v>
      </c>
      <c r="O70" s="6" t="s">
        <v>1472</v>
      </c>
    </row>
    <row r="71" spans="1:15" s="17" customFormat="1" ht="15.75" thickBot="1" x14ac:dyDescent="0.3">
      <c r="A71" s="20"/>
      <c r="B71" s="24">
        <v>68</v>
      </c>
      <c r="C71" s="24" t="s">
        <v>1235</v>
      </c>
      <c r="D71" s="24" t="s">
        <v>420</v>
      </c>
      <c r="E71" s="24" t="s">
        <v>27</v>
      </c>
      <c r="F71" s="28" t="s">
        <v>1186</v>
      </c>
      <c r="G71" s="24" t="s">
        <v>717</v>
      </c>
      <c r="H71" s="5">
        <v>115</v>
      </c>
      <c r="I71" s="5">
        <v>70</v>
      </c>
      <c r="J71" s="5">
        <v>9</v>
      </c>
      <c r="K71" s="5">
        <v>9</v>
      </c>
      <c r="L71" s="5">
        <v>50</v>
      </c>
      <c r="M71" s="5">
        <v>-50</v>
      </c>
      <c r="N71" s="24" t="s">
        <v>720</v>
      </c>
      <c r="O71" s="6" t="s">
        <v>1472</v>
      </c>
    </row>
    <row r="72" spans="1:15" s="17" customFormat="1" ht="15.75" thickBot="1" x14ac:dyDescent="0.3">
      <c r="A72" s="20"/>
      <c r="B72" s="24">
        <v>69</v>
      </c>
      <c r="C72" s="24" t="s">
        <v>1235</v>
      </c>
      <c r="D72" s="24" t="s">
        <v>520</v>
      </c>
      <c r="E72" s="24" t="s">
        <v>20</v>
      </c>
      <c r="F72" s="28" t="s">
        <v>1186</v>
      </c>
      <c r="G72" s="24" t="s">
        <v>37</v>
      </c>
      <c r="H72" s="5">
        <v>340</v>
      </c>
      <c r="I72" s="5">
        <v>210</v>
      </c>
      <c r="J72" s="5">
        <v>8</v>
      </c>
      <c r="K72" s="5">
        <v>8</v>
      </c>
      <c r="L72" s="5">
        <v>40</v>
      </c>
      <c r="M72" s="5">
        <v>-40</v>
      </c>
      <c r="N72" s="24" t="s">
        <v>720</v>
      </c>
      <c r="O72" s="6"/>
    </row>
    <row r="73" spans="1:15" ht="15.75" thickBot="1" x14ac:dyDescent="0.3">
      <c r="B73" s="24">
        <v>70</v>
      </c>
      <c r="C73" s="24" t="s">
        <v>1235</v>
      </c>
      <c r="D73" s="24" t="s">
        <v>520</v>
      </c>
      <c r="E73" s="24" t="s">
        <v>18</v>
      </c>
      <c r="F73" s="28" t="s">
        <v>1186</v>
      </c>
      <c r="G73" s="24" t="s">
        <v>36</v>
      </c>
      <c r="H73" s="5">
        <v>340</v>
      </c>
      <c r="I73" s="5">
        <v>210</v>
      </c>
      <c r="J73" s="5">
        <v>8</v>
      </c>
      <c r="K73" s="5">
        <v>8</v>
      </c>
      <c r="L73" s="5">
        <v>40</v>
      </c>
      <c r="M73" s="5">
        <v>-40</v>
      </c>
      <c r="N73" s="24" t="s">
        <v>720</v>
      </c>
      <c r="O73" s="6"/>
    </row>
    <row r="74" spans="1:15" s="17" customFormat="1" ht="15.75" thickBot="1" x14ac:dyDescent="0.3">
      <c r="A74" s="20"/>
      <c r="B74" s="24">
        <v>71</v>
      </c>
      <c r="C74" s="24" t="s">
        <v>1235</v>
      </c>
      <c r="D74" s="24" t="s">
        <v>521</v>
      </c>
      <c r="E74" s="24" t="s">
        <v>24</v>
      </c>
      <c r="F74" s="28" t="s">
        <v>1186</v>
      </c>
      <c r="G74" s="24" t="s">
        <v>37</v>
      </c>
      <c r="H74" s="5">
        <v>360</v>
      </c>
      <c r="I74" s="5">
        <v>170</v>
      </c>
      <c r="J74" s="5">
        <v>6</v>
      </c>
      <c r="K74" s="5">
        <v>6</v>
      </c>
      <c r="L74" s="5">
        <v>30</v>
      </c>
      <c r="M74" s="5">
        <v>-30</v>
      </c>
      <c r="N74" s="24" t="s">
        <v>720</v>
      </c>
      <c r="O74" s="6"/>
    </row>
    <row r="75" spans="1:15" ht="15.75" thickBot="1" x14ac:dyDescent="0.3">
      <c r="B75" s="24">
        <v>72</v>
      </c>
      <c r="C75" s="24" t="s">
        <v>1235</v>
      </c>
      <c r="D75" s="24" t="s">
        <v>521</v>
      </c>
      <c r="E75" s="24" t="s">
        <v>22</v>
      </c>
      <c r="F75" s="28" t="s">
        <v>1186</v>
      </c>
      <c r="G75" s="24" t="s">
        <v>717</v>
      </c>
      <c r="H75" s="5">
        <v>360</v>
      </c>
      <c r="I75" s="5">
        <v>170</v>
      </c>
      <c r="J75" s="5">
        <v>6</v>
      </c>
      <c r="K75" s="5">
        <v>6</v>
      </c>
      <c r="L75" s="5">
        <v>30</v>
      </c>
      <c r="M75" s="5">
        <v>-30</v>
      </c>
      <c r="N75" s="24" t="s">
        <v>720</v>
      </c>
      <c r="O75" s="6"/>
    </row>
    <row r="76" spans="1:15" s="17" customFormat="1" ht="15.75" thickBot="1" x14ac:dyDescent="0.3">
      <c r="A76" s="20"/>
      <c r="B76" s="24">
        <v>73</v>
      </c>
      <c r="C76" s="24" t="s">
        <v>1235</v>
      </c>
      <c r="D76" s="24" t="s">
        <v>476</v>
      </c>
      <c r="E76" s="24" t="s">
        <v>648</v>
      </c>
      <c r="F76" s="28" t="s">
        <v>1186</v>
      </c>
      <c r="G76" s="24" t="s">
        <v>37</v>
      </c>
      <c r="H76" s="5">
        <v>112</v>
      </c>
      <c r="I76" s="5">
        <v>58</v>
      </c>
      <c r="J76" s="5">
        <v>8</v>
      </c>
      <c r="K76" s="5">
        <v>8.5</v>
      </c>
      <c r="L76" s="5">
        <v>40</v>
      </c>
      <c r="M76" s="5">
        <v>42.5</v>
      </c>
      <c r="N76" s="24" t="s">
        <v>720</v>
      </c>
      <c r="O76" s="6" t="s">
        <v>1472</v>
      </c>
    </row>
    <row r="77" spans="1:15" ht="15.75" thickBot="1" x14ac:dyDescent="0.3">
      <c r="B77" s="24">
        <v>74</v>
      </c>
      <c r="C77" s="24" t="s">
        <v>1235</v>
      </c>
      <c r="D77" s="24" t="s">
        <v>476</v>
      </c>
      <c r="E77" s="24" t="s">
        <v>647</v>
      </c>
      <c r="F77" s="28" t="s">
        <v>1186</v>
      </c>
      <c r="G77" s="24" t="s">
        <v>36</v>
      </c>
      <c r="H77" s="5">
        <v>112</v>
      </c>
      <c r="I77" s="5">
        <v>67</v>
      </c>
      <c r="J77" s="5">
        <v>8</v>
      </c>
      <c r="K77" s="5">
        <v>8.5</v>
      </c>
      <c r="L77" s="5">
        <v>40</v>
      </c>
      <c r="M77" s="5">
        <v>42.5</v>
      </c>
      <c r="N77" s="24" t="s">
        <v>720</v>
      </c>
      <c r="O77" s="6" t="s">
        <v>1472</v>
      </c>
    </row>
    <row r="78" spans="1:15" ht="15.75" thickBot="1" x14ac:dyDescent="0.3">
      <c r="B78" s="24">
        <v>75</v>
      </c>
      <c r="C78" s="24" t="s">
        <v>1235</v>
      </c>
      <c r="D78" s="24" t="s">
        <v>477</v>
      </c>
      <c r="E78" s="24" t="s">
        <v>650</v>
      </c>
      <c r="F78" s="28" t="s">
        <v>1186</v>
      </c>
      <c r="G78" s="24" t="s">
        <v>37</v>
      </c>
      <c r="H78" s="5">
        <v>112</v>
      </c>
      <c r="I78" s="5">
        <v>58</v>
      </c>
      <c r="J78" s="5">
        <v>9</v>
      </c>
      <c r="K78" s="5">
        <v>9</v>
      </c>
      <c r="L78" s="5">
        <v>45</v>
      </c>
      <c r="M78" s="5">
        <v>45</v>
      </c>
      <c r="N78" s="24" t="s">
        <v>720</v>
      </c>
      <c r="O78" s="6" t="s">
        <v>1472</v>
      </c>
    </row>
    <row r="79" spans="1:15" s="17" customFormat="1" ht="15.75" thickBot="1" x14ac:dyDescent="0.3">
      <c r="A79" s="20"/>
      <c r="B79" s="24">
        <v>76</v>
      </c>
      <c r="C79" s="24" t="s">
        <v>1235</v>
      </c>
      <c r="D79" s="24" t="s">
        <v>477</v>
      </c>
      <c r="E79" s="24" t="s">
        <v>649</v>
      </c>
      <c r="F79" s="28" t="s">
        <v>1186</v>
      </c>
      <c r="G79" s="24" t="s">
        <v>36</v>
      </c>
      <c r="H79" s="5">
        <v>112</v>
      </c>
      <c r="I79" s="5">
        <v>67</v>
      </c>
      <c r="J79" s="5">
        <v>9</v>
      </c>
      <c r="K79" s="5">
        <v>9</v>
      </c>
      <c r="L79" s="5">
        <v>45</v>
      </c>
      <c r="M79" s="5">
        <v>45</v>
      </c>
      <c r="N79" s="24" t="s">
        <v>720</v>
      </c>
      <c r="O79" s="6" t="s">
        <v>1472</v>
      </c>
    </row>
    <row r="80" spans="1:15" ht="29.25" thickBot="1" x14ac:dyDescent="0.3">
      <c r="B80" s="24">
        <v>77</v>
      </c>
      <c r="C80" s="24" t="s">
        <v>1197</v>
      </c>
      <c r="D80" s="24" t="s">
        <v>267</v>
      </c>
      <c r="E80" s="24" t="s">
        <v>713</v>
      </c>
      <c r="F80" s="28" t="s">
        <v>1186</v>
      </c>
      <c r="G80" s="24" t="s">
        <v>35</v>
      </c>
      <c r="H80" s="5">
        <v>376.96</v>
      </c>
      <c r="I80" s="5">
        <v>106.2</v>
      </c>
      <c r="J80" s="5">
        <v>5</v>
      </c>
      <c r="K80" s="5">
        <v>5</v>
      </c>
      <c r="L80" s="5">
        <v>25</v>
      </c>
      <c r="M80" s="5">
        <v>-25</v>
      </c>
      <c r="N80" s="24" t="s">
        <v>721</v>
      </c>
      <c r="O80" s="6" t="s">
        <v>1187</v>
      </c>
    </row>
    <row r="81" spans="1:15" s="17" customFormat="1" ht="15.75" thickBot="1" x14ac:dyDescent="0.3">
      <c r="A81" s="20"/>
      <c r="B81" s="24">
        <v>78</v>
      </c>
      <c r="C81" s="24" t="s">
        <v>1197</v>
      </c>
      <c r="D81" s="24" t="s">
        <v>601</v>
      </c>
      <c r="E81" s="24" t="s">
        <v>643</v>
      </c>
      <c r="F81" s="28" t="s">
        <v>1186</v>
      </c>
      <c r="G81" s="24" t="s">
        <v>37</v>
      </c>
      <c r="H81" s="5">
        <v>208</v>
      </c>
      <c r="I81" s="5">
        <v>91</v>
      </c>
      <c r="J81" s="5">
        <v>6</v>
      </c>
      <c r="K81" s="5">
        <v>6</v>
      </c>
      <c r="L81" s="5">
        <v>30</v>
      </c>
      <c r="M81" s="5">
        <v>-30</v>
      </c>
      <c r="N81" s="24" t="s">
        <v>720</v>
      </c>
      <c r="O81" s="6"/>
    </row>
    <row r="82" spans="1:15" ht="15.75" thickBot="1" x14ac:dyDescent="0.3">
      <c r="B82" s="24">
        <v>79</v>
      </c>
      <c r="C82" s="24" t="s">
        <v>1197</v>
      </c>
      <c r="D82" s="24" t="s">
        <v>601</v>
      </c>
      <c r="E82" s="24" t="s">
        <v>641</v>
      </c>
      <c r="F82" s="28" t="s">
        <v>1186</v>
      </c>
      <c r="G82" s="24" t="s">
        <v>36</v>
      </c>
      <c r="H82" s="5">
        <v>208</v>
      </c>
      <c r="I82" s="5">
        <v>91</v>
      </c>
      <c r="J82" s="5">
        <v>6</v>
      </c>
      <c r="K82" s="5">
        <v>6</v>
      </c>
      <c r="L82" s="5">
        <v>30</v>
      </c>
      <c r="M82" s="5">
        <v>-30</v>
      </c>
      <c r="N82" s="24" t="s">
        <v>720</v>
      </c>
      <c r="O82" s="6"/>
    </row>
    <row r="83" spans="1:15" s="17" customFormat="1" ht="15.75" thickBot="1" x14ac:dyDescent="0.3">
      <c r="A83" s="20"/>
      <c r="B83" s="24">
        <v>80</v>
      </c>
      <c r="C83" s="24" t="s">
        <v>1197</v>
      </c>
      <c r="D83" s="24" t="s">
        <v>490</v>
      </c>
      <c r="E83" s="24" t="s">
        <v>658</v>
      </c>
      <c r="F83" s="28" t="s">
        <v>1186</v>
      </c>
      <c r="G83" s="24" t="s">
        <v>37</v>
      </c>
      <c r="H83" s="5">
        <v>37.5</v>
      </c>
      <c r="I83" s="5">
        <v>10</v>
      </c>
      <c r="J83" s="5">
        <v>9.5</v>
      </c>
      <c r="K83" s="5">
        <v>9.5</v>
      </c>
      <c r="L83" s="5">
        <v>27.5</v>
      </c>
      <c r="M83" s="5">
        <v>-27.5</v>
      </c>
      <c r="N83" s="24" t="s">
        <v>720</v>
      </c>
      <c r="O83" s="6"/>
    </row>
    <row r="84" spans="1:15" ht="15.75" thickBot="1" x14ac:dyDescent="0.3">
      <c r="B84" s="24">
        <v>81</v>
      </c>
      <c r="C84" s="24" t="s">
        <v>1197</v>
      </c>
      <c r="D84" s="24" t="s">
        <v>490</v>
      </c>
      <c r="E84" s="24" t="s">
        <v>657</v>
      </c>
      <c r="F84" s="28" t="s">
        <v>1186</v>
      </c>
      <c r="G84" s="24" t="s">
        <v>36</v>
      </c>
      <c r="H84" s="5">
        <v>37.5</v>
      </c>
      <c r="I84" s="5">
        <v>10</v>
      </c>
      <c r="J84" s="5">
        <v>9.5</v>
      </c>
      <c r="K84" s="5">
        <v>9.5</v>
      </c>
      <c r="L84" s="5">
        <v>27.5</v>
      </c>
      <c r="M84" s="5">
        <v>-27.5</v>
      </c>
      <c r="N84" s="24" t="s">
        <v>720</v>
      </c>
      <c r="O84" s="6"/>
    </row>
    <row r="85" spans="1:15" s="17" customFormat="1" ht="15.75" thickBot="1" x14ac:dyDescent="0.3">
      <c r="A85" s="20"/>
      <c r="B85" s="24">
        <v>82</v>
      </c>
      <c r="C85" s="24" t="s">
        <v>1197</v>
      </c>
      <c r="D85" s="24" t="s">
        <v>493</v>
      </c>
      <c r="E85" s="24" t="s">
        <v>659</v>
      </c>
      <c r="F85" s="28" t="s">
        <v>1186</v>
      </c>
      <c r="G85" s="24" t="s">
        <v>35</v>
      </c>
      <c r="H85" s="5">
        <v>122</v>
      </c>
      <c r="I85" s="5">
        <v>76</v>
      </c>
      <c r="J85" s="5">
        <v>4.5</v>
      </c>
      <c r="K85" s="5">
        <v>4.5</v>
      </c>
      <c r="L85" s="5">
        <v>22.5</v>
      </c>
      <c r="M85" s="5">
        <v>-22.5</v>
      </c>
      <c r="N85" s="24" t="s">
        <v>720</v>
      </c>
      <c r="O85" s="6"/>
    </row>
    <row r="86" spans="1:15" ht="15.75" thickBot="1" x14ac:dyDescent="0.3">
      <c r="B86" s="24">
        <v>83</v>
      </c>
      <c r="C86" s="24" t="s">
        <v>1197</v>
      </c>
      <c r="D86" s="24" t="s">
        <v>495</v>
      </c>
      <c r="E86" s="24" t="s">
        <v>653</v>
      </c>
      <c r="F86" s="28" t="s">
        <v>1186</v>
      </c>
      <c r="G86" s="24" t="s">
        <v>37</v>
      </c>
      <c r="H86" s="5">
        <v>350</v>
      </c>
      <c r="I86" s="5">
        <v>125</v>
      </c>
      <c r="J86" s="5">
        <v>11.5</v>
      </c>
      <c r="K86" s="5">
        <v>11.5</v>
      </c>
      <c r="L86" s="5">
        <v>57.5</v>
      </c>
      <c r="M86" s="5">
        <v>-57.5</v>
      </c>
      <c r="N86" s="24" t="s">
        <v>720</v>
      </c>
      <c r="O86" s="6"/>
    </row>
    <row r="87" spans="1:15" ht="15.75" thickBot="1" x14ac:dyDescent="0.3">
      <c r="B87" s="24">
        <v>84</v>
      </c>
      <c r="C87" s="24" t="s">
        <v>1197</v>
      </c>
      <c r="D87" s="24" t="s">
        <v>495</v>
      </c>
      <c r="E87" s="24" t="s">
        <v>652</v>
      </c>
      <c r="F87" s="28" t="s">
        <v>1186</v>
      </c>
      <c r="G87" s="24" t="s">
        <v>36</v>
      </c>
      <c r="H87" s="5">
        <v>350</v>
      </c>
      <c r="I87" s="5">
        <v>125</v>
      </c>
      <c r="J87" s="5">
        <v>11.5</v>
      </c>
      <c r="K87" s="5">
        <v>11.5</v>
      </c>
      <c r="L87" s="5">
        <v>57.5</v>
      </c>
      <c r="M87" s="5">
        <v>-57.5</v>
      </c>
      <c r="N87" s="24" t="s">
        <v>720</v>
      </c>
      <c r="O87" s="6"/>
    </row>
    <row r="88" spans="1:15" ht="15.75" thickBot="1" x14ac:dyDescent="0.3">
      <c r="B88" s="24">
        <v>85</v>
      </c>
      <c r="C88" s="24" t="s">
        <v>1256</v>
      </c>
      <c r="D88" s="24" t="s">
        <v>327</v>
      </c>
      <c r="E88" s="24" t="s">
        <v>714</v>
      </c>
      <c r="F88" s="28" t="s">
        <v>1186</v>
      </c>
      <c r="G88" s="24" t="s">
        <v>37</v>
      </c>
      <c r="H88" s="5">
        <v>125</v>
      </c>
      <c r="I88" s="5">
        <v>60</v>
      </c>
      <c r="J88" s="5">
        <v>10</v>
      </c>
      <c r="K88" s="5">
        <v>10</v>
      </c>
      <c r="L88" s="5">
        <v>50</v>
      </c>
      <c r="M88" s="5">
        <v>-50</v>
      </c>
      <c r="N88" s="24" t="s">
        <v>720</v>
      </c>
      <c r="O88" s="6"/>
    </row>
    <row r="89" spans="1:15" ht="15.75" thickBot="1" x14ac:dyDescent="0.3">
      <c r="A89" s="21"/>
      <c r="B89" s="24">
        <v>86</v>
      </c>
      <c r="C89" s="24" t="s">
        <v>1256</v>
      </c>
      <c r="D89" s="24" t="s">
        <v>527</v>
      </c>
      <c r="E89" s="24" t="s">
        <v>5</v>
      </c>
      <c r="F89" s="28" t="s">
        <v>1186</v>
      </c>
      <c r="G89" s="24" t="s">
        <v>37</v>
      </c>
      <c r="H89" s="5">
        <v>210</v>
      </c>
      <c r="I89" s="5">
        <v>170</v>
      </c>
      <c r="J89" s="5">
        <v>6</v>
      </c>
      <c r="K89" s="5">
        <v>6</v>
      </c>
      <c r="L89" s="5">
        <v>30</v>
      </c>
      <c r="M89" s="5">
        <v>-30</v>
      </c>
      <c r="N89" s="24" t="s">
        <v>720</v>
      </c>
      <c r="O89" s="6"/>
    </row>
    <row r="90" spans="1:15" ht="15.75" thickBot="1" x14ac:dyDescent="0.3">
      <c r="B90" s="24">
        <v>87</v>
      </c>
      <c r="C90" s="24" t="s">
        <v>1256</v>
      </c>
      <c r="D90" s="24" t="s">
        <v>527</v>
      </c>
      <c r="E90" s="24" t="s">
        <v>4</v>
      </c>
      <c r="F90" s="28" t="s">
        <v>1186</v>
      </c>
      <c r="G90" s="24" t="s">
        <v>717</v>
      </c>
      <c r="H90" s="5">
        <v>210</v>
      </c>
      <c r="I90" s="5">
        <v>170</v>
      </c>
      <c r="J90" s="5">
        <v>6</v>
      </c>
      <c r="K90" s="5">
        <v>6</v>
      </c>
      <c r="L90" s="5">
        <v>30</v>
      </c>
      <c r="M90" s="5">
        <v>-30</v>
      </c>
      <c r="N90" s="24" t="s">
        <v>720</v>
      </c>
      <c r="O90" s="6"/>
    </row>
    <row r="91" spans="1:15" ht="15.75" thickBot="1" x14ac:dyDescent="0.3">
      <c r="B91" s="24">
        <v>88</v>
      </c>
      <c r="C91" s="24" t="s">
        <v>1257</v>
      </c>
      <c r="D91" s="24" t="s">
        <v>254</v>
      </c>
      <c r="E91" s="24" t="s">
        <v>708</v>
      </c>
      <c r="F91" s="28" t="s">
        <v>1186</v>
      </c>
      <c r="G91" s="24" t="s">
        <v>35</v>
      </c>
      <c r="H91" s="5">
        <v>150</v>
      </c>
      <c r="I91" s="5">
        <v>100</v>
      </c>
      <c r="J91" s="5">
        <v>1.5</v>
      </c>
      <c r="K91" s="5">
        <v>1.5</v>
      </c>
      <c r="L91" s="5">
        <v>7.5</v>
      </c>
      <c r="M91" s="5">
        <v>-7.5</v>
      </c>
      <c r="N91" s="24" t="s">
        <v>720</v>
      </c>
      <c r="O91" s="6"/>
    </row>
    <row r="92" spans="1:15" s="17" customFormat="1" ht="15.75" thickBot="1" x14ac:dyDescent="0.3">
      <c r="A92" s="20"/>
      <c r="B92" s="24">
        <v>89</v>
      </c>
      <c r="C92" s="24" t="s">
        <v>1257</v>
      </c>
      <c r="D92" s="24" t="s">
        <v>255</v>
      </c>
      <c r="E92" s="24" t="s">
        <v>709</v>
      </c>
      <c r="F92" s="28" t="s">
        <v>1186</v>
      </c>
      <c r="G92" s="24" t="s">
        <v>35</v>
      </c>
      <c r="H92" s="5">
        <v>150</v>
      </c>
      <c r="I92" s="5">
        <v>100</v>
      </c>
      <c r="J92" s="5">
        <v>1.5</v>
      </c>
      <c r="K92" s="5">
        <v>1.5</v>
      </c>
      <c r="L92" s="5">
        <v>7.5</v>
      </c>
      <c r="M92" s="5">
        <v>-7.5</v>
      </c>
      <c r="N92" s="24" t="s">
        <v>720</v>
      </c>
      <c r="O92" s="6"/>
    </row>
    <row r="93" spans="1:15" ht="15.75" thickBot="1" x14ac:dyDescent="0.3">
      <c r="B93" s="24">
        <v>90</v>
      </c>
      <c r="C93" s="24" t="s">
        <v>1257</v>
      </c>
      <c r="D93" s="24" t="s">
        <v>256</v>
      </c>
      <c r="E93" s="24" t="s">
        <v>710</v>
      </c>
      <c r="F93" s="28" t="s">
        <v>1186</v>
      </c>
      <c r="G93" s="24" t="s">
        <v>35</v>
      </c>
      <c r="H93" s="5">
        <v>150</v>
      </c>
      <c r="I93" s="5">
        <v>100</v>
      </c>
      <c r="J93" s="5">
        <v>1.5</v>
      </c>
      <c r="K93" s="5">
        <v>1.5</v>
      </c>
      <c r="L93" s="5">
        <v>7.5</v>
      </c>
      <c r="M93" s="5">
        <v>-7.5</v>
      </c>
      <c r="N93" s="24" t="s">
        <v>720</v>
      </c>
      <c r="O93" s="6"/>
    </row>
    <row r="94" spans="1:15" ht="15.75" thickBot="1" x14ac:dyDescent="0.3">
      <c r="B94" s="24">
        <v>91</v>
      </c>
      <c r="C94" s="24" t="s">
        <v>1257</v>
      </c>
      <c r="D94" s="24" t="s">
        <v>257</v>
      </c>
      <c r="E94" s="24" t="s">
        <v>711</v>
      </c>
      <c r="F94" s="28" t="s">
        <v>1186</v>
      </c>
      <c r="G94" s="24" t="s">
        <v>35</v>
      </c>
      <c r="H94" s="5">
        <v>150</v>
      </c>
      <c r="I94" s="5">
        <v>100</v>
      </c>
      <c r="J94" s="5">
        <v>1.5</v>
      </c>
      <c r="K94" s="5">
        <v>1.5</v>
      </c>
      <c r="L94" s="5">
        <v>7.5</v>
      </c>
      <c r="M94" s="5">
        <v>-7.5</v>
      </c>
      <c r="N94" s="24" t="s">
        <v>720</v>
      </c>
      <c r="O94" s="6"/>
    </row>
    <row r="95" spans="1:15" ht="15.75" thickBot="1" x14ac:dyDescent="0.3">
      <c r="B95" s="24">
        <v>92</v>
      </c>
      <c r="C95" s="24" t="s">
        <v>1257</v>
      </c>
      <c r="D95" s="24" t="s">
        <v>258</v>
      </c>
      <c r="E95" s="24" t="s">
        <v>712</v>
      </c>
      <c r="F95" s="28" t="s">
        <v>1186</v>
      </c>
      <c r="G95" s="24" t="s">
        <v>35</v>
      </c>
      <c r="H95" s="5">
        <v>150</v>
      </c>
      <c r="I95" s="5">
        <v>100</v>
      </c>
      <c r="J95" s="5">
        <v>1.5</v>
      </c>
      <c r="K95" s="5">
        <v>1.5</v>
      </c>
      <c r="L95" s="5">
        <v>7.5</v>
      </c>
      <c r="M95" s="5">
        <v>-7.5</v>
      </c>
      <c r="N95" s="24" t="s">
        <v>720</v>
      </c>
      <c r="O95" s="6"/>
    </row>
    <row r="96" spans="1:15" ht="15.75" thickBot="1" x14ac:dyDescent="0.3">
      <c r="B96" s="24">
        <v>93</v>
      </c>
      <c r="C96" s="24" t="s">
        <v>1333</v>
      </c>
      <c r="D96" s="24" t="s">
        <v>376</v>
      </c>
      <c r="E96" s="24" t="s">
        <v>936</v>
      </c>
      <c r="F96" s="28" t="s">
        <v>1186</v>
      </c>
      <c r="G96" s="24" t="s">
        <v>44</v>
      </c>
      <c r="H96" s="5">
        <v>82.622</v>
      </c>
      <c r="I96" s="5">
        <v>20</v>
      </c>
      <c r="J96" s="5">
        <v>20</v>
      </c>
      <c r="K96" s="5">
        <v>20</v>
      </c>
      <c r="L96" s="5">
        <v>62.622</v>
      </c>
      <c r="M96" s="5">
        <v>-62.622</v>
      </c>
      <c r="N96" s="24" t="s">
        <v>720</v>
      </c>
      <c r="O96" s="6" t="s">
        <v>1473</v>
      </c>
    </row>
    <row r="97" spans="1:15" ht="15.75" thickBot="1" x14ac:dyDescent="0.3">
      <c r="B97" s="24">
        <v>94</v>
      </c>
      <c r="C97" s="24" t="s">
        <v>1322</v>
      </c>
      <c r="D97" s="24" t="s">
        <v>328</v>
      </c>
      <c r="E97" s="24" t="s">
        <v>965</v>
      </c>
      <c r="F97" s="28" t="s">
        <v>1186</v>
      </c>
      <c r="G97" s="24" t="s">
        <v>45</v>
      </c>
      <c r="H97" s="5">
        <v>141</v>
      </c>
      <c r="I97" s="5">
        <v>20</v>
      </c>
      <c r="J97" s="5">
        <v>20</v>
      </c>
      <c r="K97" s="5">
        <v>20</v>
      </c>
      <c r="L97" s="5">
        <v>100</v>
      </c>
      <c r="M97" s="5">
        <v>-100</v>
      </c>
      <c r="N97" s="24" t="s">
        <v>720</v>
      </c>
      <c r="O97" s="6" t="s">
        <v>1473</v>
      </c>
    </row>
    <row r="98" spans="1:15" ht="15.75" thickBot="1" x14ac:dyDescent="0.3">
      <c r="B98" s="24">
        <v>95</v>
      </c>
      <c r="C98" s="24" t="s">
        <v>1261</v>
      </c>
      <c r="D98" s="24" t="s">
        <v>531</v>
      </c>
      <c r="E98" s="24" t="s">
        <v>633</v>
      </c>
      <c r="F98" s="28" t="s">
        <v>1186</v>
      </c>
      <c r="G98" s="24" t="s">
        <v>36</v>
      </c>
      <c r="H98" s="5">
        <v>506</v>
      </c>
      <c r="I98" s="5">
        <v>292</v>
      </c>
      <c r="J98" s="5">
        <v>7.5</v>
      </c>
      <c r="K98" s="5">
        <v>7.5</v>
      </c>
      <c r="L98" s="5">
        <v>37.5</v>
      </c>
      <c r="M98" s="5">
        <v>-37.5</v>
      </c>
      <c r="N98" s="24" t="s">
        <v>720</v>
      </c>
      <c r="O98" s="6"/>
    </row>
    <row r="107" spans="1:15" x14ac:dyDescent="0.25">
      <c r="A107" s="21"/>
    </row>
  </sheetData>
  <sortState xmlns:xlrd2="http://schemas.microsoft.com/office/spreadsheetml/2017/richdata2" ref="C4:O96">
    <sortCondition ref="C4:C96"/>
    <sortCondition ref="D4:D96"/>
    <sortCondition ref="E4:E96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6C75-4E17-434E-A279-562245ED207C}">
  <sheetPr codeName="Hoja4"/>
  <dimension ref="A1:S654"/>
  <sheetViews>
    <sheetView showGridLines="0" zoomScale="85" zoomScaleNormal="85" workbookViewId="0">
      <selection activeCell="C13" sqref="C13"/>
    </sheetView>
  </sheetViews>
  <sheetFormatPr baseColWidth="10" defaultColWidth="11.42578125" defaultRowHeight="15" x14ac:dyDescent="0.25"/>
  <cols>
    <col min="1" max="1" width="6.140625" style="20" customWidth="1"/>
    <col min="2" max="2" width="10.5703125" style="17" customWidth="1"/>
    <col min="3" max="3" width="44.5703125" style="17" customWidth="1"/>
    <col min="4" max="4" width="38.42578125" style="17" customWidth="1"/>
    <col min="5" max="5" width="30.5703125" style="17" customWidth="1"/>
    <col min="6" max="6" width="34" style="17" bestFit="1" customWidth="1"/>
    <col min="7" max="7" width="23.28515625" style="17" customWidth="1"/>
    <col min="8" max="8" width="23.7109375" style="17" customWidth="1"/>
    <col min="9" max="9" width="17.7109375" style="17" customWidth="1"/>
    <col min="10" max="10" width="18.5703125" style="17" bestFit="1" customWidth="1"/>
    <col min="11" max="11" width="17.28515625" style="17" customWidth="1"/>
    <col min="12" max="12" width="17.42578125" style="17" customWidth="1"/>
    <col min="13" max="13" width="19.140625" style="17" customWidth="1"/>
    <col min="14" max="14" width="72.85546875" style="19" customWidth="1"/>
    <col min="15" max="16384" width="11.42578125" style="19"/>
  </cols>
  <sheetData>
    <row r="1" spans="2:19" s="20" customFormat="1" ht="49.5" customHeight="1" thickBot="1" x14ac:dyDescent="0.3">
      <c r="B1" s="31" t="s">
        <v>1427</v>
      </c>
      <c r="I1" s="13"/>
      <c r="J1" s="13"/>
      <c r="K1" s="43"/>
      <c r="L1" s="43"/>
      <c r="M1" s="43"/>
      <c r="N1" s="43"/>
      <c r="O1" s="13"/>
      <c r="P1" s="13"/>
      <c r="Q1" s="13"/>
      <c r="R1" s="13"/>
      <c r="S1" s="30"/>
    </row>
    <row r="2" spans="2:19" ht="45" customHeight="1" thickBot="1" x14ac:dyDescent="0.3">
      <c r="B2" s="12" t="s">
        <v>0</v>
      </c>
      <c r="C2" s="12" t="s">
        <v>702</v>
      </c>
      <c r="D2" s="12" t="s">
        <v>532</v>
      </c>
      <c r="E2" s="22" t="s">
        <v>688</v>
      </c>
      <c r="F2" s="12" t="s">
        <v>32</v>
      </c>
      <c r="G2" s="12" t="s">
        <v>59</v>
      </c>
      <c r="H2" s="12" t="s">
        <v>533</v>
      </c>
      <c r="I2" s="12" t="s">
        <v>2</v>
      </c>
      <c r="J2" s="22" t="s">
        <v>3</v>
      </c>
      <c r="K2" s="22" t="s">
        <v>53</v>
      </c>
      <c r="L2" s="22" t="s">
        <v>54</v>
      </c>
      <c r="M2" s="22" t="s">
        <v>1432</v>
      </c>
      <c r="N2" s="22" t="s">
        <v>31</v>
      </c>
    </row>
    <row r="3" spans="2:19" ht="29.25" thickBot="1" x14ac:dyDescent="0.3">
      <c r="B3" s="24">
        <v>1</v>
      </c>
      <c r="C3" s="24" t="s">
        <v>1241</v>
      </c>
      <c r="D3" s="24" t="s">
        <v>1414</v>
      </c>
      <c r="E3" s="24" t="s">
        <v>1186</v>
      </c>
      <c r="F3" s="24" t="s">
        <v>43</v>
      </c>
      <c r="G3" s="5">
        <v>2.5</v>
      </c>
      <c r="H3" s="5" t="s">
        <v>66</v>
      </c>
      <c r="I3" s="5" t="s">
        <v>66</v>
      </c>
      <c r="J3" s="5" t="s">
        <v>66</v>
      </c>
      <c r="K3" s="5" t="str">
        <f>IFERROR(IF((I3*10)&lt;(G3-H3),I3*10,G3-H3),I3)</f>
        <v>Sin información</v>
      </c>
      <c r="L3" s="5" t="str">
        <f>IFERROR(IF((-1*J3*10)&gt;(H3-G3),-J3*10,H3-G3),IF(J3="Sin Información",J3,IF(J3&gt;G3,-G3,-J3)))</f>
        <v>Sin información</v>
      </c>
      <c r="M3" s="5" t="s">
        <v>528</v>
      </c>
      <c r="N3" s="6" t="s">
        <v>1190</v>
      </c>
    </row>
    <row r="4" spans="2:19" ht="15.75" thickBot="1" x14ac:dyDescent="0.3">
      <c r="B4" s="24">
        <v>2</v>
      </c>
      <c r="C4" s="24" t="s">
        <v>1212</v>
      </c>
      <c r="D4" s="24" t="s">
        <v>141</v>
      </c>
      <c r="E4" s="24" t="s">
        <v>938</v>
      </c>
      <c r="F4" s="24" t="s">
        <v>44</v>
      </c>
      <c r="G4" s="5">
        <v>183.35</v>
      </c>
      <c r="H4" s="5">
        <v>0.6</v>
      </c>
      <c r="I4" s="5" t="s">
        <v>34</v>
      </c>
      <c r="J4" s="5">
        <v>36.549999999999997</v>
      </c>
      <c r="K4" s="5" t="str">
        <f>IFERROR(IF((I4*10)&lt;(G4-H4),I4*10,G4-H4),I4)</f>
        <v>No aplica</v>
      </c>
      <c r="L4" s="5">
        <f>IFERROR(IF((-1*J4*10)&gt;(H4-G4),-J4*10,H4-G4),IF(J4="Sin Información",J4,IF(J4&gt;G4,-G4,-J4)))</f>
        <v>-182.75</v>
      </c>
      <c r="M4" s="5" t="s">
        <v>516</v>
      </c>
      <c r="N4" s="6"/>
    </row>
    <row r="5" spans="2:19" ht="15.75" thickBot="1" x14ac:dyDescent="0.3">
      <c r="B5" s="24">
        <v>3</v>
      </c>
      <c r="C5" s="24" t="s">
        <v>1212</v>
      </c>
      <c r="D5" s="24" t="s">
        <v>1365</v>
      </c>
      <c r="E5" s="24" t="s">
        <v>1366</v>
      </c>
      <c r="F5" s="24" t="s">
        <v>45</v>
      </c>
      <c r="G5" s="5">
        <v>53.354999999999997</v>
      </c>
      <c r="H5" s="5">
        <v>0.75900000000000001</v>
      </c>
      <c r="I5" s="5" t="s">
        <v>34</v>
      </c>
      <c r="J5" s="5">
        <v>6.1039821648038046</v>
      </c>
      <c r="K5" s="5" t="str">
        <f>IFERROR(IF((I5*10)&lt;(G5-H5),I5*10,G5-H5),I5)</f>
        <v>No aplica</v>
      </c>
      <c r="L5" s="5">
        <f>IFERROR(IF((-1*J5*10)&gt;(H5-G5),-J5*10,H5-G5),IF(J5="Sin Información",J5,IF(J5&gt;G5,-G5,-J5)))</f>
        <v>-52.595999999999997</v>
      </c>
      <c r="M5" s="5" t="s">
        <v>516</v>
      </c>
      <c r="N5" s="6"/>
    </row>
    <row r="6" spans="2:19" ht="29.25" thickBot="1" x14ac:dyDescent="0.3">
      <c r="B6" s="24">
        <v>4</v>
      </c>
      <c r="C6" s="24" t="s">
        <v>1212</v>
      </c>
      <c r="D6" s="24" t="s">
        <v>209</v>
      </c>
      <c r="E6" s="24" t="s">
        <v>820</v>
      </c>
      <c r="F6" s="24" t="s">
        <v>45</v>
      </c>
      <c r="G6" s="5">
        <v>196.02</v>
      </c>
      <c r="H6" s="5">
        <v>5.39</v>
      </c>
      <c r="I6" s="5" t="s">
        <v>34</v>
      </c>
      <c r="J6" s="5" t="s">
        <v>66</v>
      </c>
      <c r="K6" s="5" t="str">
        <f>IFERROR(IF((I6*10)&lt;(G6-H6),I6*10,G6-H6),I6)</f>
        <v>No aplica</v>
      </c>
      <c r="L6" s="5" t="str">
        <f>IFERROR(IF((-1*J6*10)&gt;(H6-G6),-J6*10,H6-G6),IF(J6="Sin Información",J6,IF(J6&gt;G6,-G6,-J6)))</f>
        <v>Sin información</v>
      </c>
      <c r="M6" s="5" t="s">
        <v>516</v>
      </c>
      <c r="N6" s="6" t="s">
        <v>1428</v>
      </c>
    </row>
    <row r="7" spans="2:19" ht="29.25" thickBot="1" x14ac:dyDescent="0.3">
      <c r="B7" s="24">
        <v>5</v>
      </c>
      <c r="C7" s="24" t="s">
        <v>1212</v>
      </c>
      <c r="D7" s="24" t="s">
        <v>1479</v>
      </c>
      <c r="E7" s="24" t="s">
        <v>1495</v>
      </c>
      <c r="F7" s="24" t="s">
        <v>45</v>
      </c>
      <c r="G7" s="5">
        <v>193.85</v>
      </c>
      <c r="H7" s="5">
        <v>1.46</v>
      </c>
      <c r="I7" s="5" t="s">
        <v>34</v>
      </c>
      <c r="J7" s="5" t="s">
        <v>66</v>
      </c>
      <c r="K7" s="5" t="str">
        <f>IFERROR(IF((I7*10)&lt;(G7-H7),I7*10,G7-H7),I7)</f>
        <v>No aplica</v>
      </c>
      <c r="L7" s="5" t="str">
        <f>IFERROR(IF((-1*J7*10)&gt;(H7-G7),-J7*10,H7-G7),IF(J7="Sin Información",J7,IF(J7&gt;G7,-G7,-J7)))</f>
        <v>Sin información</v>
      </c>
      <c r="M7" s="5" t="s">
        <v>528</v>
      </c>
      <c r="N7" s="6" t="s">
        <v>1464</v>
      </c>
    </row>
    <row r="8" spans="2:19" ht="15.75" thickBot="1" x14ac:dyDescent="0.3">
      <c r="B8" s="24">
        <v>6</v>
      </c>
      <c r="C8" s="24" t="s">
        <v>1212</v>
      </c>
      <c r="D8" s="24" t="s">
        <v>1460</v>
      </c>
      <c r="E8" s="24" t="s">
        <v>1467</v>
      </c>
      <c r="F8" s="24" t="s">
        <v>45</v>
      </c>
      <c r="G8" s="5">
        <v>53.27</v>
      </c>
      <c r="H8" s="5">
        <v>0.71</v>
      </c>
      <c r="I8" s="5" t="s">
        <v>34</v>
      </c>
      <c r="J8" s="5">
        <f>(G8-H8)/8.85</f>
        <v>5.9389830508474581</v>
      </c>
      <c r="K8" s="5" t="str">
        <f>IFERROR(IF((I8*10)&lt;(G8-H8),I8*10,G8-H8),I8)</f>
        <v>No aplica</v>
      </c>
      <c r="L8" s="5">
        <f>IFERROR(IF((-1*J8*10)&gt;(H8-G8),-J8*10,H8-G8),IF(J8="Sin Información",J8,IF(J8&gt;G8,-G8,-J8)))</f>
        <v>-52.56</v>
      </c>
      <c r="M8" s="5" t="s">
        <v>516</v>
      </c>
      <c r="N8" s="6"/>
    </row>
    <row r="9" spans="2:19" ht="15.75" thickBot="1" x14ac:dyDescent="0.3">
      <c r="B9" s="24">
        <v>7</v>
      </c>
      <c r="C9" s="24" t="s">
        <v>1264</v>
      </c>
      <c r="D9" s="24" t="s">
        <v>139</v>
      </c>
      <c r="E9" s="24" t="s">
        <v>1113</v>
      </c>
      <c r="F9" s="24" t="s">
        <v>44</v>
      </c>
      <c r="G9" s="5">
        <v>129.07</v>
      </c>
      <c r="H9" s="5">
        <v>0.3</v>
      </c>
      <c r="I9" s="5" t="s">
        <v>34</v>
      </c>
      <c r="J9" s="5">
        <v>28.615555555555552</v>
      </c>
      <c r="K9" s="5" t="str">
        <f>IFERROR(IF((I9*10)&lt;(G9-H9),I9*10,G9-H9),I9)</f>
        <v>No aplica</v>
      </c>
      <c r="L9" s="5">
        <f>IFERROR(IF((-1*J9*10)&gt;(H9-G9),-J9*10,H9-G9),IF(J9="Sin Información",J9,IF(J9&gt;G9,-G9,-J9)))</f>
        <v>-128.76999999999998</v>
      </c>
      <c r="M9" s="5" t="s">
        <v>516</v>
      </c>
      <c r="N9" s="6"/>
    </row>
    <row r="10" spans="2:19" ht="29.25" thickBot="1" x14ac:dyDescent="0.3">
      <c r="B10" s="24">
        <v>8</v>
      </c>
      <c r="C10" s="24" t="s">
        <v>1264</v>
      </c>
      <c r="D10" s="24" t="s">
        <v>219</v>
      </c>
      <c r="E10" s="24" t="s">
        <v>926</v>
      </c>
      <c r="F10" s="24" t="s">
        <v>44</v>
      </c>
      <c r="G10" s="5">
        <v>33</v>
      </c>
      <c r="H10" s="5">
        <v>0.5</v>
      </c>
      <c r="I10" s="5" t="s">
        <v>34</v>
      </c>
      <c r="J10" s="5" t="s">
        <v>66</v>
      </c>
      <c r="K10" s="5" t="str">
        <f>IFERROR(IF((I10*10)&lt;(G10-H10),I10*10,G10-H10),I10)</f>
        <v>No aplica</v>
      </c>
      <c r="L10" s="5" t="str">
        <f>IFERROR(IF((-1*J10*10)&gt;(H10-G10),-J10*10,H10-G10),IF(J10="Sin Información",J10,IF(J10&gt;G10,-G10,-J10)))</f>
        <v>Sin información</v>
      </c>
      <c r="M10" s="5" t="s">
        <v>516</v>
      </c>
      <c r="N10" s="6" t="s">
        <v>1428</v>
      </c>
    </row>
    <row r="11" spans="2:19" ht="15.75" thickBot="1" x14ac:dyDescent="0.3">
      <c r="B11" s="24">
        <v>9</v>
      </c>
      <c r="C11" s="24" t="s">
        <v>1264</v>
      </c>
      <c r="D11" s="24" t="s">
        <v>379</v>
      </c>
      <c r="E11" s="28" t="s">
        <v>1186</v>
      </c>
      <c r="F11" s="24" t="s">
        <v>44</v>
      </c>
      <c r="G11" s="5">
        <v>170.2</v>
      </c>
      <c r="H11" s="5">
        <v>0.33700000000000002</v>
      </c>
      <c r="I11" s="5" t="s">
        <v>34</v>
      </c>
      <c r="J11" s="5">
        <v>37.74733333333333</v>
      </c>
      <c r="K11" s="5" t="str">
        <f>IFERROR(IF((I11*10)&lt;(G11-H11),I11*10,G11-H11),I11)</f>
        <v>No aplica</v>
      </c>
      <c r="L11" s="5">
        <f>IFERROR(IF((-1*J11*10)&gt;(H11-G11),-J11*10,H11-G11),IF(J11="Sin Información",J11,IF(J11&gt;G11,-G11,-J11)))</f>
        <v>-169.863</v>
      </c>
      <c r="M11" s="5" t="s">
        <v>516</v>
      </c>
      <c r="N11" s="6"/>
    </row>
    <row r="12" spans="2:19" ht="29.25" thickBot="1" x14ac:dyDescent="0.3">
      <c r="B12" s="24">
        <v>10</v>
      </c>
      <c r="C12" s="45" t="s">
        <v>1500</v>
      </c>
      <c r="D12" s="24" t="s">
        <v>1404</v>
      </c>
      <c r="E12" s="24" t="s">
        <v>1186</v>
      </c>
      <c r="F12" s="24" t="s">
        <v>43</v>
      </c>
      <c r="G12" s="5">
        <v>264</v>
      </c>
      <c r="H12" s="5" t="s">
        <v>66</v>
      </c>
      <c r="I12" s="5" t="s">
        <v>66</v>
      </c>
      <c r="J12" s="5" t="s">
        <v>66</v>
      </c>
      <c r="K12" s="5" t="str">
        <f>IFERROR(IF((I12*10)&lt;(G12-H12),I12*10,G12-H12),I12)</f>
        <v>Sin información</v>
      </c>
      <c r="L12" s="5" t="str">
        <f>IFERROR(IF((-1*J12*10)&gt;(H12-G12),-J12*10,H12-G12),IF(J12="Sin Información",J12,IF(J12&gt;G12,-G12,-J12)))</f>
        <v>Sin información</v>
      </c>
      <c r="M12" s="5" t="s">
        <v>528</v>
      </c>
      <c r="N12" s="6" t="s">
        <v>1190</v>
      </c>
    </row>
    <row r="13" spans="2:19" ht="29.25" thickBot="1" x14ac:dyDescent="0.3">
      <c r="B13" s="24">
        <v>11</v>
      </c>
      <c r="C13" s="45" t="s">
        <v>1500</v>
      </c>
      <c r="D13" s="24" t="s">
        <v>1403</v>
      </c>
      <c r="E13" s="24" t="s">
        <v>1186</v>
      </c>
      <c r="F13" s="24" t="s">
        <v>43</v>
      </c>
      <c r="G13" s="5">
        <v>267</v>
      </c>
      <c r="H13" s="5" t="s">
        <v>66</v>
      </c>
      <c r="I13" s="5" t="s">
        <v>66</v>
      </c>
      <c r="J13" s="5" t="s">
        <v>66</v>
      </c>
      <c r="K13" s="5" t="str">
        <f>IFERROR(IF((I13*10)&lt;(G13-H13),I13*10,G13-H13),I13)</f>
        <v>Sin información</v>
      </c>
      <c r="L13" s="5" t="str">
        <f>IFERROR(IF((-1*J13*10)&gt;(H13-G13),-J13*10,H13-G13),IF(J13="Sin Información",J13,IF(J13&gt;G13,-G13,-J13)))</f>
        <v>Sin información</v>
      </c>
      <c r="M13" s="5" t="s">
        <v>528</v>
      </c>
      <c r="N13" s="6" t="s">
        <v>1190</v>
      </c>
    </row>
    <row r="14" spans="2:19" ht="15.75" thickBot="1" x14ac:dyDescent="0.3">
      <c r="B14" s="24">
        <v>12</v>
      </c>
      <c r="C14" s="24" t="s">
        <v>1499</v>
      </c>
      <c r="D14" s="24" t="s">
        <v>80</v>
      </c>
      <c r="E14" s="24" t="s">
        <v>833</v>
      </c>
      <c r="F14" s="24" t="s">
        <v>38</v>
      </c>
      <c r="G14" s="5">
        <v>89</v>
      </c>
      <c r="H14" s="5">
        <v>0</v>
      </c>
      <c r="I14" s="5" t="s">
        <v>34</v>
      </c>
      <c r="J14" s="5">
        <v>2.9666666666666668</v>
      </c>
      <c r="K14" s="5" t="str">
        <f>IFERROR(IF((I14*10)&lt;(G14-H14),I14*10,G14-H14),I14)</f>
        <v>No aplica</v>
      </c>
      <c r="L14" s="5">
        <f>IFERROR(IF((-1*J14*10)&gt;(H14-G14),-J14*10,H14-G14),IF(J14="Sin Información",J14,IF(J14&gt;G14,-G14,-J14)))</f>
        <v>-29.666666666666668</v>
      </c>
      <c r="M14" s="5" t="s">
        <v>516</v>
      </c>
      <c r="N14" s="6"/>
    </row>
    <row r="15" spans="2:19" ht="15.75" thickBot="1" x14ac:dyDescent="0.3">
      <c r="B15" s="24">
        <v>13</v>
      </c>
      <c r="C15" s="24" t="s">
        <v>1499</v>
      </c>
      <c r="D15" s="24" t="s">
        <v>81</v>
      </c>
      <c r="E15" s="24" t="s">
        <v>834</v>
      </c>
      <c r="F15" s="24" t="s">
        <v>38</v>
      </c>
      <c r="G15" s="5">
        <v>89</v>
      </c>
      <c r="H15" s="5">
        <v>0</v>
      </c>
      <c r="I15" s="5" t="s">
        <v>34</v>
      </c>
      <c r="J15" s="5">
        <v>2.9666666666666668</v>
      </c>
      <c r="K15" s="5" t="str">
        <f>IFERROR(IF((I15*10)&lt;(G15-H15),I15*10,G15-H15),I15)</f>
        <v>No aplica</v>
      </c>
      <c r="L15" s="5">
        <f>IFERROR(IF((-1*J15*10)&gt;(H15-G15),-J15*10,H15-G15),IF(J15="Sin Información",J15,IF(J15&gt;G15,-G15,-J15)))</f>
        <v>-29.666666666666668</v>
      </c>
      <c r="M15" s="5" t="s">
        <v>516</v>
      </c>
      <c r="N15" s="6"/>
    </row>
    <row r="16" spans="2:19" ht="15.75" thickBot="1" x14ac:dyDescent="0.3">
      <c r="B16" s="24">
        <v>14</v>
      </c>
      <c r="C16" s="24" t="s">
        <v>1499</v>
      </c>
      <c r="D16" s="24" t="s">
        <v>336</v>
      </c>
      <c r="E16" s="24" t="s">
        <v>885</v>
      </c>
      <c r="F16" s="24" t="s">
        <v>38</v>
      </c>
      <c r="G16" s="5">
        <v>9</v>
      </c>
      <c r="H16" s="5">
        <v>0</v>
      </c>
      <c r="I16" s="5" t="s">
        <v>34</v>
      </c>
      <c r="J16" s="5">
        <v>9</v>
      </c>
      <c r="K16" s="5" t="str">
        <f>IFERROR(IF((I16*10)&lt;(G16-H16),I16*10,G16-H16),I16)</f>
        <v>No aplica</v>
      </c>
      <c r="L16" s="5">
        <f>IFERROR(IF((-1*J16*10)&gt;(H16-G16),-J16*10,H16-G16),IF(J16="Sin Información",J16,IF(J16&gt;G16,-G16,-J16)))</f>
        <v>-9</v>
      </c>
      <c r="M16" s="5" t="s">
        <v>516</v>
      </c>
      <c r="N16" s="6"/>
    </row>
    <row r="17" spans="2:14" ht="15.75" thickBot="1" x14ac:dyDescent="0.3">
      <c r="B17" s="24">
        <v>15</v>
      </c>
      <c r="C17" s="24" t="s">
        <v>1499</v>
      </c>
      <c r="D17" s="24" t="s">
        <v>337</v>
      </c>
      <c r="E17" s="24" t="s">
        <v>886</v>
      </c>
      <c r="F17" s="24" t="s">
        <v>38</v>
      </c>
      <c r="G17" s="5">
        <v>9</v>
      </c>
      <c r="H17" s="5">
        <v>0</v>
      </c>
      <c r="I17" s="5" t="s">
        <v>34</v>
      </c>
      <c r="J17" s="5">
        <v>9</v>
      </c>
      <c r="K17" s="5" t="str">
        <f>IFERROR(IF((I17*10)&lt;(G17-H17),I17*10,G17-H17),I17)</f>
        <v>No aplica</v>
      </c>
      <c r="L17" s="5">
        <f>IFERROR(IF((-1*J17*10)&gt;(H17-G17),-J17*10,H17-G17),IF(J17="Sin Información",J17,IF(J17&gt;G17,-G17,-J17)))</f>
        <v>-9</v>
      </c>
      <c r="M17" s="5" t="s">
        <v>516</v>
      </c>
      <c r="N17" s="6"/>
    </row>
    <row r="18" spans="2:14" ht="15.75" thickBot="1" x14ac:dyDescent="0.3">
      <c r="B18" s="24">
        <v>16</v>
      </c>
      <c r="C18" s="24" t="s">
        <v>1499</v>
      </c>
      <c r="D18" s="24" t="s">
        <v>338</v>
      </c>
      <c r="E18" s="24" t="s">
        <v>887</v>
      </c>
      <c r="F18" s="24" t="s">
        <v>38</v>
      </c>
      <c r="G18" s="5">
        <v>9</v>
      </c>
      <c r="H18" s="5">
        <v>0</v>
      </c>
      <c r="I18" s="5" t="s">
        <v>34</v>
      </c>
      <c r="J18" s="5">
        <v>9</v>
      </c>
      <c r="K18" s="5" t="str">
        <f>IFERROR(IF((I18*10)&lt;(G18-H18),I18*10,G18-H18),I18)</f>
        <v>No aplica</v>
      </c>
      <c r="L18" s="5">
        <f>IFERROR(IF((-1*J18*10)&gt;(H18-G18),-J18*10,H18-G18),IF(J18="Sin Información",J18,IF(J18&gt;G18,-G18,-J18)))</f>
        <v>-9</v>
      </c>
      <c r="M18" s="5" t="s">
        <v>516</v>
      </c>
      <c r="N18" s="6"/>
    </row>
    <row r="19" spans="2:14" ht="15.75" thickBot="1" x14ac:dyDescent="0.3">
      <c r="B19" s="24">
        <v>17</v>
      </c>
      <c r="C19" s="24" t="s">
        <v>1499</v>
      </c>
      <c r="D19" s="24" t="s">
        <v>413</v>
      </c>
      <c r="E19" s="24" t="s">
        <v>910</v>
      </c>
      <c r="F19" s="24" t="s">
        <v>38</v>
      </c>
      <c r="G19" s="5">
        <v>16.332999999999998</v>
      </c>
      <c r="H19" s="5">
        <v>0</v>
      </c>
      <c r="I19" s="5">
        <v>3</v>
      </c>
      <c r="J19" s="5">
        <v>2.3332857142857142</v>
      </c>
      <c r="K19" s="5">
        <f>IFERROR(IF((I19*10)&lt;(G19-H19),I19*10,G19-H19),I19)</f>
        <v>16.332999999999998</v>
      </c>
      <c r="L19" s="5">
        <f>IFERROR(IF((-1*J19*10)&gt;(H19-G19),-J19*10,H19-G19),IF(J19="Sin Información",J19,IF(J19&gt;G19,-G19,-J19)))</f>
        <v>-16.332999999999998</v>
      </c>
      <c r="M19" s="5" t="s">
        <v>516</v>
      </c>
      <c r="N19" s="6"/>
    </row>
    <row r="20" spans="2:14" ht="15.75" thickBot="1" x14ac:dyDescent="0.3">
      <c r="B20" s="24">
        <v>18</v>
      </c>
      <c r="C20" s="24" t="s">
        <v>1499</v>
      </c>
      <c r="D20" s="24" t="s">
        <v>414</v>
      </c>
      <c r="E20" s="24" t="s">
        <v>911</v>
      </c>
      <c r="F20" s="24" t="s">
        <v>38</v>
      </c>
      <c r="G20" s="5">
        <v>16.332999999999998</v>
      </c>
      <c r="H20" s="5">
        <v>0</v>
      </c>
      <c r="I20" s="5">
        <v>3</v>
      </c>
      <c r="J20" s="5">
        <v>2.3332857142857142</v>
      </c>
      <c r="K20" s="5">
        <f>IFERROR(IF((I20*10)&lt;(G20-H20),I20*10,G20-H20),I20)</f>
        <v>16.332999999999998</v>
      </c>
      <c r="L20" s="5">
        <f>IFERROR(IF((-1*J20*10)&gt;(H20-G20),-J20*10,H20-G20),IF(J20="Sin Información",J20,IF(J20&gt;G20,-G20,-J20)))</f>
        <v>-16.332999999999998</v>
      </c>
      <c r="M20" s="5" t="s">
        <v>516</v>
      </c>
      <c r="N20" s="6"/>
    </row>
    <row r="21" spans="2:14" ht="15.75" thickBot="1" x14ac:dyDescent="0.3">
      <c r="B21" s="24">
        <v>19</v>
      </c>
      <c r="C21" s="24" t="s">
        <v>1499</v>
      </c>
      <c r="D21" s="24" t="s">
        <v>415</v>
      </c>
      <c r="E21" s="24" t="s">
        <v>912</v>
      </c>
      <c r="F21" s="24" t="s">
        <v>38</v>
      </c>
      <c r="G21" s="5">
        <v>16.332999999999998</v>
      </c>
      <c r="H21" s="5">
        <v>0</v>
      </c>
      <c r="I21" s="5">
        <v>3</v>
      </c>
      <c r="J21" s="5">
        <v>2.3332857142857142</v>
      </c>
      <c r="K21" s="5">
        <f>IFERROR(IF((I21*10)&lt;(G21-H21),I21*10,G21-H21),I21)</f>
        <v>16.332999999999998</v>
      </c>
      <c r="L21" s="5">
        <f>IFERROR(IF((-1*J21*10)&gt;(H21-G21),-J21*10,H21-G21),IF(J21="Sin Información",J21,IF(J21&gt;G21,-G21,-J21)))</f>
        <v>-16.332999999999998</v>
      </c>
      <c r="M21" s="5" t="s">
        <v>516</v>
      </c>
      <c r="N21" s="6"/>
    </row>
    <row r="22" spans="2:14" ht="15.75" thickBot="1" x14ac:dyDescent="0.3">
      <c r="B22" s="24">
        <v>20</v>
      </c>
      <c r="C22" s="24" t="s">
        <v>1499</v>
      </c>
      <c r="D22" s="24" t="s">
        <v>508</v>
      </c>
      <c r="E22" s="24" t="s">
        <v>923</v>
      </c>
      <c r="F22" s="24" t="s">
        <v>38</v>
      </c>
      <c r="G22" s="5">
        <v>13</v>
      </c>
      <c r="H22" s="5">
        <v>0</v>
      </c>
      <c r="I22" s="5" t="s">
        <v>34</v>
      </c>
      <c r="J22" s="5">
        <v>6.5</v>
      </c>
      <c r="K22" s="5" t="str">
        <f>IFERROR(IF((I22*10)&lt;(G22-H22),I22*10,G22-H22),I22)</f>
        <v>No aplica</v>
      </c>
      <c r="L22" s="5">
        <f>IFERROR(IF((-1*J22*10)&gt;(H22-G22),-J22*10,H22-G22),IF(J22="Sin Información",J22,IF(J22&gt;G22,-G22,-J22)))</f>
        <v>-13</v>
      </c>
      <c r="M22" s="5" t="s">
        <v>516</v>
      </c>
      <c r="N22" s="6"/>
    </row>
    <row r="23" spans="2:14" ht="29.25" thickBot="1" x14ac:dyDescent="0.3">
      <c r="B23" s="24">
        <v>21</v>
      </c>
      <c r="C23" s="24" t="s">
        <v>1499</v>
      </c>
      <c r="D23" s="24" t="s">
        <v>87</v>
      </c>
      <c r="E23" s="24" t="s">
        <v>947</v>
      </c>
      <c r="F23" s="24" t="s">
        <v>45</v>
      </c>
      <c r="G23" s="5">
        <v>21.795000000000002</v>
      </c>
      <c r="H23" s="5">
        <v>0.3</v>
      </c>
      <c r="I23" s="5" t="s">
        <v>34</v>
      </c>
      <c r="J23" s="5" t="s">
        <v>66</v>
      </c>
      <c r="K23" s="5" t="str">
        <f>IFERROR(IF((I23*10)&lt;(G23-H23),I23*10,G23-H23),I23)</f>
        <v>No aplica</v>
      </c>
      <c r="L23" s="5" t="str">
        <f>IFERROR(IF((-1*J23*10)&gt;(H23-G23),-J23*10,H23-G23),IF(J23="Sin Información",J23,IF(J23&gt;G23,-G23,-J23)))</f>
        <v>Sin información</v>
      </c>
      <c r="M23" s="5" t="s">
        <v>516</v>
      </c>
      <c r="N23" s="6" t="s">
        <v>1428</v>
      </c>
    </row>
    <row r="24" spans="2:14" ht="15.75" thickBot="1" x14ac:dyDescent="0.3">
      <c r="B24" s="24">
        <v>22</v>
      </c>
      <c r="C24" s="24" t="s">
        <v>1499</v>
      </c>
      <c r="D24" s="24" t="s">
        <v>107</v>
      </c>
      <c r="E24" s="24" t="s">
        <v>704</v>
      </c>
      <c r="F24" s="24" t="s">
        <v>35</v>
      </c>
      <c r="G24" s="5">
        <v>269.66000000000003</v>
      </c>
      <c r="H24" s="5">
        <v>84</v>
      </c>
      <c r="I24" s="5">
        <v>1.1393939393939394</v>
      </c>
      <c r="J24" s="5">
        <v>1.9583333333333333</v>
      </c>
      <c r="K24" s="5">
        <f>IFERROR(IF((I24*10)&lt;(G24-H24),I24*10,G24-H24),I24)</f>
        <v>11.393939393939394</v>
      </c>
      <c r="L24" s="5">
        <f>IFERROR(IF((-1*J24*10)&gt;(H24-G24),-J24*10,H24-G24),IF(J24="Sin Información",J24,IF(J24&gt;G24,-G24,-J24)))</f>
        <v>-19.583333333333332</v>
      </c>
      <c r="M24" s="5" t="s">
        <v>516</v>
      </c>
      <c r="N24" s="6"/>
    </row>
    <row r="25" spans="2:14" ht="15.75" thickBot="1" x14ac:dyDescent="0.3">
      <c r="B25" s="24">
        <v>23</v>
      </c>
      <c r="C25" s="24" t="s">
        <v>1499</v>
      </c>
      <c r="D25" s="24" t="s">
        <v>279</v>
      </c>
      <c r="E25" s="24" t="s">
        <v>1041</v>
      </c>
      <c r="F25" s="24" t="s">
        <v>37</v>
      </c>
      <c r="G25" s="5">
        <v>18</v>
      </c>
      <c r="H25" s="5">
        <v>2</v>
      </c>
      <c r="I25" s="5">
        <v>1</v>
      </c>
      <c r="J25" s="5">
        <v>1</v>
      </c>
      <c r="K25" s="5">
        <f>IFERROR(IF((I25*10)&lt;(G25-H25),I25*10,G25-H25),I25)</f>
        <v>10</v>
      </c>
      <c r="L25" s="5">
        <f>IFERROR(IF((-1*J25*10)&gt;(H25-G25),-J25*10,H25-G25),IF(J25="Sin Información",J25,IF(J25&gt;G25,-G25,-J25)))</f>
        <v>-10</v>
      </c>
      <c r="M25" s="5" t="s">
        <v>516</v>
      </c>
      <c r="N25" s="6"/>
    </row>
    <row r="26" spans="2:14" ht="15.75" thickBot="1" x14ac:dyDescent="0.3">
      <c r="B26" s="24">
        <v>24</v>
      </c>
      <c r="C26" s="24" t="s">
        <v>1499</v>
      </c>
      <c r="D26" s="24" t="s">
        <v>280</v>
      </c>
      <c r="E26" s="24" t="s">
        <v>1042</v>
      </c>
      <c r="F26" s="24" t="s">
        <v>37</v>
      </c>
      <c r="G26" s="5">
        <v>15.773</v>
      </c>
      <c r="H26" s="5">
        <v>7</v>
      </c>
      <c r="I26" s="5">
        <v>3.6554166666666665E-2</v>
      </c>
      <c r="J26" s="5">
        <v>0.14621666666666666</v>
      </c>
      <c r="K26" s="5">
        <f>IFERROR(IF((I26*10)&lt;(G26-H26),I26*10,G26-H26),I26)</f>
        <v>0.36554166666666665</v>
      </c>
      <c r="L26" s="5">
        <f>IFERROR(IF((-1*J26*10)&gt;(H26-G26),-J26*10,H26-G26),IF(J26="Sin Información",J26,IF(J26&gt;G26,-G26,-J26)))</f>
        <v>-1.4621666666666666</v>
      </c>
      <c r="M26" s="5" t="s">
        <v>516</v>
      </c>
      <c r="N26" s="6"/>
    </row>
    <row r="27" spans="2:14" ht="15.75" thickBot="1" x14ac:dyDescent="0.3">
      <c r="B27" s="24">
        <v>25</v>
      </c>
      <c r="C27" s="24" t="s">
        <v>1499</v>
      </c>
      <c r="D27" s="24" t="s">
        <v>281</v>
      </c>
      <c r="E27" s="24" t="s">
        <v>1043</v>
      </c>
      <c r="F27" s="24" t="s">
        <v>37</v>
      </c>
      <c r="G27" s="5">
        <v>24.577000000000002</v>
      </c>
      <c r="H27" s="5">
        <v>5</v>
      </c>
      <c r="I27" s="5">
        <v>8.1570833333333342E-2</v>
      </c>
      <c r="J27" s="5">
        <v>0.32628333333333337</v>
      </c>
      <c r="K27" s="5">
        <f>IFERROR(IF((I27*10)&lt;(G27-H27),I27*10,G27-H27),I27)</f>
        <v>0.81570833333333348</v>
      </c>
      <c r="L27" s="5">
        <f>IFERROR(IF((-1*J27*10)&gt;(H27-G27),-J27*10,H27-G27),IF(J27="Sin Información",J27,IF(J27&gt;G27,-G27,-J27)))</f>
        <v>-3.2628333333333339</v>
      </c>
      <c r="M27" s="5" t="s">
        <v>516</v>
      </c>
      <c r="N27" s="6"/>
    </row>
    <row r="28" spans="2:14" ht="15.75" thickBot="1" x14ac:dyDescent="0.3">
      <c r="B28" s="24">
        <v>26</v>
      </c>
      <c r="C28" s="24" t="s">
        <v>1499</v>
      </c>
      <c r="D28" s="24" t="s">
        <v>282</v>
      </c>
      <c r="E28" s="24" t="s">
        <v>1044</v>
      </c>
      <c r="F28" s="24" t="s">
        <v>39</v>
      </c>
      <c r="G28" s="5">
        <v>8.6999999999999993</v>
      </c>
      <c r="H28" s="5">
        <v>2.1</v>
      </c>
      <c r="I28" s="5">
        <v>0.23571428571428571</v>
      </c>
      <c r="J28" s="5">
        <v>6.6265060240963853</v>
      </c>
      <c r="K28" s="5">
        <f>IFERROR(IF((I28*10)&lt;(G28-H28),I28*10,G28-H28),I28)</f>
        <v>2.3571428571428572</v>
      </c>
      <c r="L28" s="5">
        <f>IFERROR(IF((-1*J28*10)&gt;(H28-G28),-J28*10,H28-G28),IF(J28="Sin Información",J28,IF(J28&gt;G28,-G28,-J28)))</f>
        <v>-6.6</v>
      </c>
      <c r="M28" s="5" t="s">
        <v>516</v>
      </c>
      <c r="N28" s="6"/>
    </row>
    <row r="29" spans="2:14" ht="15.75" thickBot="1" x14ac:dyDescent="0.3">
      <c r="B29" s="24">
        <v>27</v>
      </c>
      <c r="C29" s="24" t="s">
        <v>1499</v>
      </c>
      <c r="D29" s="24" t="s">
        <v>285</v>
      </c>
      <c r="E29" s="24" t="s">
        <v>1045</v>
      </c>
      <c r="F29" s="24" t="s">
        <v>39</v>
      </c>
      <c r="G29" s="5">
        <v>3.9</v>
      </c>
      <c r="H29" s="5">
        <v>0</v>
      </c>
      <c r="I29" s="5">
        <v>39</v>
      </c>
      <c r="J29" s="5">
        <v>3.9156626506024095</v>
      </c>
      <c r="K29" s="5">
        <f>IFERROR(IF((I29*10)&lt;(G29-H29),I29*10,G29-H29),I29)</f>
        <v>3.9</v>
      </c>
      <c r="L29" s="5">
        <f>IFERROR(IF((-1*J29*10)&gt;(H29-G29),-J29*10,H29-G29),IF(J29="Sin Información",J29,IF(J29&gt;G29,-G29,-J29)))</f>
        <v>-3.9</v>
      </c>
      <c r="M29" s="5" t="s">
        <v>516</v>
      </c>
      <c r="N29" s="6"/>
    </row>
    <row r="30" spans="2:14" ht="15.75" thickBot="1" x14ac:dyDescent="0.3">
      <c r="B30" s="24">
        <v>28</v>
      </c>
      <c r="C30" s="24" t="s">
        <v>1499</v>
      </c>
      <c r="D30" s="24" t="s">
        <v>363</v>
      </c>
      <c r="E30" s="24" t="s">
        <v>644</v>
      </c>
      <c r="F30" s="24" t="s">
        <v>35</v>
      </c>
      <c r="G30" s="5">
        <v>140.59399999999999</v>
      </c>
      <c r="H30" s="5">
        <v>55</v>
      </c>
      <c r="I30" s="5">
        <v>1.4265666666666665</v>
      </c>
      <c r="J30" s="5">
        <v>1.2227714285714284</v>
      </c>
      <c r="K30" s="5">
        <f>IFERROR(IF((I30*10)&lt;(G30-H30),I30*10,G30-H30),I30)</f>
        <v>14.265666666666664</v>
      </c>
      <c r="L30" s="5">
        <f>IFERROR(IF((-1*J30*10)&gt;(H30-G30),-J30*10,H30-G30),IF(J30="Sin Información",J30,IF(J30&gt;G30,-G30,-J30)))</f>
        <v>-12.227714285714285</v>
      </c>
      <c r="M30" s="5" t="s">
        <v>516</v>
      </c>
      <c r="N30" s="6"/>
    </row>
    <row r="31" spans="2:14" ht="15.75" thickBot="1" x14ac:dyDescent="0.3">
      <c r="B31" s="24">
        <v>29</v>
      </c>
      <c r="C31" s="24" t="s">
        <v>1499</v>
      </c>
      <c r="D31" s="24" t="s">
        <v>364</v>
      </c>
      <c r="E31" s="24" t="s">
        <v>645</v>
      </c>
      <c r="F31" s="24" t="s">
        <v>35</v>
      </c>
      <c r="G31" s="5">
        <v>141.04</v>
      </c>
      <c r="H31" s="5">
        <v>55</v>
      </c>
      <c r="I31" s="5">
        <v>1.4339999999999999</v>
      </c>
      <c r="J31" s="5">
        <v>1.2291428571428571</v>
      </c>
      <c r="K31" s="5">
        <f>IFERROR(IF((I31*10)&lt;(G31-H31),I31*10,G31-H31),I31)</f>
        <v>14.34</v>
      </c>
      <c r="L31" s="5">
        <f>IFERROR(IF((-1*J31*10)&gt;(H31-G31),-J31*10,H31-G31),IF(J31="Sin Información",J31,IF(J31&gt;G31,-G31,-J31)))</f>
        <v>-12.291428571428572</v>
      </c>
      <c r="M31" s="5" t="s">
        <v>516</v>
      </c>
      <c r="N31" s="6"/>
    </row>
    <row r="32" spans="2:14" ht="15.75" thickBot="1" x14ac:dyDescent="0.3">
      <c r="B32" s="24">
        <v>30</v>
      </c>
      <c r="C32" s="24" t="s">
        <v>1499</v>
      </c>
      <c r="D32" s="24" t="s">
        <v>368</v>
      </c>
      <c r="E32" s="24" t="s">
        <v>718</v>
      </c>
      <c r="F32" s="24" t="s">
        <v>35</v>
      </c>
      <c r="G32" s="5">
        <v>267.07600000000002</v>
      </c>
      <c r="H32" s="5">
        <v>82</v>
      </c>
      <c r="I32" s="5">
        <v>1.045627118644068</v>
      </c>
      <c r="J32" s="5">
        <v>1.8255071510767715</v>
      </c>
      <c r="K32" s="5">
        <f>IFERROR(IF((I32*10)&lt;(G32-H32),I32*10,G32-H32),I32)</f>
        <v>10.456271186440681</v>
      </c>
      <c r="L32" s="5">
        <f>IFERROR(IF((-1*J32*10)&gt;(H32-G32),-J32*10,H32-G32),IF(J32="Sin Información",J32,IF(J32&gt;G32,-G32,-J32)))</f>
        <v>-18.255071510767714</v>
      </c>
      <c r="M32" s="5" t="s">
        <v>516</v>
      </c>
      <c r="N32" s="6"/>
    </row>
    <row r="33" spans="1:14" ht="15.75" thickBot="1" x14ac:dyDescent="0.3">
      <c r="B33" s="24">
        <v>31</v>
      </c>
      <c r="C33" s="24" t="s">
        <v>1499</v>
      </c>
      <c r="D33" s="24" t="s">
        <v>506</v>
      </c>
      <c r="E33" s="24" t="s">
        <v>1104</v>
      </c>
      <c r="F33" s="24" t="s">
        <v>35</v>
      </c>
      <c r="G33" s="5">
        <v>207.99100000000001</v>
      </c>
      <c r="H33" s="5">
        <v>90</v>
      </c>
      <c r="I33" s="5">
        <v>1.1237238095238096</v>
      </c>
      <c r="J33" s="5">
        <v>2.809309523809524</v>
      </c>
      <c r="K33" s="5">
        <f>IFERROR(IF((I33*10)&lt;(G33-H33),I33*10,G33-H33),I33)</f>
        <v>11.237238095238096</v>
      </c>
      <c r="L33" s="5">
        <f>IFERROR(IF((-1*J33*10)&gt;(H33-G33),-J33*10,H33-G33),IF(J33="Sin Información",J33,IF(J33&gt;G33,-G33,-J33)))</f>
        <v>-28.093095238095241</v>
      </c>
      <c r="M33" s="5" t="s">
        <v>516</v>
      </c>
      <c r="N33" s="6"/>
    </row>
    <row r="34" spans="1:14" s="38" customFormat="1" ht="29.25" thickBot="1" x14ac:dyDescent="0.3">
      <c r="A34" s="21"/>
      <c r="B34" s="24">
        <v>32</v>
      </c>
      <c r="C34" s="24" t="s">
        <v>1266</v>
      </c>
      <c r="D34" s="24" t="s">
        <v>229</v>
      </c>
      <c r="E34" s="24" t="s">
        <v>940</v>
      </c>
      <c r="F34" s="24" t="s">
        <v>44</v>
      </c>
      <c r="G34" s="5">
        <v>36</v>
      </c>
      <c r="H34" s="5">
        <v>0</v>
      </c>
      <c r="I34" s="5" t="s">
        <v>34</v>
      </c>
      <c r="J34" s="5" t="s">
        <v>66</v>
      </c>
      <c r="K34" s="5" t="str">
        <f>IFERROR(IF((I34*10)&lt;(G34-H34),I34*10,G34-H34),I34)</f>
        <v>No aplica</v>
      </c>
      <c r="L34" s="5" t="str">
        <f>IFERROR(IF((-1*J34*10)&gt;(H34-G34),-J34*10,H34-G34),IF(J34="Sin Información",J34,IF(J34&gt;G34,-G34,-J34)))</f>
        <v>Sin información</v>
      </c>
      <c r="M34" s="5" t="s">
        <v>516</v>
      </c>
      <c r="N34" s="6" t="s">
        <v>1428</v>
      </c>
    </row>
    <row r="35" spans="1:14" ht="15.75" thickBot="1" x14ac:dyDescent="0.3">
      <c r="B35" s="24">
        <v>33</v>
      </c>
      <c r="C35" s="24" t="s">
        <v>1267</v>
      </c>
      <c r="D35" s="24" t="s">
        <v>469</v>
      </c>
      <c r="E35" s="24" t="s">
        <v>953</v>
      </c>
      <c r="F35" s="24" t="s">
        <v>45</v>
      </c>
      <c r="G35" s="5">
        <v>32</v>
      </c>
      <c r="H35" s="5">
        <v>0.4</v>
      </c>
      <c r="I35" s="5" t="s">
        <v>34</v>
      </c>
      <c r="J35" s="5">
        <v>3.16</v>
      </c>
      <c r="K35" s="5" t="str">
        <f>IFERROR(IF((I35*10)&lt;(G35-H35),I35*10,G35-H35),I35)</f>
        <v>No aplica</v>
      </c>
      <c r="L35" s="5">
        <f>IFERROR(IF((-1*J35*10)&gt;(H35-G35),-J35*10,H35-G35),IF(J35="Sin Información",J35,IF(J35&gt;G35,-G35,-J35)))</f>
        <v>-31.6</v>
      </c>
      <c r="M35" s="5" t="s">
        <v>516</v>
      </c>
      <c r="N35" s="6"/>
    </row>
    <row r="36" spans="1:14" ht="29.25" thickBot="1" x14ac:dyDescent="0.3">
      <c r="B36" s="24">
        <v>34</v>
      </c>
      <c r="C36" s="24" t="s">
        <v>1268</v>
      </c>
      <c r="D36" s="24" t="s">
        <v>474</v>
      </c>
      <c r="E36" s="24" t="s">
        <v>963</v>
      </c>
      <c r="F36" s="24" t="s">
        <v>45</v>
      </c>
      <c r="G36" s="5">
        <v>101.02</v>
      </c>
      <c r="H36" s="5">
        <v>1.55</v>
      </c>
      <c r="I36" s="5" t="s">
        <v>34</v>
      </c>
      <c r="J36" s="5" t="s">
        <v>66</v>
      </c>
      <c r="K36" s="5" t="str">
        <f>IFERROR(IF((I36*10)&lt;(G36-H36),I36*10,G36-H36),I36)</f>
        <v>No aplica</v>
      </c>
      <c r="L36" s="5" t="str">
        <f>IFERROR(IF((-1*J36*10)&gt;(H36-G36),-J36*10,H36-G36),IF(J36="Sin Información",J36,IF(J36&gt;G36,-G36,-J36)))</f>
        <v>Sin información</v>
      </c>
      <c r="M36" s="5" t="s">
        <v>516</v>
      </c>
      <c r="N36" s="6" t="s">
        <v>1428</v>
      </c>
    </row>
    <row r="37" spans="1:14" ht="15.75" thickBot="1" x14ac:dyDescent="0.3">
      <c r="B37" s="24">
        <v>35</v>
      </c>
      <c r="C37" s="24" t="s">
        <v>1269</v>
      </c>
      <c r="D37" s="24" t="s">
        <v>83</v>
      </c>
      <c r="E37" s="24" t="s">
        <v>983</v>
      </c>
      <c r="F37" s="24" t="s">
        <v>51</v>
      </c>
      <c r="G37" s="5">
        <v>7.3230000000000004</v>
      </c>
      <c r="H37" s="5">
        <v>1.5</v>
      </c>
      <c r="I37" s="5">
        <v>0.29115000000000002</v>
      </c>
      <c r="J37" s="5">
        <v>1.9410000000000001</v>
      </c>
      <c r="K37" s="5">
        <f>IFERROR(IF((I37*10)&lt;(G37-H37),I37*10,G37-H37),I37)</f>
        <v>2.9115000000000002</v>
      </c>
      <c r="L37" s="5">
        <f>IFERROR(IF((-1*J37*10)&gt;(H37-G37),-J37*10,H37-G37),IF(J37="Sin Información",J37,IF(J37&gt;G37,-G37,-J37)))</f>
        <v>-5.8230000000000004</v>
      </c>
      <c r="M37" s="5" t="s">
        <v>516</v>
      </c>
      <c r="N37" s="6"/>
    </row>
    <row r="38" spans="1:14" ht="15.75" thickBot="1" x14ac:dyDescent="0.3">
      <c r="B38" s="24">
        <v>36</v>
      </c>
      <c r="C38" s="24" t="s">
        <v>1269</v>
      </c>
      <c r="D38" s="24" t="s">
        <v>84</v>
      </c>
      <c r="E38" s="24" t="s">
        <v>984</v>
      </c>
      <c r="F38" s="24" t="s">
        <v>51</v>
      </c>
      <c r="G38" s="5">
        <v>7.4189999999999996</v>
      </c>
      <c r="H38" s="5">
        <v>1.5</v>
      </c>
      <c r="I38" s="5">
        <v>0.29594999999999999</v>
      </c>
      <c r="J38" s="5">
        <v>1.9729999999999999</v>
      </c>
      <c r="K38" s="5">
        <f>IFERROR(IF((I38*10)&lt;(G38-H38),I38*10,G38-H38),I38)</f>
        <v>2.9594999999999998</v>
      </c>
      <c r="L38" s="5">
        <f>IFERROR(IF((-1*J38*10)&gt;(H38-G38),-J38*10,H38-G38),IF(J38="Sin Información",J38,IF(J38&gt;G38,-G38,-J38)))</f>
        <v>-5.9189999999999996</v>
      </c>
      <c r="M38" s="5" t="s">
        <v>516</v>
      </c>
      <c r="N38" s="6"/>
    </row>
    <row r="39" spans="1:14" ht="15.75" thickBot="1" x14ac:dyDescent="0.3">
      <c r="B39" s="24">
        <v>37</v>
      </c>
      <c r="C39" s="24" t="s">
        <v>1269</v>
      </c>
      <c r="D39" s="24" t="s">
        <v>85</v>
      </c>
      <c r="E39" s="24" t="s">
        <v>985</v>
      </c>
      <c r="F39" s="24" t="s">
        <v>51</v>
      </c>
      <c r="G39" s="5">
        <v>7.4640000000000004</v>
      </c>
      <c r="H39" s="5">
        <v>1.5</v>
      </c>
      <c r="I39" s="5">
        <v>0.42600000000000005</v>
      </c>
      <c r="J39" s="5">
        <v>1.9880000000000002</v>
      </c>
      <c r="K39" s="5">
        <f>IFERROR(IF((I39*10)&lt;(G39-H39),I39*10,G39-H39),I39)</f>
        <v>4.2600000000000007</v>
      </c>
      <c r="L39" s="5">
        <f>IFERROR(IF((-1*J39*10)&gt;(H39-G39),-J39*10,H39-G39),IF(J39="Sin Información",J39,IF(J39&gt;G39,-G39,-J39)))</f>
        <v>-5.9640000000000004</v>
      </c>
      <c r="M39" s="5" t="s">
        <v>516</v>
      </c>
      <c r="N39" s="6"/>
    </row>
    <row r="40" spans="1:14" ht="15.75" thickBot="1" x14ac:dyDescent="0.3">
      <c r="B40" s="24">
        <v>38</v>
      </c>
      <c r="C40" s="24" t="s">
        <v>1269</v>
      </c>
      <c r="D40" s="24" t="s">
        <v>86</v>
      </c>
      <c r="E40" s="24" t="s">
        <v>986</v>
      </c>
      <c r="F40" s="24" t="s">
        <v>51</v>
      </c>
      <c r="G40" s="5">
        <v>13.257999999999999</v>
      </c>
      <c r="H40" s="5">
        <v>2.7</v>
      </c>
      <c r="I40" s="5">
        <v>0.35193333333333332</v>
      </c>
      <c r="J40" s="5">
        <v>3.5193333333333334</v>
      </c>
      <c r="K40" s="5">
        <f>IFERROR(IF((I40*10)&lt;(G40-H40),I40*10,G40-H40),I40)</f>
        <v>3.519333333333333</v>
      </c>
      <c r="L40" s="5">
        <f>IFERROR(IF((-1*J40*10)&gt;(H40-G40),-J40*10,H40-G40),IF(J40="Sin Información",J40,IF(J40&gt;G40,-G40,-J40)))</f>
        <v>-10.558</v>
      </c>
      <c r="M40" s="5" t="s">
        <v>516</v>
      </c>
      <c r="N40" s="6"/>
    </row>
    <row r="41" spans="1:14" ht="29.25" thickBot="1" x14ac:dyDescent="0.3">
      <c r="B41" s="24">
        <v>39</v>
      </c>
      <c r="C41" s="24" t="s">
        <v>1209</v>
      </c>
      <c r="D41" s="24" t="s">
        <v>1401</v>
      </c>
      <c r="E41" s="24" t="s">
        <v>1186</v>
      </c>
      <c r="F41" s="24" t="s">
        <v>45</v>
      </c>
      <c r="G41" s="5">
        <v>150</v>
      </c>
      <c r="H41" s="5" t="s">
        <v>66</v>
      </c>
      <c r="I41" s="5" t="s">
        <v>34</v>
      </c>
      <c r="J41" s="5" t="s">
        <v>66</v>
      </c>
      <c r="K41" s="5" t="str">
        <f>IFERROR(IF((I41*10)&lt;(G41-H41),I41*10,G41-H41),I41)</f>
        <v>No aplica</v>
      </c>
      <c r="L41" s="5" t="str">
        <f>IFERROR(IF((-1*J41*10)&gt;(H41-G41),-J41*10,H41-G41),IF(J41="Sin Información",J41,IF(J41&gt;G41,-G41,-J41)))</f>
        <v>Sin información</v>
      </c>
      <c r="M41" s="5" t="s">
        <v>528</v>
      </c>
      <c r="N41" s="6" t="s">
        <v>1190</v>
      </c>
    </row>
    <row r="42" spans="1:14" ht="15.75" thickBot="1" x14ac:dyDescent="0.3">
      <c r="B42" s="24">
        <v>40</v>
      </c>
      <c r="C42" s="24" t="s">
        <v>1211</v>
      </c>
      <c r="D42" s="24" t="s">
        <v>1453</v>
      </c>
      <c r="E42" s="24" t="s">
        <v>1186</v>
      </c>
      <c r="F42" s="24" t="s">
        <v>45</v>
      </c>
      <c r="G42" s="5">
        <v>80</v>
      </c>
      <c r="H42" s="5">
        <v>0.22700000000000001</v>
      </c>
      <c r="I42" s="5" t="s">
        <v>34</v>
      </c>
      <c r="J42" s="5">
        <v>9.33</v>
      </c>
      <c r="K42" s="5" t="str">
        <f>IFERROR(IF((I42*10)&lt;(G42-H42),I42*10,G42-H42),I42)</f>
        <v>No aplica</v>
      </c>
      <c r="L42" s="5">
        <f>IFERROR(IF((-1*J42*10)&gt;(H42-G42),-J42*10,H42-G42),IF(J42="Sin Información",J42,IF(J42&gt;G42,-G42,-J42)))</f>
        <v>-79.772999999999996</v>
      </c>
      <c r="M42" s="5" t="s">
        <v>516</v>
      </c>
      <c r="N42" s="6"/>
    </row>
    <row r="43" spans="1:14" ht="29.25" thickBot="1" x14ac:dyDescent="0.3">
      <c r="B43" s="24">
        <v>41</v>
      </c>
      <c r="C43" s="24" t="s">
        <v>1242</v>
      </c>
      <c r="D43" s="24" t="s">
        <v>1415</v>
      </c>
      <c r="E43" s="24" t="s">
        <v>1186</v>
      </c>
      <c r="F43" s="24" t="s">
        <v>43</v>
      </c>
      <c r="G43" s="5">
        <v>11</v>
      </c>
      <c r="H43" s="5" t="s">
        <v>66</v>
      </c>
      <c r="I43" s="5" t="s">
        <v>66</v>
      </c>
      <c r="J43" s="5" t="s">
        <v>66</v>
      </c>
      <c r="K43" s="5" t="str">
        <f>IFERROR(IF((I43*10)&lt;(G43-H43),I43*10,G43-H43),I43)</f>
        <v>Sin información</v>
      </c>
      <c r="L43" s="5" t="str">
        <f>IFERROR(IF((-1*J43*10)&gt;(H43-G43),-J43*10,H43-G43),IF(J43="Sin Información",J43,IF(J43&gt;G43,-G43,-J43)))</f>
        <v>Sin información</v>
      </c>
      <c r="M43" s="5" t="s">
        <v>528</v>
      </c>
      <c r="N43" s="6" t="s">
        <v>1190</v>
      </c>
    </row>
    <row r="44" spans="1:14" ht="29.25" thickBot="1" x14ac:dyDescent="0.3">
      <c r="B44" s="24">
        <v>42</v>
      </c>
      <c r="C44" s="24" t="s">
        <v>1199</v>
      </c>
      <c r="D44" s="24" t="s">
        <v>1373</v>
      </c>
      <c r="E44" s="24" t="s">
        <v>1186</v>
      </c>
      <c r="F44" s="24" t="s">
        <v>44</v>
      </c>
      <c r="G44" s="5">
        <v>84</v>
      </c>
      <c r="H44" s="5" t="s">
        <v>66</v>
      </c>
      <c r="I44" s="5" t="s">
        <v>34</v>
      </c>
      <c r="J44" s="5" t="s">
        <v>66</v>
      </c>
      <c r="K44" s="5" t="str">
        <f>IFERROR(IF((I44*10)&lt;(G44-H44),I44*10,G44-H44),I44)</f>
        <v>No aplica</v>
      </c>
      <c r="L44" s="5" t="str">
        <f>IFERROR(IF((-1*J44*10)&gt;(H44-G44),-J44*10,H44-G44),IF(J44="Sin Información",J44,IF(J44&gt;G44,-G44,-J44)))</f>
        <v>Sin información</v>
      </c>
      <c r="M44" s="5" t="s">
        <v>528</v>
      </c>
      <c r="N44" s="6" t="s">
        <v>1190</v>
      </c>
    </row>
    <row r="45" spans="1:14" ht="29.25" thickBot="1" x14ac:dyDescent="0.3">
      <c r="B45" s="24">
        <v>43</v>
      </c>
      <c r="C45" s="24" t="s">
        <v>1199</v>
      </c>
      <c r="D45" s="24" t="s">
        <v>1377</v>
      </c>
      <c r="E45" s="24" t="s">
        <v>1186</v>
      </c>
      <c r="F45" s="24" t="s">
        <v>44</v>
      </c>
      <c r="G45" s="5">
        <v>137.9</v>
      </c>
      <c r="H45" s="5" t="s">
        <v>66</v>
      </c>
      <c r="I45" s="5" t="s">
        <v>34</v>
      </c>
      <c r="J45" s="5" t="s">
        <v>66</v>
      </c>
      <c r="K45" s="5" t="str">
        <f>IFERROR(IF((I45*10)&lt;(G45-H45),I45*10,G45-H45),I45)</f>
        <v>No aplica</v>
      </c>
      <c r="L45" s="5" t="str">
        <f>IFERROR(IF((-1*J45*10)&gt;(H45-G45),-J45*10,H45-G45),IF(J45="Sin Información",J45,IF(J45&gt;G45,-G45,-J45)))</f>
        <v>Sin información</v>
      </c>
      <c r="M45" s="5" t="s">
        <v>528</v>
      </c>
      <c r="N45" s="6" t="s">
        <v>1190</v>
      </c>
    </row>
    <row r="46" spans="1:14" ht="29.25" thickBot="1" x14ac:dyDescent="0.3">
      <c r="B46" s="24">
        <v>44</v>
      </c>
      <c r="C46" s="24" t="s">
        <v>1206</v>
      </c>
      <c r="D46" s="24" t="s">
        <v>1379</v>
      </c>
      <c r="E46" s="24" t="s">
        <v>1186</v>
      </c>
      <c r="F46" s="24" t="s">
        <v>44</v>
      </c>
      <c r="G46" s="5">
        <v>107.2</v>
      </c>
      <c r="H46" s="5" t="s">
        <v>66</v>
      </c>
      <c r="I46" s="5" t="s">
        <v>34</v>
      </c>
      <c r="J46" s="5" t="s">
        <v>66</v>
      </c>
      <c r="K46" s="5" t="str">
        <f>IFERROR(IF((I46*10)&lt;(G46-H46),I46*10,G46-H46),I46)</f>
        <v>No aplica</v>
      </c>
      <c r="L46" s="5" t="str">
        <f>IFERROR(IF((-1*J46*10)&gt;(H46-G46),-J46*10,H46-G46),IF(J46="Sin Información",J46,IF(J46&gt;G46,-G46,-J46)))</f>
        <v>Sin información</v>
      </c>
      <c r="M46" s="5" t="s">
        <v>528</v>
      </c>
      <c r="N46" s="6" t="s">
        <v>1190</v>
      </c>
    </row>
    <row r="47" spans="1:14" ht="29.25" thickBot="1" x14ac:dyDescent="0.3">
      <c r="B47" s="24">
        <v>45</v>
      </c>
      <c r="C47" s="24" t="s">
        <v>1201</v>
      </c>
      <c r="D47" s="24" t="s">
        <v>1375</v>
      </c>
      <c r="E47" s="24" t="s">
        <v>1186</v>
      </c>
      <c r="F47" s="24" t="s">
        <v>44</v>
      </c>
      <c r="G47" s="5">
        <v>184.8</v>
      </c>
      <c r="H47" s="5" t="s">
        <v>66</v>
      </c>
      <c r="I47" s="5" t="s">
        <v>34</v>
      </c>
      <c r="J47" s="5" t="s">
        <v>66</v>
      </c>
      <c r="K47" s="5" t="str">
        <f>IFERROR(IF((I47*10)&lt;(G47-H47),I47*10,G47-H47),I47)</f>
        <v>No aplica</v>
      </c>
      <c r="L47" s="5" t="str">
        <f>IFERROR(IF((-1*J47*10)&gt;(H47-G47),-J47*10,H47-G47),IF(J47="Sin Información",J47,IF(J47&gt;G47,-G47,-J47)))</f>
        <v>Sin información</v>
      </c>
      <c r="M47" s="5" t="s">
        <v>528</v>
      </c>
      <c r="N47" s="6" t="s">
        <v>1190</v>
      </c>
    </row>
    <row r="48" spans="1:14" ht="29.25" thickBot="1" x14ac:dyDescent="0.3">
      <c r="B48" s="24">
        <v>46</v>
      </c>
      <c r="C48" s="24" t="s">
        <v>1219</v>
      </c>
      <c r="D48" s="24" t="s">
        <v>1385</v>
      </c>
      <c r="E48" s="24" t="s">
        <v>1186</v>
      </c>
      <c r="F48" s="24" t="s">
        <v>45</v>
      </c>
      <c r="G48" s="5">
        <v>145</v>
      </c>
      <c r="H48" s="5" t="s">
        <v>66</v>
      </c>
      <c r="I48" s="5" t="s">
        <v>34</v>
      </c>
      <c r="J48" s="5" t="s">
        <v>66</v>
      </c>
      <c r="K48" s="5" t="str">
        <f>IFERROR(IF((I48*10)&lt;(G48-H48),I48*10,G48-H48),I48)</f>
        <v>No aplica</v>
      </c>
      <c r="L48" s="5" t="str">
        <f>IFERROR(IF((-1*J48*10)&gt;(H48-G48),-J48*10,H48-G48),IF(J48="Sin Información",J48,IF(J48&gt;G48,-G48,-J48)))</f>
        <v>Sin información</v>
      </c>
      <c r="M48" s="5" t="s">
        <v>528</v>
      </c>
      <c r="N48" s="6" t="s">
        <v>1190</v>
      </c>
    </row>
    <row r="49" spans="2:14" ht="29.25" thickBot="1" x14ac:dyDescent="0.3">
      <c r="B49" s="24">
        <v>47</v>
      </c>
      <c r="C49" s="24" t="s">
        <v>1222</v>
      </c>
      <c r="D49" s="24" t="s">
        <v>1390</v>
      </c>
      <c r="E49" s="24" t="s">
        <v>1186</v>
      </c>
      <c r="F49" s="24" t="s">
        <v>45</v>
      </c>
      <c r="G49" s="5">
        <v>100</v>
      </c>
      <c r="H49" s="5" t="s">
        <v>66</v>
      </c>
      <c r="I49" s="5" t="s">
        <v>34</v>
      </c>
      <c r="J49" s="5" t="s">
        <v>66</v>
      </c>
      <c r="K49" s="5" t="str">
        <f>IFERROR(IF((I49*10)&lt;(G49-H49),I49*10,G49-H49),I49)</f>
        <v>No aplica</v>
      </c>
      <c r="L49" s="5" t="str">
        <f>IFERROR(IF((-1*J49*10)&gt;(H49-G49),-J49*10,H49-G49),IF(J49="Sin Información",J49,IF(J49&gt;G49,-G49,-J49)))</f>
        <v>Sin información</v>
      </c>
      <c r="M49" s="5" t="s">
        <v>528</v>
      </c>
      <c r="N49" s="6" t="s">
        <v>1190</v>
      </c>
    </row>
    <row r="50" spans="2:14" ht="29.25" thickBot="1" x14ac:dyDescent="0.3">
      <c r="B50" s="24">
        <v>48</v>
      </c>
      <c r="C50" s="24" t="s">
        <v>1198</v>
      </c>
      <c r="D50" s="24" t="s">
        <v>1372</v>
      </c>
      <c r="E50" s="24" t="s">
        <v>1186</v>
      </c>
      <c r="F50" s="24" t="s">
        <v>44</v>
      </c>
      <c r="G50" s="5">
        <v>155.4</v>
      </c>
      <c r="H50" s="5" t="s">
        <v>66</v>
      </c>
      <c r="I50" s="5" t="s">
        <v>34</v>
      </c>
      <c r="J50" s="5" t="s">
        <v>66</v>
      </c>
      <c r="K50" s="5" t="str">
        <f>IFERROR(IF((I50*10)&lt;(G50-H50),I50*10,G50-H50),I50)</f>
        <v>No aplica</v>
      </c>
      <c r="L50" s="5" t="str">
        <f>IFERROR(IF((-1*J50*10)&gt;(H50-G50),-J50*10,H50-G50),IF(J50="Sin Información",J50,IF(J50&gt;G50,-G50,-J50)))</f>
        <v>Sin información</v>
      </c>
      <c r="M50" s="5" t="s">
        <v>528</v>
      </c>
      <c r="N50" s="6" t="s">
        <v>1190</v>
      </c>
    </row>
    <row r="51" spans="2:14" ht="29.25" thickBot="1" x14ac:dyDescent="0.3">
      <c r="B51" s="24">
        <v>49</v>
      </c>
      <c r="C51" s="24" t="s">
        <v>1223</v>
      </c>
      <c r="D51" s="24" t="s">
        <v>1391</v>
      </c>
      <c r="E51" s="24" t="s">
        <v>1186</v>
      </c>
      <c r="F51" s="24" t="s">
        <v>45</v>
      </c>
      <c r="G51" s="5">
        <v>105</v>
      </c>
      <c r="H51" s="5" t="s">
        <v>66</v>
      </c>
      <c r="I51" s="5" t="s">
        <v>34</v>
      </c>
      <c r="J51" s="5" t="s">
        <v>66</v>
      </c>
      <c r="K51" s="5" t="str">
        <f>IFERROR(IF((I51*10)&lt;(G51-H51),I51*10,G51-H51),I51)</f>
        <v>No aplica</v>
      </c>
      <c r="L51" s="5" t="str">
        <f>IFERROR(IF((-1*J51*10)&gt;(H51-G51),-J51*10,H51-G51),IF(J51="Sin Información",J51,IF(J51&gt;G51,-G51,-J51)))</f>
        <v>Sin información</v>
      </c>
      <c r="M51" s="5" t="s">
        <v>528</v>
      </c>
      <c r="N51" s="6" t="s">
        <v>1190</v>
      </c>
    </row>
    <row r="52" spans="2:14" ht="29.25" thickBot="1" x14ac:dyDescent="0.3">
      <c r="B52" s="24">
        <v>50</v>
      </c>
      <c r="C52" s="24" t="s">
        <v>1270</v>
      </c>
      <c r="D52" s="24" t="s">
        <v>97</v>
      </c>
      <c r="E52" s="24" t="s">
        <v>1117</v>
      </c>
      <c r="F52" s="24" t="s">
        <v>39</v>
      </c>
      <c r="G52" s="5">
        <v>64.5</v>
      </c>
      <c r="H52" s="5">
        <v>5</v>
      </c>
      <c r="I52" s="5" t="s">
        <v>66</v>
      </c>
      <c r="J52" s="5" t="s">
        <v>66</v>
      </c>
      <c r="K52" s="5" t="str">
        <f>IFERROR(IF((I52*10)&lt;(G52-H52),I52*10,G52-H52),I52)</f>
        <v>Sin información</v>
      </c>
      <c r="L52" s="5" t="str">
        <f>IFERROR(IF((-1*J52*10)&gt;(H52-G52),-J52*10,H52-G52),IF(J52="Sin Información",J52,IF(J52&gt;G52,-G52,-J52)))</f>
        <v>Sin información</v>
      </c>
      <c r="M52" s="5" t="s">
        <v>516</v>
      </c>
      <c r="N52" s="6" t="s">
        <v>1428</v>
      </c>
    </row>
    <row r="53" spans="2:14" ht="29.25" thickBot="1" x14ac:dyDescent="0.3">
      <c r="B53" s="24">
        <v>51</v>
      </c>
      <c r="C53" s="24" t="s">
        <v>1270</v>
      </c>
      <c r="D53" s="24" t="s">
        <v>98</v>
      </c>
      <c r="E53" s="24" t="s">
        <v>1116</v>
      </c>
      <c r="F53" s="24" t="s">
        <v>39</v>
      </c>
      <c r="G53" s="5">
        <v>64.5</v>
      </c>
      <c r="H53" s="5">
        <v>5</v>
      </c>
      <c r="I53" s="5" t="s">
        <v>66</v>
      </c>
      <c r="J53" s="5" t="s">
        <v>66</v>
      </c>
      <c r="K53" s="5" t="str">
        <f>IFERROR(IF((I53*10)&lt;(G53-H53),I53*10,G53-H53),I53)</f>
        <v>Sin información</v>
      </c>
      <c r="L53" s="5" t="str">
        <f>IFERROR(IF((-1*J53*10)&gt;(H53-G53),-J53*10,H53-G53),IF(J53="Sin Información",J53,IF(J53&gt;G53,-G53,-J53)))</f>
        <v>Sin información</v>
      </c>
      <c r="M53" s="5" t="s">
        <v>516</v>
      </c>
      <c r="N53" s="6" t="s">
        <v>1428</v>
      </c>
    </row>
    <row r="54" spans="2:14" ht="29.25" thickBot="1" x14ac:dyDescent="0.3">
      <c r="B54" s="24">
        <v>52</v>
      </c>
      <c r="C54" s="24" t="s">
        <v>1270</v>
      </c>
      <c r="D54" s="24" t="s">
        <v>124</v>
      </c>
      <c r="E54" s="24" t="s">
        <v>992</v>
      </c>
      <c r="F54" s="24" t="s">
        <v>40</v>
      </c>
      <c r="G54" s="5">
        <v>45</v>
      </c>
      <c r="H54" s="5">
        <v>2</v>
      </c>
      <c r="I54" s="5" t="s">
        <v>66</v>
      </c>
      <c r="J54" s="5" t="s">
        <v>66</v>
      </c>
      <c r="K54" s="5" t="str">
        <f>IFERROR(IF((I54*10)&lt;(G54-H54),I54*10,G54-H54),I54)</f>
        <v>Sin información</v>
      </c>
      <c r="L54" s="5" t="str">
        <f>IFERROR(IF((-1*J54*10)&gt;(H54-G54),-J54*10,H54-G54),IF(J54="Sin Información",J54,IF(J54&gt;G54,-G54,-J54)))</f>
        <v>Sin información</v>
      </c>
      <c r="M54" s="5" t="s">
        <v>516</v>
      </c>
      <c r="N54" s="6" t="s">
        <v>1428</v>
      </c>
    </row>
    <row r="55" spans="2:14" ht="29.25" thickBot="1" x14ac:dyDescent="0.3">
      <c r="B55" s="24">
        <v>53</v>
      </c>
      <c r="C55" s="24" t="s">
        <v>1270</v>
      </c>
      <c r="D55" s="24" t="s">
        <v>162</v>
      </c>
      <c r="E55" s="24" t="s">
        <v>1002</v>
      </c>
      <c r="F55" s="24" t="s">
        <v>40</v>
      </c>
      <c r="G55" s="5">
        <v>30</v>
      </c>
      <c r="H55" s="5">
        <v>2</v>
      </c>
      <c r="I55" s="5" t="s">
        <v>66</v>
      </c>
      <c r="J55" s="5" t="s">
        <v>66</v>
      </c>
      <c r="K55" s="5" t="str">
        <f>IFERROR(IF((I55*10)&lt;(G55-H55),I55*10,G55-H55),I55)</f>
        <v>Sin información</v>
      </c>
      <c r="L55" s="5" t="str">
        <f>IFERROR(IF((-1*J55*10)&gt;(H55-G55),-J55*10,H55-G55),IF(J55="Sin Información",J55,IF(J55&gt;G55,-G55,-J55)))</f>
        <v>Sin información</v>
      </c>
      <c r="M55" s="5" t="s">
        <v>516</v>
      </c>
      <c r="N55" s="6" t="s">
        <v>1428</v>
      </c>
    </row>
    <row r="56" spans="2:14" ht="15.75" thickBot="1" x14ac:dyDescent="0.3">
      <c r="B56" s="24">
        <v>54</v>
      </c>
      <c r="C56" s="24" t="s">
        <v>1270</v>
      </c>
      <c r="D56" s="24" t="s">
        <v>261</v>
      </c>
      <c r="E56" s="24" t="s">
        <v>722</v>
      </c>
      <c r="F56" s="24" t="s">
        <v>37</v>
      </c>
      <c r="G56" s="5">
        <v>24.3</v>
      </c>
      <c r="H56" s="5">
        <v>4</v>
      </c>
      <c r="I56" s="5">
        <v>6.7666666666666666</v>
      </c>
      <c r="J56" s="5">
        <v>6.7666666666666666</v>
      </c>
      <c r="K56" s="5">
        <f>IFERROR(IF((I56*10)&lt;(G56-H56),I56*10,G56-H56),I56)</f>
        <v>20.3</v>
      </c>
      <c r="L56" s="5">
        <f>IFERROR(IF((-1*J56*10)&gt;(H56-G56),-J56*10,H56-G56),IF(J56="Sin Información",J56,IF(J56&gt;G56,-G56,-J56)))</f>
        <v>-20.3</v>
      </c>
      <c r="M56" s="5" t="s">
        <v>516</v>
      </c>
      <c r="N56" s="6"/>
    </row>
    <row r="57" spans="2:14" ht="29.25" thickBot="1" x14ac:dyDescent="0.3">
      <c r="B57" s="24">
        <v>55</v>
      </c>
      <c r="C57" s="24" t="s">
        <v>1270</v>
      </c>
      <c r="D57" s="24" t="s">
        <v>292</v>
      </c>
      <c r="E57" s="24" t="s">
        <v>1048</v>
      </c>
      <c r="F57" s="24" t="s">
        <v>40</v>
      </c>
      <c r="G57" s="5">
        <v>27</v>
      </c>
      <c r="H57" s="5">
        <v>1</v>
      </c>
      <c r="I57" s="5" t="s">
        <v>66</v>
      </c>
      <c r="J57" s="5" t="s">
        <v>66</v>
      </c>
      <c r="K57" s="5" t="str">
        <f>IFERROR(IF((I57*10)&lt;(G57-H57),I57*10,G57-H57),I57)</f>
        <v>Sin información</v>
      </c>
      <c r="L57" s="5" t="str">
        <f>IFERROR(IF((-1*J57*10)&gt;(H57-G57),-J57*10,H57-G57),IF(J57="Sin Información",J57,IF(J57&gt;G57,-G57,-J57)))</f>
        <v>Sin información</v>
      </c>
      <c r="M57" s="5" t="s">
        <v>516</v>
      </c>
      <c r="N57" s="6" t="s">
        <v>1428</v>
      </c>
    </row>
    <row r="58" spans="2:14" ht="15.75" thickBot="1" x14ac:dyDescent="0.3">
      <c r="B58" s="24">
        <v>56</v>
      </c>
      <c r="C58" s="24" t="s">
        <v>1270</v>
      </c>
      <c r="D58" s="24" t="s">
        <v>366</v>
      </c>
      <c r="E58" s="24" t="s">
        <v>1060</v>
      </c>
      <c r="F58" s="24" t="s">
        <v>37</v>
      </c>
      <c r="G58" s="5">
        <v>10</v>
      </c>
      <c r="H58" s="5">
        <v>2</v>
      </c>
      <c r="I58" s="5">
        <v>1</v>
      </c>
      <c r="J58" s="5">
        <v>2.6666666666666665</v>
      </c>
      <c r="K58" s="5">
        <f>IFERROR(IF((I58*10)&lt;(G58-H58),I58*10,G58-H58),I58)</f>
        <v>8</v>
      </c>
      <c r="L58" s="5">
        <f>IFERROR(IF((-1*J58*10)&gt;(H58-G58),-J58*10,H58-G58),IF(J58="Sin Información",J58,IF(J58&gt;G58,-G58,-J58)))</f>
        <v>-8</v>
      </c>
      <c r="M58" s="5" t="s">
        <v>516</v>
      </c>
      <c r="N58" s="6"/>
    </row>
    <row r="59" spans="2:14" ht="29.25" thickBot="1" x14ac:dyDescent="0.3">
      <c r="B59" s="24">
        <v>57</v>
      </c>
      <c r="C59" s="24" t="s">
        <v>1270</v>
      </c>
      <c r="D59" s="24" t="s">
        <v>367</v>
      </c>
      <c r="E59" s="24" t="s">
        <v>1061</v>
      </c>
      <c r="F59" s="24" t="s">
        <v>39</v>
      </c>
      <c r="G59" s="5">
        <v>140</v>
      </c>
      <c r="H59" s="5">
        <v>5</v>
      </c>
      <c r="I59" s="5" t="s">
        <v>66</v>
      </c>
      <c r="J59" s="5" t="s">
        <v>66</v>
      </c>
      <c r="K59" s="5" t="str">
        <f>IFERROR(IF((I59*10)&lt;(G59-H59),I59*10,G59-H59),I59)</f>
        <v>Sin información</v>
      </c>
      <c r="L59" s="5" t="str">
        <f>IFERROR(IF((-1*J59*10)&gt;(H59-G59),-J59*10,H59-G59),IF(J59="Sin Información",J59,IF(J59&gt;G59,-G59,-J59)))</f>
        <v>Sin información</v>
      </c>
      <c r="M59" s="5" t="s">
        <v>516</v>
      </c>
      <c r="N59" s="6" t="s">
        <v>1428</v>
      </c>
    </row>
    <row r="60" spans="2:14" ht="29.25" thickBot="1" x14ac:dyDescent="0.3">
      <c r="B60" s="24">
        <v>58</v>
      </c>
      <c r="C60" s="24" t="s">
        <v>1270</v>
      </c>
      <c r="D60" s="24" t="s">
        <v>365</v>
      </c>
      <c r="E60" s="24" t="s">
        <v>1062</v>
      </c>
      <c r="F60" s="24" t="s">
        <v>39</v>
      </c>
      <c r="G60" s="5">
        <v>29.3</v>
      </c>
      <c r="H60" s="5">
        <v>4</v>
      </c>
      <c r="I60" s="5" t="s">
        <v>66</v>
      </c>
      <c r="J60" s="5" t="s">
        <v>66</v>
      </c>
      <c r="K60" s="5" t="str">
        <f>IFERROR(IF((I60*10)&lt;(G60-H60),I60*10,G60-H60),I60)</f>
        <v>Sin información</v>
      </c>
      <c r="L60" s="5" t="str">
        <f>IFERROR(IF((-1*J60*10)&gt;(H60-G60),-J60*10,H60-G60),IF(J60="Sin Información",J60,IF(J60&gt;G60,-G60,-J60)))</f>
        <v>Sin información</v>
      </c>
      <c r="M60" s="5" t="s">
        <v>516</v>
      </c>
      <c r="N60" s="6" t="s">
        <v>1428</v>
      </c>
    </row>
    <row r="61" spans="2:14" ht="29.25" thickBot="1" x14ac:dyDescent="0.3">
      <c r="B61" s="24">
        <v>59</v>
      </c>
      <c r="C61" s="24" t="s">
        <v>1270</v>
      </c>
      <c r="D61" s="24" t="s">
        <v>504</v>
      </c>
      <c r="E61" s="24" t="s">
        <v>1115</v>
      </c>
      <c r="F61" s="24" t="s">
        <v>40</v>
      </c>
      <c r="G61" s="5">
        <v>140</v>
      </c>
      <c r="H61" s="5">
        <v>4</v>
      </c>
      <c r="I61" s="5" t="s">
        <v>66</v>
      </c>
      <c r="J61" s="5" t="s">
        <v>66</v>
      </c>
      <c r="K61" s="5" t="str">
        <f>IFERROR(IF((I61*10)&lt;(G61-H61),I61*10,G61-H61),I61)</f>
        <v>Sin información</v>
      </c>
      <c r="L61" s="5" t="str">
        <f>IFERROR(IF((-1*J61*10)&gt;(H61-G61),-J61*10,H61-G61),IF(J61="Sin Información",J61,IF(J61&gt;G61,-G61,-J61)))</f>
        <v>Sin información</v>
      </c>
      <c r="M61" s="5" t="s">
        <v>516</v>
      </c>
      <c r="N61" s="6" t="s">
        <v>1428</v>
      </c>
    </row>
    <row r="62" spans="2:14" ht="29.25" thickBot="1" x14ac:dyDescent="0.3">
      <c r="B62" s="24">
        <v>60</v>
      </c>
      <c r="C62" s="24" t="s">
        <v>1270</v>
      </c>
      <c r="D62" s="24" t="s">
        <v>507</v>
      </c>
      <c r="E62" s="24" t="s">
        <v>1105</v>
      </c>
      <c r="F62" s="24" t="s">
        <v>39</v>
      </c>
      <c r="G62" s="5">
        <v>40.799999999999997</v>
      </c>
      <c r="H62" s="5">
        <v>5</v>
      </c>
      <c r="I62" s="5" t="s">
        <v>66</v>
      </c>
      <c r="J62" s="5" t="s">
        <v>66</v>
      </c>
      <c r="K62" s="5" t="str">
        <f>IFERROR(IF((I62*10)&lt;(G62-H62),I62*10,G62-H62),I62)</f>
        <v>Sin información</v>
      </c>
      <c r="L62" s="5" t="str">
        <f>IFERROR(IF((-1*J62*10)&gt;(H62-G62),-J62*10,H62-G62),IF(J62="Sin Información",J62,IF(J62&gt;G62,-G62,-J62)))</f>
        <v>Sin información</v>
      </c>
      <c r="M62" s="5" t="s">
        <v>516</v>
      </c>
      <c r="N62" s="6" t="s">
        <v>1428</v>
      </c>
    </row>
    <row r="63" spans="2:14" ht="29.25" thickBot="1" x14ac:dyDescent="0.3">
      <c r="B63" s="24">
        <v>61</v>
      </c>
      <c r="C63" s="24" t="s">
        <v>1234</v>
      </c>
      <c r="D63" s="24" t="s">
        <v>1405</v>
      </c>
      <c r="E63" s="24" t="s">
        <v>1186</v>
      </c>
      <c r="F63" s="24" t="s">
        <v>43</v>
      </c>
      <c r="G63" s="5">
        <v>20</v>
      </c>
      <c r="H63" s="5" t="s">
        <v>66</v>
      </c>
      <c r="I63" s="5" t="s">
        <v>66</v>
      </c>
      <c r="J63" s="5" t="s">
        <v>66</v>
      </c>
      <c r="K63" s="5" t="str">
        <f>IFERROR(IF((I63*10)&lt;(G63-H63),I63*10,G63-H63),I63)</f>
        <v>Sin información</v>
      </c>
      <c r="L63" s="5" t="str">
        <f>IFERROR(IF((-1*J63*10)&gt;(H63-G63),-J63*10,H63-G63),IF(J63="Sin Información",J63,IF(J63&gt;G63,-G63,-J63)))</f>
        <v>Sin información</v>
      </c>
      <c r="M63" s="5" t="s">
        <v>528</v>
      </c>
      <c r="N63" s="6" t="s">
        <v>1190</v>
      </c>
    </row>
    <row r="64" spans="2:14" ht="29.25" thickBot="1" x14ac:dyDescent="0.3">
      <c r="B64" s="24">
        <v>62</v>
      </c>
      <c r="C64" s="24" t="s">
        <v>1229</v>
      </c>
      <c r="D64" s="24" t="s">
        <v>1486</v>
      </c>
      <c r="E64" s="24" t="s">
        <v>1186</v>
      </c>
      <c r="F64" s="24" t="s">
        <v>45</v>
      </c>
      <c r="G64" s="5">
        <v>144</v>
      </c>
      <c r="H64" s="5" t="s">
        <v>66</v>
      </c>
      <c r="I64" s="5" t="s">
        <v>34</v>
      </c>
      <c r="J64" s="5" t="s">
        <v>66</v>
      </c>
      <c r="K64" s="5" t="str">
        <f>IFERROR(IF((I64*10)&lt;(G64-H64),I64*10,G64-H64),I64)</f>
        <v>No aplica</v>
      </c>
      <c r="L64" s="5" t="str">
        <f>IFERROR(IF((-1*J64*10)&gt;(H64-G64),-J64*10,H64-G64),IF(J64="Sin Información",J64,IF(J64&gt;G64,-G64,-J64)))</f>
        <v>Sin información</v>
      </c>
      <c r="M64" s="5" t="s">
        <v>528</v>
      </c>
      <c r="N64" s="6" t="s">
        <v>1464</v>
      </c>
    </row>
    <row r="65" spans="2:14" ht="29.25" thickBot="1" x14ac:dyDescent="0.3">
      <c r="B65" s="24">
        <v>63</v>
      </c>
      <c r="C65" s="24" t="s">
        <v>1218</v>
      </c>
      <c r="D65" s="24" t="s">
        <v>1487</v>
      </c>
      <c r="E65" s="24" t="s">
        <v>1186</v>
      </c>
      <c r="F65" s="24" t="s">
        <v>45</v>
      </c>
      <c r="G65" s="5">
        <v>87</v>
      </c>
      <c r="H65" s="5" t="s">
        <v>66</v>
      </c>
      <c r="I65" s="5" t="s">
        <v>34</v>
      </c>
      <c r="J65" s="5" t="s">
        <v>66</v>
      </c>
      <c r="K65" s="5" t="str">
        <f>IFERROR(IF((I65*10)&lt;(G65-H65),I65*10,G65-H65),I65)</f>
        <v>No aplica</v>
      </c>
      <c r="L65" s="5" t="str">
        <f>IFERROR(IF((-1*J65*10)&gt;(H65-G65),-J65*10,H65-G65),IF(J65="Sin Información",J65,IF(J65&gt;G65,-G65,-J65)))</f>
        <v>Sin información</v>
      </c>
      <c r="M65" s="5" t="s">
        <v>528</v>
      </c>
      <c r="N65" s="6" t="s">
        <v>1464</v>
      </c>
    </row>
    <row r="66" spans="2:14" ht="15.75" thickBot="1" x14ac:dyDescent="0.3">
      <c r="B66" s="24">
        <v>64</v>
      </c>
      <c r="C66" s="24" t="s">
        <v>1272</v>
      </c>
      <c r="D66" s="24" t="s">
        <v>266</v>
      </c>
      <c r="E66" s="24" t="s">
        <v>266</v>
      </c>
      <c r="F66" s="24" t="s">
        <v>45</v>
      </c>
      <c r="G66" s="5">
        <v>103.169</v>
      </c>
      <c r="H66" s="5">
        <v>0.64200000000000002</v>
      </c>
      <c r="I66" s="5" t="s">
        <v>34</v>
      </c>
      <c r="J66" s="5">
        <v>160.19843750000001</v>
      </c>
      <c r="K66" s="5" t="str">
        <f>IFERROR(IF((I66*10)&lt;(G66-H66),I66*10,G66-H66),I66)</f>
        <v>No aplica</v>
      </c>
      <c r="L66" s="5">
        <f>IFERROR(IF((-1*J66*10)&gt;(H66-G66),-J66*10,H66-G66),IF(J66="Sin Información",J66,IF(J66&gt;G66,-G66,-J66)))</f>
        <v>-102.527</v>
      </c>
      <c r="M66" s="5" t="s">
        <v>516</v>
      </c>
      <c r="N66" s="6"/>
    </row>
    <row r="67" spans="2:14" ht="29.25" thickBot="1" x14ac:dyDescent="0.3">
      <c r="B67" s="24">
        <v>65</v>
      </c>
      <c r="C67" s="24" t="s">
        <v>1224</v>
      </c>
      <c r="D67" s="24" t="s">
        <v>1392</v>
      </c>
      <c r="E67" s="24" t="s">
        <v>1186</v>
      </c>
      <c r="F67" s="24" t="s">
        <v>45</v>
      </c>
      <c r="G67" s="5">
        <v>80.8</v>
      </c>
      <c r="H67" s="5" t="s">
        <v>66</v>
      </c>
      <c r="I67" s="5" t="s">
        <v>34</v>
      </c>
      <c r="J67" s="5" t="s">
        <v>66</v>
      </c>
      <c r="K67" s="5" t="str">
        <f>IFERROR(IF((I67*10)&lt;(G67-H67),I67*10,G67-H67),I67)</f>
        <v>No aplica</v>
      </c>
      <c r="L67" s="5" t="str">
        <f>IFERROR(IF((-1*J67*10)&gt;(H67-G67),-J67*10,H67-G67),IF(J67="Sin Información",J67,IF(J67&gt;G67,-G67,-J67)))</f>
        <v>Sin información</v>
      </c>
      <c r="M67" s="5" t="s">
        <v>528</v>
      </c>
      <c r="N67" s="6" t="s">
        <v>1190</v>
      </c>
    </row>
    <row r="68" spans="2:14" ht="15.75" thickBot="1" x14ac:dyDescent="0.3">
      <c r="B68" s="24">
        <v>66</v>
      </c>
      <c r="C68" s="24" t="s">
        <v>1274</v>
      </c>
      <c r="D68" s="24" t="s">
        <v>320</v>
      </c>
      <c r="E68" s="24" t="s">
        <v>878</v>
      </c>
      <c r="F68" s="24" t="s">
        <v>43</v>
      </c>
      <c r="G68" s="5">
        <v>6.03</v>
      </c>
      <c r="H68" s="5">
        <v>1.2</v>
      </c>
      <c r="I68" s="5">
        <v>4.2368421052631584</v>
      </c>
      <c r="J68" s="5">
        <v>13.416666666666668</v>
      </c>
      <c r="K68" s="5">
        <f>IFERROR(IF((I68*10)&lt;(G68-H68),I68*10,G68-H68),I68)</f>
        <v>4.83</v>
      </c>
      <c r="L68" s="5">
        <f>IFERROR(IF((-1*J68*10)&gt;(H68-G68),-J68*10,H68-G68),IF(J68="Sin Información",J68,IF(J68&gt;G68,-G68,-J68)))</f>
        <v>-4.83</v>
      </c>
      <c r="M68" s="5" t="s">
        <v>516</v>
      </c>
      <c r="N68" s="6"/>
    </row>
    <row r="69" spans="2:14" ht="15.75" thickBot="1" x14ac:dyDescent="0.3">
      <c r="B69" s="24">
        <v>67</v>
      </c>
      <c r="C69" s="24" t="s">
        <v>1275</v>
      </c>
      <c r="D69" s="24" t="s">
        <v>172</v>
      </c>
      <c r="E69" s="24" t="s">
        <v>1009</v>
      </c>
      <c r="F69" s="24" t="s">
        <v>36</v>
      </c>
      <c r="G69" s="5">
        <v>50</v>
      </c>
      <c r="H69" s="5">
        <v>30</v>
      </c>
      <c r="I69" s="5">
        <v>6.0606060606060606</v>
      </c>
      <c r="J69" s="5">
        <v>6.8965517241379315</v>
      </c>
      <c r="K69" s="5">
        <f>IFERROR(IF((I69*10)&lt;(G69-H69),I69*10,G69-H69),I69)</f>
        <v>20</v>
      </c>
      <c r="L69" s="5">
        <f>IFERROR(IF((-1*J69*10)&gt;(H69-G69),-J69*10,H69-G69),IF(J69="Sin Información",J69,IF(J69&gt;G69,-G69,-J69)))</f>
        <v>-20</v>
      </c>
      <c r="M69" s="5" t="s">
        <v>516</v>
      </c>
      <c r="N69" s="6"/>
    </row>
    <row r="70" spans="2:14" ht="15.75" thickBot="1" x14ac:dyDescent="0.3">
      <c r="B70" s="24">
        <v>68</v>
      </c>
      <c r="C70" s="24" t="s">
        <v>1275</v>
      </c>
      <c r="D70" s="24" t="s">
        <v>173</v>
      </c>
      <c r="E70" s="24" t="s">
        <v>1010</v>
      </c>
      <c r="F70" s="24" t="s">
        <v>39</v>
      </c>
      <c r="G70" s="5">
        <v>37.064</v>
      </c>
      <c r="H70" s="5">
        <v>11</v>
      </c>
      <c r="I70" s="5">
        <v>0.18579234972677597</v>
      </c>
      <c r="J70" s="5">
        <v>0.18579234972677597</v>
      </c>
      <c r="K70" s="5">
        <f>IFERROR(IF((I70*10)&lt;(G70-H70),I70*10,G70-H70),I70)</f>
        <v>1.8579234972677596</v>
      </c>
      <c r="L70" s="5">
        <f>IFERROR(IF((-1*J70*10)&gt;(H70-G70),-J70*10,H70-G70),IF(J70="Sin Información",J70,IF(J70&gt;G70,-G70,-J70)))</f>
        <v>-1.8579234972677596</v>
      </c>
      <c r="M70" s="5" t="s">
        <v>516</v>
      </c>
      <c r="N70" s="6"/>
    </row>
    <row r="71" spans="2:14" ht="15.75" thickBot="1" x14ac:dyDescent="0.3">
      <c r="B71" s="24">
        <v>69</v>
      </c>
      <c r="C71" s="24" t="s">
        <v>1275</v>
      </c>
      <c r="D71" s="24" t="s">
        <v>173</v>
      </c>
      <c r="E71" s="24" t="s">
        <v>1010</v>
      </c>
      <c r="F71" s="24" t="s">
        <v>1480</v>
      </c>
      <c r="G71" s="5">
        <v>40.447000000000003</v>
      </c>
      <c r="H71" s="5">
        <v>11</v>
      </c>
      <c r="I71" s="5">
        <v>0.18579234972677597</v>
      </c>
      <c r="J71" s="5">
        <v>0.18579234972677597</v>
      </c>
      <c r="K71" s="5">
        <f>IFERROR(IF((I71*10)&lt;(G71-H71),I71*10,G71-H71),I71)</f>
        <v>1.8579234972677596</v>
      </c>
      <c r="L71" s="5">
        <f>IFERROR(IF((-1*J71*10)&gt;(H71-G71),-J71*10,H71-G71),IF(J71="Sin Información",J71,IF(J71&gt;G71,-G71,-J71)))</f>
        <v>-1.8579234972677596</v>
      </c>
      <c r="M71" s="5" t="s">
        <v>516</v>
      </c>
      <c r="N71" s="6"/>
    </row>
    <row r="72" spans="2:14" ht="15.75" thickBot="1" x14ac:dyDescent="0.3">
      <c r="B72" s="24">
        <v>70</v>
      </c>
      <c r="C72" s="24" t="s">
        <v>1275</v>
      </c>
      <c r="D72" s="24" t="s">
        <v>174</v>
      </c>
      <c r="E72" s="24" t="s">
        <v>1011</v>
      </c>
      <c r="F72" s="24" t="s">
        <v>39</v>
      </c>
      <c r="G72" s="5">
        <v>37.064</v>
      </c>
      <c r="H72" s="5">
        <v>9</v>
      </c>
      <c r="I72" s="5">
        <v>0.29508196721311475</v>
      </c>
      <c r="J72" s="5">
        <v>0.29508196721311475</v>
      </c>
      <c r="K72" s="5">
        <f>IFERROR(IF((I72*10)&lt;(G72-H72),I72*10,G72-H72),I72)</f>
        <v>2.9508196721311473</v>
      </c>
      <c r="L72" s="5">
        <f>IFERROR(IF((-1*J72*10)&gt;(H72-G72),-J72*10,H72-G72),IF(J72="Sin Información",J72,IF(J72&gt;G72,-G72,-J72)))</f>
        <v>-2.9508196721311473</v>
      </c>
      <c r="M72" s="5" t="s">
        <v>516</v>
      </c>
      <c r="N72" s="6"/>
    </row>
    <row r="73" spans="2:14" ht="15.75" thickBot="1" x14ac:dyDescent="0.3">
      <c r="B73" s="24">
        <v>71</v>
      </c>
      <c r="C73" s="24" t="s">
        <v>1275</v>
      </c>
      <c r="D73" s="24" t="s">
        <v>174</v>
      </c>
      <c r="E73" s="24" t="s">
        <v>1011</v>
      </c>
      <c r="F73" s="24" t="s">
        <v>1480</v>
      </c>
      <c r="G73" s="5">
        <v>40.447000000000003</v>
      </c>
      <c r="H73" s="5">
        <v>9</v>
      </c>
      <c r="I73" s="5">
        <v>0.29508196721311475</v>
      </c>
      <c r="J73" s="5">
        <v>0.29508196721311475</v>
      </c>
      <c r="K73" s="5">
        <f>IFERROR(IF((I73*10)&lt;(G73-H73),I73*10,G73-H73),I73)</f>
        <v>2.9508196721311473</v>
      </c>
      <c r="L73" s="5">
        <f>IFERROR(IF((-1*J73*10)&gt;(H73-G73),-J73*10,H73-G73),IF(J73="Sin Información",J73,IF(J73&gt;G73,-G73,-J73)))</f>
        <v>-2.9508196721311473</v>
      </c>
      <c r="M73" s="5" t="s">
        <v>516</v>
      </c>
      <c r="N73" s="6"/>
    </row>
    <row r="74" spans="2:14" ht="15.75" thickBot="1" x14ac:dyDescent="0.3">
      <c r="B74" s="24">
        <v>72</v>
      </c>
      <c r="C74" s="24" t="s">
        <v>1275</v>
      </c>
      <c r="D74" s="24" t="s">
        <v>175</v>
      </c>
      <c r="E74" s="24" t="s">
        <v>1012</v>
      </c>
      <c r="F74" s="24" t="s">
        <v>39</v>
      </c>
      <c r="G74" s="5">
        <v>35</v>
      </c>
      <c r="H74" s="5">
        <v>4</v>
      </c>
      <c r="I74" s="5">
        <v>1.24</v>
      </c>
      <c r="J74" s="5">
        <v>1.24</v>
      </c>
      <c r="K74" s="5">
        <f>IFERROR(IF((I74*10)&lt;(G74-H74),I74*10,G74-H74),I74)</f>
        <v>12.4</v>
      </c>
      <c r="L74" s="5">
        <f>IFERROR(IF((-1*J74*10)&gt;(H74-G74),-J74*10,H74-G74),IF(J74="Sin Información",J74,IF(J74&gt;G74,-G74,-J74)))</f>
        <v>-12.4</v>
      </c>
      <c r="M74" s="5" t="s">
        <v>516</v>
      </c>
      <c r="N74" s="6"/>
    </row>
    <row r="75" spans="2:14" ht="15.75" thickBot="1" x14ac:dyDescent="0.3">
      <c r="B75" s="24">
        <v>73</v>
      </c>
      <c r="C75" s="24" t="s">
        <v>1275</v>
      </c>
      <c r="D75" s="24" t="s">
        <v>176</v>
      </c>
      <c r="E75" s="24" t="s">
        <v>1013</v>
      </c>
      <c r="F75" s="24" t="s">
        <v>39</v>
      </c>
      <c r="G75" s="5">
        <v>36</v>
      </c>
      <c r="H75" s="5">
        <v>4</v>
      </c>
      <c r="I75" s="5">
        <v>1.28</v>
      </c>
      <c r="J75" s="5">
        <v>1.28</v>
      </c>
      <c r="K75" s="5">
        <f>IFERROR(IF((I75*10)&lt;(G75-H75),I75*10,G75-H75),I75)</f>
        <v>12.8</v>
      </c>
      <c r="L75" s="5">
        <f>IFERROR(IF((-1*J75*10)&gt;(H75-G75),-J75*10,H75-G75),IF(J75="Sin Información",J75,IF(J75&gt;G75,-G75,-J75)))</f>
        <v>-12.8</v>
      </c>
      <c r="M75" s="5" t="s">
        <v>516</v>
      </c>
      <c r="N75" s="6"/>
    </row>
    <row r="76" spans="2:14" ht="15.75" thickBot="1" x14ac:dyDescent="0.3">
      <c r="B76" s="24">
        <v>74</v>
      </c>
      <c r="C76" s="24" t="s">
        <v>1275</v>
      </c>
      <c r="D76" s="24" t="s">
        <v>177</v>
      </c>
      <c r="E76" s="24" t="s">
        <v>1014</v>
      </c>
      <c r="F76" s="24" t="s">
        <v>39</v>
      </c>
      <c r="G76" s="5">
        <v>9</v>
      </c>
      <c r="H76" s="5">
        <v>5</v>
      </c>
      <c r="I76" s="5">
        <v>0.16</v>
      </c>
      <c r="J76" s="5">
        <v>0.16</v>
      </c>
      <c r="K76" s="5">
        <f>IFERROR(IF((I76*10)&lt;(G76-H76),I76*10,G76-H76),I76)</f>
        <v>1.6</v>
      </c>
      <c r="L76" s="5">
        <f>IFERROR(IF((-1*J76*10)&gt;(H76-G76),-J76*10,H76-G76),IF(J76="Sin Información",J76,IF(J76&gt;G76,-G76,-J76)))</f>
        <v>-1.6</v>
      </c>
      <c r="M76" s="5" t="s">
        <v>516</v>
      </c>
      <c r="N76" s="6"/>
    </row>
    <row r="77" spans="2:14" ht="29.25" thickBot="1" x14ac:dyDescent="0.3">
      <c r="B77" s="24">
        <v>75</v>
      </c>
      <c r="C77" s="24" t="s">
        <v>1275</v>
      </c>
      <c r="D77" s="24" t="s">
        <v>125</v>
      </c>
      <c r="E77" s="24" t="s">
        <v>1015</v>
      </c>
      <c r="F77" s="24" t="s">
        <v>39</v>
      </c>
      <c r="G77" s="5">
        <v>20</v>
      </c>
      <c r="H77" s="5">
        <v>3</v>
      </c>
      <c r="I77" s="5">
        <v>2.8333333333333335</v>
      </c>
      <c r="J77" s="5">
        <v>2.8333333333333335</v>
      </c>
      <c r="K77" s="5">
        <f>IFERROR(IF((I77*10)&lt;(G77-H77),I77*10,G77-H77),I77)</f>
        <v>17</v>
      </c>
      <c r="L77" s="5">
        <f>IFERROR(IF((-1*J77*10)&gt;(H77-G77),-J77*10,H77-G77),IF(J77="Sin Información",J77,IF(J77&gt;G77,-G77,-J77)))</f>
        <v>-17</v>
      </c>
      <c r="M77" s="5" t="s">
        <v>528</v>
      </c>
      <c r="N77" s="6" t="s">
        <v>1464</v>
      </c>
    </row>
    <row r="78" spans="2:14" ht="29.25" thickBot="1" x14ac:dyDescent="0.3">
      <c r="B78" s="24">
        <v>76</v>
      </c>
      <c r="C78" s="24" t="s">
        <v>1275</v>
      </c>
      <c r="D78" s="24" t="s">
        <v>126</v>
      </c>
      <c r="E78" s="24" t="s">
        <v>1016</v>
      </c>
      <c r="F78" s="24" t="s">
        <v>39</v>
      </c>
      <c r="G78" s="5">
        <v>40</v>
      </c>
      <c r="H78" s="5">
        <v>3</v>
      </c>
      <c r="I78" s="5">
        <v>6.166666666666667</v>
      </c>
      <c r="J78" s="5">
        <v>6.166666666666667</v>
      </c>
      <c r="K78" s="5">
        <f>IFERROR(IF((I78*10)&lt;(G78-H78),I78*10,G78-H78),I78)</f>
        <v>37</v>
      </c>
      <c r="L78" s="5">
        <f>IFERROR(IF((-1*J78*10)&gt;(H78-G78),-J78*10,H78-G78),IF(J78="Sin Información",J78,IF(J78&gt;G78,-G78,-J78)))</f>
        <v>-37</v>
      </c>
      <c r="M78" s="5" t="s">
        <v>528</v>
      </c>
      <c r="N78" s="6" t="s">
        <v>1464</v>
      </c>
    </row>
    <row r="79" spans="2:14" ht="29.25" thickBot="1" x14ac:dyDescent="0.3">
      <c r="B79" s="24">
        <v>77</v>
      </c>
      <c r="C79" s="24" t="s">
        <v>1275</v>
      </c>
      <c r="D79" s="24" t="s">
        <v>127</v>
      </c>
      <c r="E79" s="24" t="s">
        <v>1017</v>
      </c>
      <c r="F79" s="24" t="s">
        <v>39</v>
      </c>
      <c r="G79" s="5">
        <v>35</v>
      </c>
      <c r="H79" s="5">
        <v>3</v>
      </c>
      <c r="I79" s="5">
        <v>5.333333333333333</v>
      </c>
      <c r="J79" s="5">
        <v>5.333333333333333</v>
      </c>
      <c r="K79" s="5">
        <f>IFERROR(IF((I79*10)&lt;(G79-H79),I79*10,G79-H79),I79)</f>
        <v>32</v>
      </c>
      <c r="L79" s="5">
        <f>IFERROR(IF((-1*J79*10)&gt;(H79-G79),-J79*10,H79-G79),IF(J79="Sin Información",J79,IF(J79&gt;G79,-G79,-J79)))</f>
        <v>-32</v>
      </c>
      <c r="M79" s="5" t="s">
        <v>528</v>
      </c>
      <c r="N79" s="6" t="s">
        <v>1464</v>
      </c>
    </row>
    <row r="80" spans="2:14" ht="29.25" thickBot="1" x14ac:dyDescent="0.3">
      <c r="B80" s="24">
        <v>78</v>
      </c>
      <c r="C80" s="24" t="s">
        <v>1275</v>
      </c>
      <c r="D80" s="24" t="s">
        <v>178</v>
      </c>
      <c r="E80" s="24" t="s">
        <v>1189</v>
      </c>
      <c r="F80" s="24" t="s">
        <v>36</v>
      </c>
      <c r="G80" s="5">
        <v>21.1</v>
      </c>
      <c r="H80" s="5">
        <v>1.6</v>
      </c>
      <c r="I80" s="5">
        <v>33.620689655172413</v>
      </c>
      <c r="J80" s="5">
        <v>33.620689655172413</v>
      </c>
      <c r="K80" s="5">
        <f>IFERROR(IF((I80*10)&lt;(G80-H80),I80*10,G80-H80),I80)</f>
        <v>19.5</v>
      </c>
      <c r="L80" s="5">
        <f>IFERROR(IF((-1*J80*10)&gt;(H80-G80),-J80*10,H80-G80),IF(J80="Sin Información",J80,IF(J80&gt;G80,-G80,-J80)))</f>
        <v>-19.5</v>
      </c>
      <c r="M80" s="5" t="s">
        <v>528</v>
      </c>
      <c r="N80" s="6" t="s">
        <v>1464</v>
      </c>
    </row>
    <row r="81" spans="1:14" ht="29.25" thickBot="1" x14ac:dyDescent="0.3">
      <c r="B81" s="24">
        <v>79</v>
      </c>
      <c r="C81" s="24" t="s">
        <v>1275</v>
      </c>
      <c r="D81" s="24" t="s">
        <v>453</v>
      </c>
      <c r="E81" s="24" t="s">
        <v>1074</v>
      </c>
      <c r="F81" s="24" t="s">
        <v>39</v>
      </c>
      <c r="G81" s="5">
        <v>67.2</v>
      </c>
      <c r="H81" s="5">
        <v>3</v>
      </c>
      <c r="I81" s="5" t="s">
        <v>66</v>
      </c>
      <c r="J81" s="5" t="s">
        <v>66</v>
      </c>
      <c r="K81" s="5" t="str">
        <f>IFERROR(IF((I81*10)&lt;(G81-H81),I81*10,G81-H81),I81)</f>
        <v>Sin información</v>
      </c>
      <c r="L81" s="5" t="str">
        <f>IFERROR(IF((-1*J81*10)&gt;(H81-G81),-J81*10,H81-G81),IF(J81="Sin Información",J81,IF(J81&gt;G81,-G81,-J81)))</f>
        <v>Sin información</v>
      </c>
      <c r="M81" s="5" t="s">
        <v>516</v>
      </c>
      <c r="N81" s="6" t="s">
        <v>1428</v>
      </c>
    </row>
    <row r="82" spans="1:14" ht="29.25" thickBot="1" x14ac:dyDescent="0.3">
      <c r="B82" s="24">
        <v>80</v>
      </c>
      <c r="C82" s="24" t="s">
        <v>1346</v>
      </c>
      <c r="D82" s="24" t="s">
        <v>402</v>
      </c>
      <c r="E82" s="24" t="s">
        <v>973</v>
      </c>
      <c r="F82" s="24" t="s">
        <v>45</v>
      </c>
      <c r="G82" s="5">
        <v>8.9990000000000006</v>
      </c>
      <c r="H82" s="5">
        <v>0.09</v>
      </c>
      <c r="I82" s="5" t="s">
        <v>34</v>
      </c>
      <c r="J82" s="5" t="s">
        <v>66</v>
      </c>
      <c r="K82" s="5" t="str">
        <f>IFERROR(IF((I82*10)&lt;(G82-H82),I82*10,G82-H82),I82)</f>
        <v>No aplica</v>
      </c>
      <c r="L82" s="5" t="str">
        <f>IFERROR(IF((-1*J82*10)&gt;(H82-G82),-J82*10,H82-G82),IF(J82="Sin Información",J82,IF(J82&gt;G82,-G82,-J82)))</f>
        <v>Sin información</v>
      </c>
      <c r="M82" s="5" t="s">
        <v>516</v>
      </c>
      <c r="N82" s="6" t="s">
        <v>1428</v>
      </c>
    </row>
    <row r="83" spans="1:14" ht="29.25" thickBot="1" x14ac:dyDescent="0.3">
      <c r="B83" s="24">
        <v>81</v>
      </c>
      <c r="C83" s="24" t="s">
        <v>1247</v>
      </c>
      <c r="D83" s="24" t="s">
        <v>1424</v>
      </c>
      <c r="E83" s="24" t="s">
        <v>1186</v>
      </c>
      <c r="F83" s="24" t="s">
        <v>39</v>
      </c>
      <c r="G83" s="5">
        <v>166</v>
      </c>
      <c r="H83" s="5" t="s">
        <v>66</v>
      </c>
      <c r="I83" s="5" t="s">
        <v>66</v>
      </c>
      <c r="J83" s="5" t="s">
        <v>66</v>
      </c>
      <c r="K83" s="5" t="str">
        <f>IFERROR(IF((I83*10)&lt;(G83-H83),I83*10,G83-H83),I83)</f>
        <v>Sin información</v>
      </c>
      <c r="L83" s="5" t="str">
        <f>IFERROR(IF((-1*J83*10)&gt;(H83-G83),-J83*10,H83-G83),IF(J83="Sin Información",J83,IF(J83&gt;G83,-G83,-J83)))</f>
        <v>Sin información</v>
      </c>
      <c r="M83" s="5" t="s">
        <v>528</v>
      </c>
      <c r="N83" s="6" t="s">
        <v>1190</v>
      </c>
    </row>
    <row r="84" spans="1:14" ht="29.25" thickBot="1" x14ac:dyDescent="0.3">
      <c r="B84" s="24">
        <v>82</v>
      </c>
      <c r="C84" s="24" t="s">
        <v>1247</v>
      </c>
      <c r="D84" s="24" t="s">
        <v>1425</v>
      </c>
      <c r="E84" s="24" t="s">
        <v>1186</v>
      </c>
      <c r="F84" s="24" t="s">
        <v>39</v>
      </c>
      <c r="G84" s="5">
        <v>166</v>
      </c>
      <c r="H84" s="5" t="s">
        <v>66</v>
      </c>
      <c r="I84" s="5" t="s">
        <v>66</v>
      </c>
      <c r="J84" s="5" t="s">
        <v>66</v>
      </c>
      <c r="K84" s="5" t="str">
        <f>IFERROR(IF((I84*10)&lt;(G84-H84),I84*10,G84-H84),I84)</f>
        <v>Sin información</v>
      </c>
      <c r="L84" s="5" t="str">
        <f>IFERROR(IF((-1*J84*10)&gt;(H84-G84),-J84*10,H84-G84),IF(J84="Sin Información",J84,IF(J84&gt;G84,-G84,-J84)))</f>
        <v>Sin información</v>
      </c>
      <c r="M84" s="5" t="s">
        <v>528</v>
      </c>
      <c r="N84" s="6" t="s">
        <v>1190</v>
      </c>
    </row>
    <row r="85" spans="1:14" ht="15.75" thickBot="1" x14ac:dyDescent="0.3">
      <c r="B85" s="24">
        <v>83</v>
      </c>
      <c r="C85" s="24" t="s">
        <v>1262</v>
      </c>
      <c r="D85" s="24" t="s">
        <v>398</v>
      </c>
      <c r="E85" s="24" t="s">
        <v>970</v>
      </c>
      <c r="F85" s="24" t="s">
        <v>45</v>
      </c>
      <c r="G85" s="5">
        <v>0.43759999999999999</v>
      </c>
      <c r="H85" s="5">
        <v>7.0999999999999994E-2</v>
      </c>
      <c r="I85" s="5" t="s">
        <v>34</v>
      </c>
      <c r="J85" s="5">
        <v>3.0550000000000002</v>
      </c>
      <c r="K85" s="5" t="str">
        <f>IFERROR(IF((I85*10)&lt;(G85-H85),I85*10,G85-H85),I85)</f>
        <v>No aplica</v>
      </c>
      <c r="L85" s="5">
        <f>IFERROR(IF((-1*J85*10)&gt;(H85-G85),-J85*10,H85-G85),IF(J85="Sin Información",J85,IF(J85&gt;G85,-G85,-J85)))</f>
        <v>-0.36659999999999998</v>
      </c>
      <c r="M85" s="5" t="s">
        <v>516</v>
      </c>
      <c r="N85" s="6"/>
    </row>
    <row r="86" spans="1:14" ht="15.75" thickBot="1" x14ac:dyDescent="0.3">
      <c r="B86" s="24">
        <v>84</v>
      </c>
      <c r="C86" s="24" t="s">
        <v>1262</v>
      </c>
      <c r="D86" s="24" t="s">
        <v>115</v>
      </c>
      <c r="E86" s="24" t="s">
        <v>705</v>
      </c>
      <c r="F86" s="24" t="s">
        <v>37</v>
      </c>
      <c r="G86" s="5">
        <v>154.94499999999999</v>
      </c>
      <c r="H86" s="5">
        <v>60</v>
      </c>
      <c r="I86" s="5">
        <v>11.868124999999999</v>
      </c>
      <c r="J86" s="5">
        <v>10.549444444444443</v>
      </c>
      <c r="K86" s="5">
        <f>IFERROR(IF((I86*10)&lt;(G86-H86),I86*10,G86-H86),I86)</f>
        <v>94.944999999999993</v>
      </c>
      <c r="L86" s="5">
        <f>IFERROR(IF((-1*J86*10)&gt;(H86-G86),-J86*10,H86-G86),IF(J86="Sin Información",J86,IF(J86&gt;G86,-G86,-J86)))</f>
        <v>-94.944999999999993</v>
      </c>
      <c r="M86" s="5" t="s">
        <v>516</v>
      </c>
      <c r="N86" s="6"/>
    </row>
    <row r="87" spans="1:14" ht="15.75" thickBot="1" x14ac:dyDescent="0.3">
      <c r="B87" s="24">
        <v>85</v>
      </c>
      <c r="C87" s="24" t="s">
        <v>1263</v>
      </c>
      <c r="D87" s="24" t="s">
        <v>183</v>
      </c>
      <c r="E87" s="24" t="s">
        <v>707</v>
      </c>
      <c r="F87" s="24" t="s">
        <v>37</v>
      </c>
      <c r="G87" s="5">
        <v>58.26</v>
      </c>
      <c r="H87" s="5">
        <v>18</v>
      </c>
      <c r="I87" s="5">
        <v>21.276595744680851</v>
      </c>
      <c r="J87" s="5">
        <v>10.204081632653061</v>
      </c>
      <c r="K87" s="5">
        <f>IFERROR(IF((I87*10)&lt;(G87-H87),I87*10,G87-H87),I87)</f>
        <v>40.26</v>
      </c>
      <c r="L87" s="5">
        <f>IFERROR(IF((-1*J87*10)&gt;(H87-G87),-J87*10,H87-G87),IF(J87="Sin Información",J87,IF(J87&gt;G87,-G87,-J87)))</f>
        <v>-40.26</v>
      </c>
      <c r="M87" s="5" t="s">
        <v>516</v>
      </c>
      <c r="N87" s="6"/>
    </row>
    <row r="88" spans="1:14" ht="15.75" thickBot="1" x14ac:dyDescent="0.3">
      <c r="B88" s="24">
        <v>86</v>
      </c>
      <c r="C88" s="24" t="s">
        <v>1263</v>
      </c>
      <c r="D88" s="24" t="s">
        <v>183</v>
      </c>
      <c r="E88" s="24" t="s">
        <v>706</v>
      </c>
      <c r="F88" s="24" t="s">
        <v>36</v>
      </c>
      <c r="G88" s="5">
        <v>57.91</v>
      </c>
      <c r="H88" s="5">
        <v>18</v>
      </c>
      <c r="I88" s="5">
        <v>21.276595744680851</v>
      </c>
      <c r="J88" s="5">
        <v>10.204081632653061</v>
      </c>
      <c r="K88" s="5">
        <f>IFERROR(IF((I88*10)&lt;(G88-H88),I88*10,G88-H88),I88)</f>
        <v>39.909999999999997</v>
      </c>
      <c r="L88" s="5">
        <f>IFERROR(IF((-1*J88*10)&gt;(H88-G88),-J88*10,H88-G88),IF(J88="Sin Información",J88,IF(J88&gt;G88,-G88,-J88)))</f>
        <v>-39.909999999999997</v>
      </c>
      <c r="M88" s="5" t="s">
        <v>516</v>
      </c>
      <c r="N88" s="6"/>
    </row>
    <row r="89" spans="1:14" ht="15.75" thickBot="1" x14ac:dyDescent="0.3">
      <c r="A89" s="21"/>
      <c r="B89" s="24">
        <v>87</v>
      </c>
      <c r="C89" s="24" t="s">
        <v>1251</v>
      </c>
      <c r="D89" s="24" t="s">
        <v>194</v>
      </c>
      <c r="E89" s="24" t="s">
        <v>603</v>
      </c>
      <c r="F89" s="24" t="s">
        <v>35</v>
      </c>
      <c r="G89" s="5">
        <v>177</v>
      </c>
      <c r="H89" s="5">
        <v>70</v>
      </c>
      <c r="I89" s="5">
        <v>0.59444444444444444</v>
      </c>
      <c r="J89" s="5">
        <v>0.44583333333333336</v>
      </c>
      <c r="K89" s="5">
        <f>IFERROR(IF((I89*10)&lt;(G89-H89),I89*10,G89-H89),I89)</f>
        <v>5.9444444444444446</v>
      </c>
      <c r="L89" s="5">
        <f>IFERROR(IF((-1*J89*10)&gt;(H89-G89),-J89*10,H89-G89),IF(J89="Sin Información",J89,IF(J89&gt;G89,-G89,-J89)))</f>
        <v>-4.4583333333333339</v>
      </c>
      <c r="M89" s="5" t="s">
        <v>516</v>
      </c>
      <c r="N89" s="6"/>
    </row>
    <row r="90" spans="1:14" ht="15.75" thickBot="1" x14ac:dyDescent="0.3">
      <c r="B90" s="24">
        <v>88</v>
      </c>
      <c r="C90" s="24" t="s">
        <v>1277</v>
      </c>
      <c r="D90" s="24" t="s">
        <v>509</v>
      </c>
      <c r="E90" s="24" t="s">
        <v>816</v>
      </c>
      <c r="F90" s="24" t="s">
        <v>37</v>
      </c>
      <c r="G90" s="5">
        <v>52.45</v>
      </c>
      <c r="H90" s="5">
        <v>15</v>
      </c>
      <c r="I90" s="5">
        <v>12.466333333333333</v>
      </c>
      <c r="J90" s="5">
        <v>12.466333333333333</v>
      </c>
      <c r="K90" s="5">
        <f>IFERROR(IF((I90*10)&lt;(G90-H90),I90*10,G90-H90),I90)</f>
        <v>37.450000000000003</v>
      </c>
      <c r="L90" s="5">
        <f>IFERROR(IF((-1*J90*10)&gt;(H90-G90),-J90*10,H90-G90),IF(J90="Sin Información",J90,IF(J90&gt;G90,-G90,-J90)))</f>
        <v>-37.450000000000003</v>
      </c>
      <c r="M90" s="5" t="s">
        <v>516</v>
      </c>
      <c r="N90" s="6"/>
    </row>
    <row r="91" spans="1:14" ht="15.75" thickBot="1" x14ac:dyDescent="0.3">
      <c r="B91" s="24">
        <v>89</v>
      </c>
      <c r="C91" s="24" t="s">
        <v>1277</v>
      </c>
      <c r="D91" s="24" t="s">
        <v>510</v>
      </c>
      <c r="E91" s="24" t="s">
        <v>817</v>
      </c>
      <c r="F91" s="24" t="s">
        <v>37</v>
      </c>
      <c r="G91" s="5">
        <v>54.86</v>
      </c>
      <c r="H91" s="5">
        <v>19</v>
      </c>
      <c r="I91" s="5">
        <v>11.030666666666667</v>
      </c>
      <c r="J91" s="5">
        <v>11.030666666666667</v>
      </c>
      <c r="K91" s="5">
        <f>IFERROR(IF((I91*10)&lt;(G91-H91),I91*10,G91-H91),I91)</f>
        <v>35.86</v>
      </c>
      <c r="L91" s="5">
        <f>IFERROR(IF((-1*J91*10)&gt;(H91-G91),-J91*10,H91-G91),IF(J91="Sin Información",J91,IF(J91&gt;G91,-G91,-J91)))</f>
        <v>-35.86</v>
      </c>
      <c r="M91" s="5" t="s">
        <v>516</v>
      </c>
      <c r="N91" s="6"/>
    </row>
    <row r="92" spans="1:14" ht="15.75" thickBot="1" x14ac:dyDescent="0.3">
      <c r="B92" s="24">
        <v>90</v>
      </c>
      <c r="C92" s="24" t="s">
        <v>1277</v>
      </c>
      <c r="D92" s="24" t="s">
        <v>511</v>
      </c>
      <c r="E92" s="24" t="s">
        <v>818</v>
      </c>
      <c r="F92" s="24" t="s">
        <v>37</v>
      </c>
      <c r="G92" s="5">
        <v>54.47</v>
      </c>
      <c r="H92" s="5">
        <v>17</v>
      </c>
      <c r="I92" s="5">
        <v>12.158999999999999</v>
      </c>
      <c r="J92" s="5">
        <v>12.158999999999999</v>
      </c>
      <c r="K92" s="5">
        <f>IFERROR(IF((I92*10)&lt;(G92-H92),I92*10,G92-H92),I92)</f>
        <v>37.47</v>
      </c>
      <c r="L92" s="5">
        <f>IFERROR(IF((-1*J92*10)&gt;(H92-G92),-J92*10,H92-G92),IF(J92="Sin Información",J92,IF(J92&gt;G92,-G92,-J92)))</f>
        <v>-37.47</v>
      </c>
      <c r="M92" s="5" t="s">
        <v>516</v>
      </c>
      <c r="N92" s="6"/>
    </row>
    <row r="93" spans="1:14" ht="15.75" thickBot="1" x14ac:dyDescent="0.3">
      <c r="B93" s="24">
        <v>91</v>
      </c>
      <c r="C93" s="24" t="s">
        <v>1277</v>
      </c>
      <c r="D93" s="24" t="s">
        <v>512</v>
      </c>
      <c r="E93" s="24" t="s">
        <v>819</v>
      </c>
      <c r="F93" s="24" t="s">
        <v>37</v>
      </c>
      <c r="G93" s="5">
        <v>36.9</v>
      </c>
      <c r="H93" s="5">
        <v>9</v>
      </c>
      <c r="I93" s="5">
        <v>13.95</v>
      </c>
      <c r="J93" s="5">
        <v>9.2999999999999989</v>
      </c>
      <c r="K93" s="5">
        <f>IFERROR(IF((I93*10)&lt;(G93-H93),I93*10,G93-H93),I93)</f>
        <v>27.9</v>
      </c>
      <c r="L93" s="5">
        <f>IFERROR(IF((-1*J93*10)&gt;(H93-G93),-J93*10,H93-G93),IF(J93="Sin Información",J93,IF(J93&gt;G93,-G93,-J93)))</f>
        <v>-27.9</v>
      </c>
      <c r="M93" s="5" t="s">
        <v>516</v>
      </c>
      <c r="N93" s="6"/>
    </row>
    <row r="94" spans="1:14" s="38" customFormat="1" ht="29.25" thickBot="1" x14ac:dyDescent="0.3">
      <c r="A94" s="21"/>
      <c r="B94" s="24">
        <v>92</v>
      </c>
      <c r="C94" s="24" t="s">
        <v>1271</v>
      </c>
      <c r="D94" s="24" t="s">
        <v>1420</v>
      </c>
      <c r="E94" s="24" t="s">
        <v>1186</v>
      </c>
      <c r="F94" s="24" t="s">
        <v>1248</v>
      </c>
      <c r="G94" s="5">
        <v>114.4</v>
      </c>
      <c r="H94" s="5">
        <v>29</v>
      </c>
      <c r="I94" s="5" t="s">
        <v>66</v>
      </c>
      <c r="J94" s="5" t="s">
        <v>66</v>
      </c>
      <c r="K94" s="5" t="str">
        <f>IFERROR(IF((I94*10)&lt;(G94-H94),I94*10,G94-H94),I94)</f>
        <v>Sin información</v>
      </c>
      <c r="L94" s="5" t="str">
        <f>IFERROR(IF((-1*J94*10)&gt;(H94-G94),-J94*10,H94-G94),IF(J94="Sin Información",J94,IF(J94&gt;G94,-G94,-J94)))</f>
        <v>Sin información</v>
      </c>
      <c r="M94" s="5" t="s">
        <v>528</v>
      </c>
      <c r="N94" s="6" t="s">
        <v>1190</v>
      </c>
    </row>
    <row r="95" spans="1:14" ht="15.75" thickBot="1" x14ac:dyDescent="0.3">
      <c r="B95" s="24">
        <v>93</v>
      </c>
      <c r="C95" s="24" t="s">
        <v>1271</v>
      </c>
      <c r="D95" s="24" t="s">
        <v>555</v>
      </c>
      <c r="E95" s="24" t="s">
        <v>555</v>
      </c>
      <c r="F95" s="24" t="s">
        <v>45</v>
      </c>
      <c r="G95" s="5">
        <v>100.22</v>
      </c>
      <c r="H95" s="5">
        <v>3.46</v>
      </c>
      <c r="I95" s="5" t="s">
        <v>34</v>
      </c>
      <c r="J95" s="5">
        <v>18</v>
      </c>
      <c r="K95" s="5" t="str">
        <f>IFERROR(IF((I95*10)&lt;(G95-H95),I95*10,G95-H95),I95)</f>
        <v>No aplica</v>
      </c>
      <c r="L95" s="5">
        <f>IFERROR(IF((-1*J95*10)&gt;(H95-G95),-J95*10,H95-G95),IF(J95="Sin Información",J95,IF(J95&gt;G95,-G95,-J95)))</f>
        <v>-96.76</v>
      </c>
      <c r="M95" s="5" t="s">
        <v>516</v>
      </c>
      <c r="N95" s="6" t="s">
        <v>1472</v>
      </c>
    </row>
    <row r="96" spans="1:14" ht="29.25" thickBot="1" x14ac:dyDescent="0.3">
      <c r="B96" s="24">
        <v>94</v>
      </c>
      <c r="C96" s="24" t="s">
        <v>1214</v>
      </c>
      <c r="D96" s="24" t="s">
        <v>416</v>
      </c>
      <c r="E96" s="24" t="s">
        <v>974</v>
      </c>
      <c r="F96" s="24" t="s">
        <v>45</v>
      </c>
      <c r="G96" s="5">
        <v>111.3467459</v>
      </c>
      <c r="H96" s="5">
        <v>10.6</v>
      </c>
      <c r="I96" s="5" t="s">
        <v>34</v>
      </c>
      <c r="J96" s="5" t="s">
        <v>66</v>
      </c>
      <c r="K96" s="5" t="str">
        <f>IFERROR(IF((I96*10)&lt;(G96-H96),I96*10,G96-H96),I96)</f>
        <v>No aplica</v>
      </c>
      <c r="L96" s="5" t="str">
        <f>IFERROR(IF((-1*J96*10)&gt;(H96-G96),-J96*10,H96-G96),IF(J96="Sin Información",J96,IF(J96&gt;G96,-G96,-J96)))</f>
        <v>Sin información</v>
      </c>
      <c r="M96" s="5" t="s">
        <v>516</v>
      </c>
      <c r="N96" s="6" t="s">
        <v>1428</v>
      </c>
    </row>
    <row r="97" spans="1:14" ht="15.75" thickBot="1" x14ac:dyDescent="0.3">
      <c r="B97" s="24">
        <v>95</v>
      </c>
      <c r="C97" s="24" t="s">
        <v>1254</v>
      </c>
      <c r="D97" s="24" t="s">
        <v>90</v>
      </c>
      <c r="E97" s="24" t="s">
        <v>723</v>
      </c>
      <c r="F97" s="24" t="s">
        <v>33</v>
      </c>
      <c r="G97" s="5">
        <v>138.75829999999999</v>
      </c>
      <c r="H97" s="5">
        <v>74</v>
      </c>
      <c r="I97" s="5">
        <v>22.407716262975775</v>
      </c>
      <c r="J97" s="5">
        <v>22.407716262975775</v>
      </c>
      <c r="K97" s="5">
        <f>IFERROR(IF((I97*10)&lt;(G97-H97),I97*10,G97-H97),I97)</f>
        <v>64.758299999999991</v>
      </c>
      <c r="L97" s="5">
        <f>IFERROR(IF((-1*J97*10)&gt;(H97-G97),-J97*10,H97-G97),IF(J97="Sin Información",J97,IF(J97&gt;G97,-G97,-J97)))</f>
        <v>-64.758299999999991</v>
      </c>
      <c r="M97" s="5" t="s">
        <v>516</v>
      </c>
      <c r="N97" s="6"/>
    </row>
    <row r="98" spans="1:14" ht="15.75" thickBot="1" x14ac:dyDescent="0.3">
      <c r="B98" s="24">
        <v>96</v>
      </c>
      <c r="C98" s="24" t="s">
        <v>1254</v>
      </c>
      <c r="D98" s="24" t="s">
        <v>91</v>
      </c>
      <c r="E98" s="24" t="s">
        <v>825</v>
      </c>
      <c r="F98" s="24" t="s">
        <v>33</v>
      </c>
      <c r="G98" s="5">
        <v>138.75829999999999</v>
      </c>
      <c r="H98" s="5">
        <v>74</v>
      </c>
      <c r="I98" s="5">
        <v>18.241774647887322</v>
      </c>
      <c r="J98" s="5">
        <v>18.241774647887322</v>
      </c>
      <c r="K98" s="5">
        <f>IFERROR(IF((I98*10)&lt;(G98-H98),I98*10,G98-H98),I98)</f>
        <v>64.758299999999991</v>
      </c>
      <c r="L98" s="5">
        <f>IFERROR(IF((-1*J98*10)&gt;(H98-G98),-J98*10,H98-G98),IF(J98="Sin Información",J98,IF(J98&gt;G98,-G98,-J98)))</f>
        <v>-64.758299999999991</v>
      </c>
      <c r="M98" s="5" t="s">
        <v>516</v>
      </c>
      <c r="N98" s="6"/>
    </row>
    <row r="99" spans="1:14" ht="15.75" thickBot="1" x14ac:dyDescent="0.3">
      <c r="B99" s="24">
        <v>97</v>
      </c>
      <c r="C99" s="24" t="s">
        <v>1254</v>
      </c>
      <c r="D99" s="24" t="s">
        <v>92</v>
      </c>
      <c r="E99" s="24" t="s">
        <v>826</v>
      </c>
      <c r="F99" s="24" t="s">
        <v>33</v>
      </c>
      <c r="G99" s="5">
        <v>46.283499999999997</v>
      </c>
      <c r="H99" s="5">
        <v>38.5</v>
      </c>
      <c r="I99" s="5">
        <v>6.5407563025210056</v>
      </c>
      <c r="J99" s="5">
        <v>6.5407563025210056</v>
      </c>
      <c r="K99" s="5">
        <f>IFERROR(IF((I99*10)&lt;(G99-H99),I99*10,G99-H99),I99)</f>
        <v>7.7834999999999965</v>
      </c>
      <c r="L99" s="5">
        <f>IFERROR(IF((-1*J99*10)&gt;(H99-G99),-J99*10,H99-G99),IF(J99="Sin Información",J99,IF(J99&gt;G99,-G99,-J99)))</f>
        <v>-7.7834999999999965</v>
      </c>
      <c r="M99" s="5" t="s">
        <v>516</v>
      </c>
      <c r="N99" s="6"/>
    </row>
    <row r="100" spans="1:14" ht="15.75" thickBot="1" x14ac:dyDescent="0.3">
      <c r="B100" s="24">
        <v>98</v>
      </c>
      <c r="C100" s="24" t="s">
        <v>1254</v>
      </c>
      <c r="D100" s="24" t="s">
        <v>112</v>
      </c>
      <c r="E100" s="24" t="s">
        <v>673</v>
      </c>
      <c r="F100" s="24" t="s">
        <v>33</v>
      </c>
      <c r="G100" s="5">
        <v>86</v>
      </c>
      <c r="H100" s="5">
        <v>40</v>
      </c>
      <c r="I100" s="5">
        <v>23</v>
      </c>
      <c r="J100" s="5">
        <v>23</v>
      </c>
      <c r="K100" s="5">
        <f>IFERROR(IF((I100*10)&lt;(G100-H100),I100*10,G100-H100),I100)</f>
        <v>46</v>
      </c>
      <c r="L100" s="5">
        <f>IFERROR(IF((-1*J100*10)&gt;(H100-G100),-J100*10,H100-G100),IF(J100="Sin Información",J100,IF(J100&gt;G100,-G100,-J100)))</f>
        <v>-46</v>
      </c>
      <c r="M100" s="5" t="s">
        <v>516</v>
      </c>
      <c r="N100" s="6"/>
    </row>
    <row r="101" spans="1:14" ht="15.75" thickBot="1" x14ac:dyDescent="0.3">
      <c r="B101" s="24">
        <v>99</v>
      </c>
      <c r="C101" s="24" t="s">
        <v>1254</v>
      </c>
      <c r="D101" s="24" t="s">
        <v>113</v>
      </c>
      <c r="E101" s="24" t="s">
        <v>674</v>
      </c>
      <c r="F101" s="24" t="s">
        <v>33</v>
      </c>
      <c r="G101" s="5">
        <v>86</v>
      </c>
      <c r="H101" s="5">
        <v>40</v>
      </c>
      <c r="I101" s="5">
        <v>23</v>
      </c>
      <c r="J101" s="5">
        <v>23</v>
      </c>
      <c r="K101" s="5">
        <f>IFERROR(IF((I101*10)&lt;(G101-H101),I101*10,G101-H101),I101)</f>
        <v>46</v>
      </c>
      <c r="L101" s="5">
        <f>IFERROR(IF((-1*J101*10)&gt;(H101-G101),-J101*10,H101-G101),IF(J101="Sin Información",J101,IF(J101&gt;G101,-G101,-J101)))</f>
        <v>-46</v>
      </c>
      <c r="M101" s="5" t="s">
        <v>516</v>
      </c>
      <c r="N101" s="6"/>
    </row>
    <row r="102" spans="1:14" ht="15.75" thickBot="1" x14ac:dyDescent="0.3">
      <c r="B102" s="24">
        <v>100</v>
      </c>
      <c r="C102" s="24" t="s">
        <v>1254</v>
      </c>
      <c r="D102" s="24" t="s">
        <v>179</v>
      </c>
      <c r="E102" s="24" t="s">
        <v>678</v>
      </c>
      <c r="F102" s="24" t="s">
        <v>33</v>
      </c>
      <c r="G102" s="5">
        <v>231.2</v>
      </c>
      <c r="H102" s="5">
        <v>100</v>
      </c>
      <c r="I102" s="5">
        <v>39.637462235649544</v>
      </c>
      <c r="J102" s="5">
        <v>45.874125874125873</v>
      </c>
      <c r="K102" s="5">
        <f>IFERROR(IF((I102*10)&lt;(G102-H102),I102*10,G102-H102),I102)</f>
        <v>131.19999999999999</v>
      </c>
      <c r="L102" s="5">
        <f>IFERROR(IF((-1*J102*10)&gt;(H102-G102),-J102*10,H102-G102),IF(J102="Sin Información",J102,IF(J102&gt;G102,-G102,-J102)))</f>
        <v>-131.19999999999999</v>
      </c>
      <c r="M102" s="5" t="s">
        <v>516</v>
      </c>
      <c r="N102" s="6"/>
    </row>
    <row r="103" spans="1:14" ht="15.75" thickBot="1" x14ac:dyDescent="0.3">
      <c r="B103" s="24">
        <v>101</v>
      </c>
      <c r="C103" s="24" t="s">
        <v>1254</v>
      </c>
      <c r="D103" s="24" t="s">
        <v>180</v>
      </c>
      <c r="E103" s="24" t="s">
        <v>679</v>
      </c>
      <c r="F103" s="24" t="s">
        <v>33</v>
      </c>
      <c r="G103" s="5">
        <v>232</v>
      </c>
      <c r="H103" s="5">
        <v>100</v>
      </c>
      <c r="I103" s="5">
        <v>17.789757412398924</v>
      </c>
      <c r="J103" s="5">
        <v>14.163090128755364</v>
      </c>
      <c r="K103" s="5">
        <f>IFERROR(IF((I103*10)&lt;(G103-H103),I103*10,G103-H103),I103)</f>
        <v>132</v>
      </c>
      <c r="L103" s="5">
        <f>IFERROR(IF((-1*J103*10)&gt;(H103-G103),-J103*10,H103-G103),IF(J103="Sin Información",J103,IF(J103&gt;G103,-G103,-J103)))</f>
        <v>-132</v>
      </c>
      <c r="M103" s="5" t="s">
        <v>516</v>
      </c>
      <c r="N103" s="6"/>
    </row>
    <row r="104" spans="1:14" ht="15.75" thickBot="1" x14ac:dyDescent="0.3">
      <c r="B104" s="24">
        <v>102</v>
      </c>
      <c r="C104" s="24" t="s">
        <v>1254</v>
      </c>
      <c r="D104" s="24" t="s">
        <v>334</v>
      </c>
      <c r="E104" s="24" t="s">
        <v>724</v>
      </c>
      <c r="F104" s="24" t="s">
        <v>33</v>
      </c>
      <c r="G104" s="5">
        <v>47.5</v>
      </c>
      <c r="H104" s="5">
        <v>18.600000000000001</v>
      </c>
      <c r="I104" s="5">
        <v>2.9701952723535454</v>
      </c>
      <c r="J104" s="5">
        <v>2.5919282511210762</v>
      </c>
      <c r="K104" s="5">
        <f>IFERROR(IF((I104*10)&lt;(G104-H104),I104*10,G104-H104),I104)</f>
        <v>28.9</v>
      </c>
      <c r="L104" s="5">
        <f>IFERROR(IF((-1*J104*10)&gt;(H104-G104),-J104*10,H104-G104),IF(J104="Sin Información",J104,IF(J104&gt;G104,-G104,-J104)))</f>
        <v>-25.91928251121076</v>
      </c>
      <c r="M104" s="5" t="s">
        <v>516</v>
      </c>
      <c r="N104" s="6"/>
    </row>
    <row r="105" spans="1:14" ht="15.75" thickBot="1" x14ac:dyDescent="0.3">
      <c r="B105" s="24">
        <v>103</v>
      </c>
      <c r="C105" s="24" t="s">
        <v>1254</v>
      </c>
      <c r="D105" s="24" t="s">
        <v>335</v>
      </c>
      <c r="E105" s="24" t="s">
        <v>725</v>
      </c>
      <c r="F105" s="24" t="s">
        <v>33</v>
      </c>
      <c r="G105" s="5">
        <v>47.5</v>
      </c>
      <c r="H105" s="5">
        <v>18.600000000000001</v>
      </c>
      <c r="I105" s="5">
        <v>4.5226917057902973</v>
      </c>
      <c r="J105" s="5">
        <v>5.5470249520153549</v>
      </c>
      <c r="K105" s="5">
        <f>IFERROR(IF((I105*10)&lt;(G105-H105),I105*10,G105-H105),I105)</f>
        <v>28.9</v>
      </c>
      <c r="L105" s="5">
        <f>IFERROR(IF((-1*J105*10)&gt;(H105-G105),-J105*10,H105-G105),IF(J105="Sin Información",J105,IF(J105&gt;G105,-G105,-J105)))</f>
        <v>-28.9</v>
      </c>
      <c r="M105" s="5" t="s">
        <v>516</v>
      </c>
      <c r="N105" s="6"/>
    </row>
    <row r="106" spans="1:14" ht="15.75" thickBot="1" x14ac:dyDescent="0.3">
      <c r="B106" s="24">
        <v>104</v>
      </c>
      <c r="C106" s="24" t="s">
        <v>1254</v>
      </c>
      <c r="D106" s="24" t="s">
        <v>78</v>
      </c>
      <c r="E106" s="24" t="s">
        <v>836</v>
      </c>
      <c r="F106" s="24" t="s">
        <v>38</v>
      </c>
      <c r="G106" s="5">
        <v>53</v>
      </c>
      <c r="H106" s="5">
        <v>0</v>
      </c>
      <c r="I106" s="5">
        <v>4.4000000000000004</v>
      </c>
      <c r="J106" s="5">
        <v>3.885630498533724</v>
      </c>
      <c r="K106" s="5">
        <f>IFERROR(IF((I106*10)&lt;(G106-H106),I106*10,G106-H106),I106)</f>
        <v>44</v>
      </c>
      <c r="L106" s="5">
        <f>IFERROR(IF((-1*J106*10)&gt;(H106-G106),-J106*10,H106-G106),IF(J106="Sin Información",J106,IF(J106&gt;G106,-G106,-J106)))</f>
        <v>-38.856304985337239</v>
      </c>
      <c r="M106" s="5" t="s">
        <v>516</v>
      </c>
      <c r="N106" s="6"/>
    </row>
    <row r="107" spans="1:14" ht="15.75" thickBot="1" x14ac:dyDescent="0.3">
      <c r="B107" s="24">
        <v>105</v>
      </c>
      <c r="C107" s="24" t="s">
        <v>1254</v>
      </c>
      <c r="D107" s="24" t="s">
        <v>116</v>
      </c>
      <c r="E107" s="24" t="s">
        <v>839</v>
      </c>
      <c r="F107" s="24" t="s">
        <v>38</v>
      </c>
      <c r="G107" s="5">
        <v>2.5</v>
      </c>
      <c r="H107" s="5">
        <v>1.5</v>
      </c>
      <c r="I107" s="5" t="s">
        <v>34</v>
      </c>
      <c r="J107" s="5">
        <v>2</v>
      </c>
      <c r="K107" s="5" t="str">
        <f>IFERROR(IF((I107*10)&lt;(G107-H107),I107*10,G107-H107),I107)</f>
        <v>No aplica</v>
      </c>
      <c r="L107" s="5">
        <f>IFERROR(IF((-1*J107*10)&gt;(H107-G107),-J107*10,H107-G107),IF(J107="Sin Información",J107,IF(J107&gt;G107,-G107,-J107)))</f>
        <v>-1</v>
      </c>
      <c r="M107" s="5" t="s">
        <v>516</v>
      </c>
      <c r="N107" s="6"/>
    </row>
    <row r="108" spans="1:14" ht="15.75" thickBot="1" x14ac:dyDescent="0.3">
      <c r="B108" s="24">
        <v>106</v>
      </c>
      <c r="C108" s="24" t="s">
        <v>1254</v>
      </c>
      <c r="D108" s="24" t="s">
        <v>117</v>
      </c>
      <c r="E108" s="24" t="s">
        <v>840</v>
      </c>
      <c r="F108" s="24" t="s">
        <v>38</v>
      </c>
      <c r="G108" s="5">
        <v>2.5</v>
      </c>
      <c r="H108" s="5">
        <v>1.5</v>
      </c>
      <c r="I108" s="5" t="s">
        <v>34</v>
      </c>
      <c r="J108" s="5">
        <v>2</v>
      </c>
      <c r="K108" s="5" t="str">
        <f>IFERROR(IF((I108*10)&lt;(G108-H108),I108*10,G108-H108),I108)</f>
        <v>No aplica</v>
      </c>
      <c r="L108" s="5">
        <f>IFERROR(IF((-1*J108*10)&gt;(H108-G108),-J108*10,H108-G108),IF(J108="Sin Información",J108,IF(J108&gt;G108,-G108,-J108)))</f>
        <v>-1</v>
      </c>
      <c r="M108" s="5" t="s">
        <v>516</v>
      </c>
      <c r="N108" s="6"/>
    </row>
    <row r="109" spans="1:14" ht="15.75" thickBot="1" x14ac:dyDescent="0.3">
      <c r="A109" s="21"/>
      <c r="B109" s="24">
        <v>107</v>
      </c>
      <c r="C109" s="24" t="s">
        <v>1254</v>
      </c>
      <c r="D109" s="24" t="s">
        <v>118</v>
      </c>
      <c r="E109" s="24" t="s">
        <v>841</v>
      </c>
      <c r="F109" s="24" t="s">
        <v>38</v>
      </c>
      <c r="G109" s="5">
        <v>2.5</v>
      </c>
      <c r="H109" s="5">
        <v>1.5</v>
      </c>
      <c r="I109" s="5" t="s">
        <v>34</v>
      </c>
      <c r="J109" s="5">
        <v>2</v>
      </c>
      <c r="K109" s="5" t="str">
        <f>IFERROR(IF((I109*10)&lt;(G109-H109),I109*10,G109-H109),I109)</f>
        <v>No aplica</v>
      </c>
      <c r="L109" s="5">
        <f>IFERROR(IF((-1*J109*10)&gt;(H109-G109),-J109*10,H109-G109),IF(J109="Sin Información",J109,IF(J109&gt;G109,-G109,-J109)))</f>
        <v>-1</v>
      </c>
      <c r="M109" s="5" t="s">
        <v>516</v>
      </c>
      <c r="N109" s="6"/>
    </row>
    <row r="110" spans="1:14" ht="15.75" thickBot="1" x14ac:dyDescent="0.3">
      <c r="B110" s="24">
        <v>108</v>
      </c>
      <c r="C110" s="24" t="s">
        <v>1254</v>
      </c>
      <c r="D110" s="24" t="s">
        <v>119</v>
      </c>
      <c r="E110" s="24" t="s">
        <v>842</v>
      </c>
      <c r="F110" s="24" t="s">
        <v>38</v>
      </c>
      <c r="G110" s="5">
        <v>2.5</v>
      </c>
      <c r="H110" s="5">
        <v>1.5</v>
      </c>
      <c r="I110" s="5" t="s">
        <v>34</v>
      </c>
      <c r="J110" s="5">
        <v>2</v>
      </c>
      <c r="K110" s="5" t="str">
        <f>IFERROR(IF((I110*10)&lt;(G110-H110),I110*10,G110-H110),I110)</f>
        <v>No aplica</v>
      </c>
      <c r="L110" s="5">
        <f>IFERROR(IF((-1*J110*10)&gt;(H110-G110),-J110*10,H110-G110),IF(J110="Sin Información",J110,IF(J110&gt;G110,-G110,-J110)))</f>
        <v>-1</v>
      </c>
      <c r="M110" s="5" t="s">
        <v>516</v>
      </c>
      <c r="N110" s="6"/>
    </row>
    <row r="111" spans="1:14" ht="15.75" thickBot="1" x14ac:dyDescent="0.3">
      <c r="B111" s="24">
        <v>109</v>
      </c>
      <c r="C111" s="24" t="s">
        <v>1254</v>
      </c>
      <c r="D111" s="24" t="s">
        <v>142</v>
      </c>
      <c r="E111" s="24" t="s">
        <v>845</v>
      </c>
      <c r="F111" s="24" t="s">
        <v>38</v>
      </c>
      <c r="G111" s="5">
        <v>6.4249999999999998</v>
      </c>
      <c r="H111" s="5">
        <v>2.5</v>
      </c>
      <c r="I111" s="5" t="s">
        <v>34</v>
      </c>
      <c r="J111" s="5">
        <v>0.3624192059095106</v>
      </c>
      <c r="K111" s="5" t="str">
        <f>IFERROR(IF((I111*10)&lt;(G111-H111),I111*10,G111-H111),I111)</f>
        <v>No aplica</v>
      </c>
      <c r="L111" s="5">
        <f>IFERROR(IF((-1*J111*10)&gt;(H111-G111),-J111*10,H111-G111),IF(J111="Sin Información",J111,IF(J111&gt;G111,-G111,-J111)))</f>
        <v>-3.624192059095106</v>
      </c>
      <c r="M111" s="5" t="s">
        <v>516</v>
      </c>
      <c r="N111" s="6"/>
    </row>
    <row r="112" spans="1:14" ht="15.75" thickBot="1" x14ac:dyDescent="0.3">
      <c r="B112" s="24">
        <v>110</v>
      </c>
      <c r="C112" s="24" t="s">
        <v>1254</v>
      </c>
      <c r="D112" s="24" t="s">
        <v>143</v>
      </c>
      <c r="E112" s="24" t="s">
        <v>846</v>
      </c>
      <c r="F112" s="24" t="s">
        <v>38</v>
      </c>
      <c r="G112" s="5">
        <v>6.4249999999999998</v>
      </c>
      <c r="H112" s="5">
        <v>2.5</v>
      </c>
      <c r="I112" s="5" t="s">
        <v>34</v>
      </c>
      <c r="J112" s="5">
        <v>0.3624192059095106</v>
      </c>
      <c r="K112" s="5" t="str">
        <f>IFERROR(IF((I112*10)&lt;(G112-H112),I112*10,G112-H112),I112)</f>
        <v>No aplica</v>
      </c>
      <c r="L112" s="5">
        <f>IFERROR(IF((-1*J112*10)&gt;(H112-G112),-J112*10,H112-G112),IF(J112="Sin Información",J112,IF(J112&gt;G112,-G112,-J112)))</f>
        <v>-3.624192059095106</v>
      </c>
      <c r="M112" s="5" t="s">
        <v>516</v>
      </c>
      <c r="N112" s="6"/>
    </row>
    <row r="113" spans="2:14" ht="15.75" thickBot="1" x14ac:dyDescent="0.3">
      <c r="B113" s="24">
        <v>111</v>
      </c>
      <c r="C113" s="24" t="s">
        <v>1254</v>
      </c>
      <c r="D113" s="24" t="s">
        <v>144</v>
      </c>
      <c r="E113" s="24" t="s">
        <v>847</v>
      </c>
      <c r="F113" s="24" t="s">
        <v>38</v>
      </c>
      <c r="G113" s="5">
        <v>6.4249999999999998</v>
      </c>
      <c r="H113" s="5">
        <v>2.5</v>
      </c>
      <c r="I113" s="5" t="s">
        <v>34</v>
      </c>
      <c r="J113" s="5">
        <v>0.3624192059095106</v>
      </c>
      <c r="K113" s="5" t="str">
        <f>IFERROR(IF((I113*10)&lt;(G113-H113),I113*10,G113-H113),I113)</f>
        <v>No aplica</v>
      </c>
      <c r="L113" s="5">
        <f>IFERROR(IF((-1*J113*10)&gt;(H113-G113),-J113*10,H113-G113),IF(J113="Sin Información",J113,IF(J113&gt;G113,-G113,-J113)))</f>
        <v>-3.624192059095106</v>
      </c>
      <c r="M113" s="5" t="s">
        <v>516</v>
      </c>
      <c r="N113" s="6"/>
    </row>
    <row r="114" spans="2:14" ht="15.75" thickBot="1" x14ac:dyDescent="0.3">
      <c r="B114" s="24">
        <v>112</v>
      </c>
      <c r="C114" s="24" t="s">
        <v>1254</v>
      </c>
      <c r="D114" s="24" t="s">
        <v>145</v>
      </c>
      <c r="E114" s="24" t="s">
        <v>848</v>
      </c>
      <c r="F114" s="24" t="s">
        <v>38</v>
      </c>
      <c r="G114" s="5">
        <v>6.4249999999999998</v>
      </c>
      <c r="H114" s="5">
        <v>2.5</v>
      </c>
      <c r="I114" s="5" t="s">
        <v>34</v>
      </c>
      <c r="J114" s="5">
        <v>0.3624192059095106</v>
      </c>
      <c r="K114" s="5" t="str">
        <f>IFERROR(IF((I114*10)&lt;(G114-H114),I114*10,G114-H114),I114)</f>
        <v>No aplica</v>
      </c>
      <c r="L114" s="5">
        <f>IFERROR(IF((-1*J114*10)&gt;(H114-G114),-J114*10,H114-G114),IF(J114="Sin Información",J114,IF(J114&gt;G114,-G114,-J114)))</f>
        <v>-3.624192059095106</v>
      </c>
      <c r="M114" s="5" t="s">
        <v>516</v>
      </c>
      <c r="N114" s="6"/>
    </row>
    <row r="115" spans="2:14" ht="15.75" thickBot="1" x14ac:dyDescent="0.3">
      <c r="B115" s="24">
        <v>113</v>
      </c>
      <c r="C115" s="24" t="s">
        <v>1254</v>
      </c>
      <c r="D115" s="24" t="s">
        <v>151</v>
      </c>
      <c r="E115" s="24" t="s">
        <v>738</v>
      </c>
      <c r="F115" s="24" t="s">
        <v>42</v>
      </c>
      <c r="G115" s="5">
        <v>9.6999999999999993</v>
      </c>
      <c r="H115" s="5">
        <v>3.64</v>
      </c>
      <c r="I115" s="5" t="s">
        <v>34</v>
      </c>
      <c r="J115" s="5">
        <v>0.64674493062966909</v>
      </c>
      <c r="K115" s="5" t="str">
        <f>IFERROR(IF((I115*10)&lt;(G115-H115),I115*10,G115-H115),I115)</f>
        <v>No aplica</v>
      </c>
      <c r="L115" s="5">
        <f>IFERROR(IF((-1*J115*10)&gt;(H115-G115),-J115*10,H115-G115),IF(J115="Sin Información",J115,IF(J115&gt;G115,-G115,-J115)))</f>
        <v>-6.0599999999999987</v>
      </c>
      <c r="M115" s="5" t="s">
        <v>516</v>
      </c>
      <c r="N115" s="6"/>
    </row>
    <row r="116" spans="2:14" ht="15.75" thickBot="1" x14ac:dyDescent="0.3">
      <c r="B116" s="24">
        <v>114</v>
      </c>
      <c r="C116" s="24" t="s">
        <v>1254</v>
      </c>
      <c r="D116" s="24" t="s">
        <v>152</v>
      </c>
      <c r="E116" s="24" t="s">
        <v>739</v>
      </c>
      <c r="F116" s="24" t="s">
        <v>42</v>
      </c>
      <c r="G116" s="5">
        <v>9.6999999999999993</v>
      </c>
      <c r="H116" s="5">
        <v>3.64</v>
      </c>
      <c r="I116" s="5" t="s">
        <v>34</v>
      </c>
      <c r="J116" s="5">
        <v>2.5897435897435894</v>
      </c>
      <c r="K116" s="5" t="str">
        <f>IFERROR(IF((I116*10)&lt;(G116-H116),I116*10,G116-H116),I116)</f>
        <v>No aplica</v>
      </c>
      <c r="L116" s="5">
        <f>IFERROR(IF((-1*J116*10)&gt;(H116-G116),-J116*10,H116-G116),IF(J116="Sin Información",J116,IF(J116&gt;G116,-G116,-J116)))</f>
        <v>-6.0599999999999987</v>
      </c>
      <c r="M116" s="5" t="s">
        <v>516</v>
      </c>
      <c r="N116" s="6"/>
    </row>
    <row r="117" spans="2:14" ht="15.75" thickBot="1" x14ac:dyDescent="0.3">
      <c r="B117" s="24">
        <v>115</v>
      </c>
      <c r="C117" s="24" t="s">
        <v>1254</v>
      </c>
      <c r="D117" s="24" t="s">
        <v>262</v>
      </c>
      <c r="E117" s="24" t="s">
        <v>517</v>
      </c>
      <c r="F117" s="24" t="s">
        <v>38</v>
      </c>
      <c r="G117" s="5">
        <v>61</v>
      </c>
      <c r="H117" s="5">
        <v>1</v>
      </c>
      <c r="I117" s="5">
        <v>2.4500000000000002</v>
      </c>
      <c r="J117" s="5">
        <v>2.4499795835034708</v>
      </c>
      <c r="K117" s="5">
        <f>IFERROR(IF((I117*10)&lt;(G117-H117),I117*10,G117-H117),I117)</f>
        <v>24.5</v>
      </c>
      <c r="L117" s="5">
        <f>IFERROR(IF((-1*J117*10)&gt;(H117-G117),-J117*10,H117-G117),IF(J117="Sin Información",J117,IF(J117&gt;G117,-G117,-J117)))</f>
        <v>-24.499795835034707</v>
      </c>
      <c r="M117" s="5" t="s">
        <v>516</v>
      </c>
      <c r="N117" s="6"/>
    </row>
    <row r="118" spans="2:14" ht="15.75" thickBot="1" x14ac:dyDescent="0.3">
      <c r="B118" s="24">
        <v>116</v>
      </c>
      <c r="C118" s="24" t="s">
        <v>1254</v>
      </c>
      <c r="D118" s="24" t="s">
        <v>79</v>
      </c>
      <c r="E118" s="24" t="s">
        <v>869</v>
      </c>
      <c r="F118" s="24" t="s">
        <v>38</v>
      </c>
      <c r="G118" s="5">
        <v>29.2</v>
      </c>
      <c r="H118" s="5">
        <v>0.5</v>
      </c>
      <c r="I118" s="5">
        <v>2.8</v>
      </c>
      <c r="J118" s="5">
        <v>2.8192534381139489</v>
      </c>
      <c r="K118" s="5">
        <f>IFERROR(IF((I118*10)&lt;(G118-H118),I118*10,G118-H118),I118)</f>
        <v>28</v>
      </c>
      <c r="L118" s="5">
        <f>IFERROR(IF((-1*J118*10)&gt;(H118-G118),-J118*10,H118-G118),IF(J118="Sin Información",J118,IF(J118&gt;G118,-G118,-J118)))</f>
        <v>-28.192534381139488</v>
      </c>
      <c r="M118" s="5" t="s">
        <v>516</v>
      </c>
      <c r="N118" s="6"/>
    </row>
    <row r="119" spans="2:14" ht="15.75" thickBot="1" x14ac:dyDescent="0.3">
      <c r="B119" s="24">
        <v>117</v>
      </c>
      <c r="C119" s="24" t="s">
        <v>1254</v>
      </c>
      <c r="D119" s="24" t="s">
        <v>544</v>
      </c>
      <c r="E119" s="24" t="s">
        <v>870</v>
      </c>
      <c r="F119" s="24" t="s">
        <v>38</v>
      </c>
      <c r="G119" s="5">
        <v>1.52</v>
      </c>
      <c r="H119" s="5">
        <v>0.2</v>
      </c>
      <c r="I119" s="5" t="s">
        <v>34</v>
      </c>
      <c r="J119" s="5">
        <v>4</v>
      </c>
      <c r="K119" s="5" t="str">
        <f>IFERROR(IF((I119*10)&lt;(G119-H119),I119*10,G119-H119),I119)</f>
        <v>No aplica</v>
      </c>
      <c r="L119" s="5">
        <f>IFERROR(IF((-1*J119*10)&gt;(H119-G119),-J119*10,H119-G119),IF(J119="Sin Información",J119,IF(J119&gt;G119,-G119,-J119)))</f>
        <v>-1.32</v>
      </c>
      <c r="M119" s="5" t="s">
        <v>516</v>
      </c>
      <c r="N119" s="6"/>
    </row>
    <row r="120" spans="2:14" ht="15.75" thickBot="1" x14ac:dyDescent="0.3">
      <c r="B120" s="24">
        <v>118</v>
      </c>
      <c r="C120" s="24" t="s">
        <v>1254</v>
      </c>
      <c r="D120" s="24" t="s">
        <v>545</v>
      </c>
      <c r="E120" s="24" t="s">
        <v>871</v>
      </c>
      <c r="F120" s="24" t="s">
        <v>38</v>
      </c>
      <c r="G120" s="5">
        <v>19.86</v>
      </c>
      <c r="H120" s="5">
        <v>4.2</v>
      </c>
      <c r="I120" s="5" t="s">
        <v>34</v>
      </c>
      <c r="J120" s="5">
        <v>23.03</v>
      </c>
      <c r="K120" s="5" t="str">
        <f>IFERROR(IF((I120*10)&lt;(G120-H120),I120*10,G120-H120),I120)</f>
        <v>No aplica</v>
      </c>
      <c r="L120" s="5">
        <f>IFERROR(IF((-1*J120*10)&gt;(H120-G120),-J120*10,H120-G120),IF(J120="Sin Información",J120,IF(J120&gt;G120,-G120,-J120)))</f>
        <v>-15.66</v>
      </c>
      <c r="M120" s="5" t="s">
        <v>516</v>
      </c>
      <c r="N120" s="6"/>
    </row>
    <row r="121" spans="2:14" ht="15.75" thickBot="1" x14ac:dyDescent="0.3">
      <c r="B121" s="24">
        <v>119</v>
      </c>
      <c r="C121" s="24" t="s">
        <v>1254</v>
      </c>
      <c r="D121" s="24" t="s">
        <v>546</v>
      </c>
      <c r="E121" s="24" t="s">
        <v>872</v>
      </c>
      <c r="F121" s="24" t="s">
        <v>38</v>
      </c>
      <c r="G121" s="5">
        <v>19.86</v>
      </c>
      <c r="H121" s="5">
        <v>4.2</v>
      </c>
      <c r="I121" s="5" t="s">
        <v>34</v>
      </c>
      <c r="J121" s="5">
        <v>23.03</v>
      </c>
      <c r="K121" s="5" t="str">
        <f>IFERROR(IF((I121*10)&lt;(G121-H121),I121*10,G121-H121),I121)</f>
        <v>No aplica</v>
      </c>
      <c r="L121" s="5">
        <f>IFERROR(IF((-1*J121*10)&gt;(H121-G121),-J121*10,H121-G121),IF(J121="Sin Información",J121,IF(J121&gt;G121,-G121,-J121)))</f>
        <v>-15.66</v>
      </c>
      <c r="M121" s="5" t="s">
        <v>516</v>
      </c>
      <c r="N121" s="6"/>
    </row>
    <row r="122" spans="2:14" ht="15.75" thickBot="1" x14ac:dyDescent="0.3">
      <c r="B122" s="24">
        <v>120</v>
      </c>
      <c r="C122" s="24" t="s">
        <v>1254</v>
      </c>
      <c r="D122" s="24" t="s">
        <v>324</v>
      </c>
      <c r="E122" s="24" t="s">
        <v>882</v>
      </c>
      <c r="F122" s="24" t="s">
        <v>38</v>
      </c>
      <c r="G122" s="5">
        <v>13.3</v>
      </c>
      <c r="H122" s="5">
        <v>0.35</v>
      </c>
      <c r="I122" s="5" t="s">
        <v>34</v>
      </c>
      <c r="J122" s="5">
        <v>19.328358208955223</v>
      </c>
      <c r="K122" s="5" t="str">
        <f>IFERROR(IF((I122*10)&lt;(G122-H122),I122*10,G122-H122),I122)</f>
        <v>No aplica</v>
      </c>
      <c r="L122" s="5">
        <f>IFERROR(IF((-1*J122*10)&gt;(H122-G122),-J122*10,H122-G122),IF(J122="Sin Información",J122,IF(J122&gt;G122,-G122,-J122)))</f>
        <v>-12.950000000000001</v>
      </c>
      <c r="M122" s="5" t="s">
        <v>516</v>
      </c>
      <c r="N122" s="6"/>
    </row>
    <row r="123" spans="2:14" ht="15.75" thickBot="1" x14ac:dyDescent="0.3">
      <c r="B123" s="24">
        <v>121</v>
      </c>
      <c r="C123" s="24" t="s">
        <v>1254</v>
      </c>
      <c r="D123" s="24" t="s">
        <v>325</v>
      </c>
      <c r="E123" s="24" t="s">
        <v>883</v>
      </c>
      <c r="F123" s="24" t="s">
        <v>38</v>
      </c>
      <c r="G123" s="5">
        <v>13.3</v>
      </c>
      <c r="H123" s="5">
        <v>0.35</v>
      </c>
      <c r="I123" s="5" t="s">
        <v>34</v>
      </c>
      <c r="J123" s="5">
        <v>17.986111111111114</v>
      </c>
      <c r="K123" s="5" t="str">
        <f>IFERROR(IF((I123*10)&lt;(G123-H123),I123*10,G123-H123),I123)</f>
        <v>No aplica</v>
      </c>
      <c r="L123" s="5">
        <f>IFERROR(IF((-1*J123*10)&gt;(H123-G123),-J123*10,H123-G123),IF(J123="Sin Información",J123,IF(J123&gt;G123,-G123,-J123)))</f>
        <v>-12.950000000000001</v>
      </c>
      <c r="M123" s="5" t="s">
        <v>516</v>
      </c>
      <c r="N123" s="6"/>
    </row>
    <row r="124" spans="2:14" ht="15.75" thickBot="1" x14ac:dyDescent="0.3">
      <c r="B124" s="24">
        <v>122</v>
      </c>
      <c r="C124" s="24" t="s">
        <v>1254</v>
      </c>
      <c r="D124" s="24" t="s">
        <v>326</v>
      </c>
      <c r="E124" s="24" t="s">
        <v>884</v>
      </c>
      <c r="F124" s="24" t="s">
        <v>38</v>
      </c>
      <c r="G124" s="5">
        <v>13.3</v>
      </c>
      <c r="H124" s="5">
        <v>0.2</v>
      </c>
      <c r="I124" s="5" t="s">
        <v>34</v>
      </c>
      <c r="J124" s="5">
        <v>12.018348623853212</v>
      </c>
      <c r="K124" s="5" t="str">
        <f>IFERROR(IF((I124*10)&lt;(G124-H124),I124*10,G124-H124),I124)</f>
        <v>No aplica</v>
      </c>
      <c r="L124" s="5">
        <f>IFERROR(IF((-1*J124*10)&gt;(H124-G124),-J124*10,H124-G124),IF(J124="Sin Información",J124,IF(J124&gt;G124,-G124,-J124)))</f>
        <v>-13.100000000000001</v>
      </c>
      <c r="M124" s="5" t="s">
        <v>516</v>
      </c>
      <c r="N124" s="6"/>
    </row>
    <row r="125" spans="2:14" ht="15.75" thickBot="1" x14ac:dyDescent="0.3">
      <c r="B125" s="24">
        <v>123</v>
      </c>
      <c r="C125" s="24" t="s">
        <v>1254</v>
      </c>
      <c r="D125" s="24" t="s">
        <v>417</v>
      </c>
      <c r="E125" s="24" t="s">
        <v>757</v>
      </c>
      <c r="F125" s="24" t="s">
        <v>38</v>
      </c>
      <c r="G125" s="5">
        <v>35.4</v>
      </c>
      <c r="H125" s="5">
        <v>18.8</v>
      </c>
      <c r="I125" s="5" t="s">
        <v>34</v>
      </c>
      <c r="J125" s="5">
        <v>2.3216783216783212</v>
      </c>
      <c r="K125" s="5" t="str">
        <f>IFERROR(IF((I125*10)&lt;(G125-H125),I125*10,G125-H125),I125)</f>
        <v>No aplica</v>
      </c>
      <c r="L125" s="5">
        <f>IFERROR(IF((-1*J125*10)&gt;(H125-G125),-J125*10,H125-G125),IF(J125="Sin Información",J125,IF(J125&gt;G125,-G125,-J125)))</f>
        <v>-16.599999999999998</v>
      </c>
      <c r="M125" s="5" t="s">
        <v>516</v>
      </c>
      <c r="N125" s="6"/>
    </row>
    <row r="126" spans="2:14" ht="15.75" thickBot="1" x14ac:dyDescent="0.3">
      <c r="B126" s="24">
        <v>124</v>
      </c>
      <c r="C126" s="24" t="s">
        <v>1254</v>
      </c>
      <c r="D126" s="24" t="s">
        <v>418</v>
      </c>
      <c r="E126" s="24" t="s">
        <v>758</v>
      </c>
      <c r="F126" s="24" t="s">
        <v>38</v>
      </c>
      <c r="G126" s="5">
        <v>35.4</v>
      </c>
      <c r="H126" s="5">
        <v>18.8</v>
      </c>
      <c r="I126" s="5" t="s">
        <v>34</v>
      </c>
      <c r="J126" s="5">
        <v>2.3216783216783212</v>
      </c>
      <c r="K126" s="5" t="str">
        <f>IFERROR(IF((I126*10)&lt;(G126-H126),I126*10,G126-H126),I126)</f>
        <v>No aplica</v>
      </c>
      <c r="L126" s="5">
        <f>IFERROR(IF((-1*J126*10)&gt;(H126-G126),-J126*10,H126-G126),IF(J126="Sin Información",J126,IF(J126&gt;G126,-G126,-J126)))</f>
        <v>-16.599999999999998</v>
      </c>
      <c r="M126" s="5" t="s">
        <v>516</v>
      </c>
      <c r="N126" s="6"/>
    </row>
    <row r="127" spans="2:14" ht="15.75" thickBot="1" x14ac:dyDescent="0.3">
      <c r="B127" s="24">
        <v>125</v>
      </c>
      <c r="C127" s="24" t="s">
        <v>1254</v>
      </c>
      <c r="D127" s="24" t="s">
        <v>438</v>
      </c>
      <c r="E127" s="24" t="s">
        <v>759</v>
      </c>
      <c r="F127" s="24" t="s">
        <v>38</v>
      </c>
      <c r="G127" s="5">
        <v>89.2</v>
      </c>
      <c r="H127" s="5">
        <v>35.299999999999997</v>
      </c>
      <c r="I127" s="5" t="s">
        <v>34</v>
      </c>
      <c r="J127" s="5">
        <v>10.000000000000002</v>
      </c>
      <c r="K127" s="5" t="str">
        <f>IFERROR(IF((I127*10)&lt;(G127-H127),I127*10,G127-H127),I127)</f>
        <v>No aplica</v>
      </c>
      <c r="L127" s="5">
        <f>IFERROR(IF((-1*J127*10)&gt;(H127-G127),-J127*10,H127-G127),IF(J127="Sin Información",J127,IF(J127&gt;G127,-G127,-J127)))</f>
        <v>-53.900000000000006</v>
      </c>
      <c r="M127" s="5" t="s">
        <v>516</v>
      </c>
      <c r="N127" s="6"/>
    </row>
    <row r="128" spans="2:14" ht="15.75" thickBot="1" x14ac:dyDescent="0.3">
      <c r="B128" s="24">
        <v>126</v>
      </c>
      <c r="C128" s="24" t="s">
        <v>1254</v>
      </c>
      <c r="D128" s="24" t="s">
        <v>439</v>
      </c>
      <c r="E128" s="24" t="s">
        <v>760</v>
      </c>
      <c r="F128" s="24" t="s">
        <v>38</v>
      </c>
      <c r="G128" s="5">
        <v>89.2</v>
      </c>
      <c r="H128" s="5">
        <v>35.299999999999997</v>
      </c>
      <c r="I128" s="5" t="s">
        <v>34</v>
      </c>
      <c r="J128" s="5">
        <v>10.000000000000002</v>
      </c>
      <c r="K128" s="5" t="str">
        <f>IFERROR(IF((I128*10)&lt;(G128-H128),I128*10,G128-H128),I128)</f>
        <v>No aplica</v>
      </c>
      <c r="L128" s="5">
        <f>IFERROR(IF((-1*J128*10)&gt;(H128-G128),-J128*10,H128-G128),IF(J128="Sin Información",J128,IF(J128&gt;G128,-G128,-J128)))</f>
        <v>-53.900000000000006</v>
      </c>
      <c r="M128" s="5" t="s">
        <v>516</v>
      </c>
      <c r="N128" s="6"/>
    </row>
    <row r="129" spans="2:14" ht="15.75" thickBot="1" x14ac:dyDescent="0.3">
      <c r="B129" s="24">
        <v>127</v>
      </c>
      <c r="C129" s="24" t="s">
        <v>1254</v>
      </c>
      <c r="D129" s="24" t="s">
        <v>442</v>
      </c>
      <c r="E129" s="24" t="s">
        <v>761</v>
      </c>
      <c r="F129" s="24" t="s">
        <v>38</v>
      </c>
      <c r="G129" s="5">
        <v>5.9</v>
      </c>
      <c r="H129" s="5">
        <v>1.35</v>
      </c>
      <c r="I129" s="5" t="s">
        <v>34</v>
      </c>
      <c r="J129" s="5">
        <v>1.1375000000000002</v>
      </c>
      <c r="K129" s="5" t="str">
        <f>IFERROR(IF((I129*10)&lt;(G129-H129),I129*10,G129-H129),I129)</f>
        <v>No aplica</v>
      </c>
      <c r="L129" s="5">
        <f>IFERROR(IF((-1*J129*10)&gt;(H129-G129),-J129*10,H129-G129),IF(J129="Sin Información",J129,IF(J129&gt;G129,-G129,-J129)))</f>
        <v>-4.5500000000000007</v>
      </c>
      <c r="M129" s="5" t="s">
        <v>516</v>
      </c>
      <c r="N129" s="6"/>
    </row>
    <row r="130" spans="2:14" ht="15.75" thickBot="1" x14ac:dyDescent="0.3">
      <c r="B130" s="24">
        <v>128</v>
      </c>
      <c r="C130" s="24" t="s">
        <v>1254</v>
      </c>
      <c r="D130" s="24" t="s">
        <v>444</v>
      </c>
      <c r="E130" s="24" t="s">
        <v>762</v>
      </c>
      <c r="F130" s="24" t="s">
        <v>38</v>
      </c>
      <c r="G130" s="5">
        <v>37</v>
      </c>
      <c r="H130" s="5">
        <v>5.7</v>
      </c>
      <c r="I130" s="5" t="s">
        <v>34</v>
      </c>
      <c r="J130" s="5">
        <v>1.6552088841882602</v>
      </c>
      <c r="K130" s="5" t="str">
        <f>IFERROR(IF((I130*10)&lt;(G130-H130),I130*10,G130-H130),I130)</f>
        <v>No aplica</v>
      </c>
      <c r="L130" s="5">
        <f>IFERROR(IF((-1*J130*10)&gt;(H130-G130),-J130*10,H130-G130),IF(J130="Sin Información",J130,IF(J130&gt;G130,-G130,-J130)))</f>
        <v>-16.5520888418826</v>
      </c>
      <c r="M130" s="5" t="s">
        <v>516</v>
      </c>
      <c r="N130" s="6"/>
    </row>
    <row r="131" spans="2:14" ht="29.25" thickBot="1" x14ac:dyDescent="0.3">
      <c r="B131" s="24">
        <v>129</v>
      </c>
      <c r="C131" s="24" t="s">
        <v>1254</v>
      </c>
      <c r="D131" s="24" t="s">
        <v>1417</v>
      </c>
      <c r="E131" s="24" t="s">
        <v>1186</v>
      </c>
      <c r="F131" s="24" t="s">
        <v>43</v>
      </c>
      <c r="G131" s="5">
        <v>170</v>
      </c>
      <c r="H131" s="5" t="s">
        <v>66</v>
      </c>
      <c r="I131" s="5" t="s">
        <v>66</v>
      </c>
      <c r="J131" s="5" t="s">
        <v>66</v>
      </c>
      <c r="K131" s="5" t="str">
        <f>IFERROR(IF((I131*10)&lt;(G131-H131),I131*10,G131-H131),I131)</f>
        <v>Sin información</v>
      </c>
      <c r="L131" s="5" t="str">
        <f>IFERROR(IF((-1*J131*10)&gt;(H131-G131),-J131*10,H131-G131),IF(J131="Sin Información",J131,IF(J131&gt;G131,-G131,-J131)))</f>
        <v>Sin información</v>
      </c>
      <c r="M131" s="5" t="s">
        <v>528</v>
      </c>
      <c r="N131" s="6" t="s">
        <v>1190</v>
      </c>
    </row>
    <row r="132" spans="2:14" ht="15.75" thickBot="1" x14ac:dyDescent="0.3">
      <c r="B132" s="24">
        <v>130</v>
      </c>
      <c r="C132" s="24" t="s">
        <v>1254</v>
      </c>
      <c r="D132" s="24" t="s">
        <v>93</v>
      </c>
      <c r="E132" s="24" t="s">
        <v>700</v>
      </c>
      <c r="F132" s="24" t="s">
        <v>37</v>
      </c>
      <c r="G132" s="5">
        <v>50.9</v>
      </c>
      <c r="H132" s="5">
        <v>25</v>
      </c>
      <c r="I132" s="5">
        <v>9.25</v>
      </c>
      <c r="J132" s="5">
        <v>9.25</v>
      </c>
      <c r="K132" s="5">
        <f>IFERROR(IF((I132*10)&lt;(G132-H132),I132*10,G132-H132),I132)</f>
        <v>25.9</v>
      </c>
      <c r="L132" s="5">
        <f>IFERROR(IF((-1*J132*10)&gt;(H132-G132),-J132*10,H132-G132),IF(J132="Sin Información",J132,IF(J132&gt;G132,-G132,-J132)))</f>
        <v>-25.9</v>
      </c>
      <c r="M132" s="5" t="s">
        <v>516</v>
      </c>
      <c r="N132" s="6"/>
    </row>
    <row r="133" spans="2:14" ht="15.75" thickBot="1" x14ac:dyDescent="0.3">
      <c r="B133" s="24">
        <v>131</v>
      </c>
      <c r="C133" s="24" t="s">
        <v>1254</v>
      </c>
      <c r="D133" s="24" t="s">
        <v>94</v>
      </c>
      <c r="E133" s="24" t="s">
        <v>701</v>
      </c>
      <c r="F133" s="24" t="s">
        <v>37</v>
      </c>
      <c r="G133" s="5">
        <v>50.9</v>
      </c>
      <c r="H133" s="5">
        <v>25</v>
      </c>
      <c r="I133" s="5">
        <v>9.25</v>
      </c>
      <c r="J133" s="5">
        <v>9.25</v>
      </c>
      <c r="K133" s="5">
        <f>IFERROR(IF((I133*10)&lt;(G133-H133),I133*10,G133-H133),I133)</f>
        <v>25.9</v>
      </c>
      <c r="L133" s="5">
        <f>IFERROR(IF((-1*J133*10)&gt;(H133-G133),-J133*10,H133-G133),IF(J133="Sin Información",J133,IF(J133&gt;G133,-G133,-J133)))</f>
        <v>-25.9</v>
      </c>
      <c r="M133" s="5" t="s">
        <v>516</v>
      </c>
      <c r="N133" s="6"/>
    </row>
    <row r="134" spans="2:14" ht="15.75" thickBot="1" x14ac:dyDescent="0.3">
      <c r="B134" s="24">
        <v>132</v>
      </c>
      <c r="C134" s="24" t="s">
        <v>1254</v>
      </c>
      <c r="D134" s="24" t="s">
        <v>108</v>
      </c>
      <c r="E134" s="24" t="s">
        <v>15</v>
      </c>
      <c r="F134" s="24" t="s">
        <v>37</v>
      </c>
      <c r="G134" s="5">
        <v>119.6</v>
      </c>
      <c r="H134" s="5">
        <v>40</v>
      </c>
      <c r="I134" s="5">
        <v>39.062499999999993</v>
      </c>
      <c r="J134" s="5">
        <v>10.567632850241546</v>
      </c>
      <c r="K134" s="5">
        <f>IFERROR(IF((I134*10)&lt;(G134-H134),I134*10,G134-H134),I134)</f>
        <v>79.599999999999994</v>
      </c>
      <c r="L134" s="5">
        <f>IFERROR(IF((-1*J134*10)&gt;(H134-G134),-J134*10,H134-G134),IF(J134="Sin Información",J134,IF(J134&gt;G134,-G134,-J134)))</f>
        <v>-79.599999999999994</v>
      </c>
      <c r="M134" s="5" t="s">
        <v>516</v>
      </c>
      <c r="N134" s="6"/>
    </row>
    <row r="135" spans="2:14" ht="15.75" thickBot="1" x14ac:dyDescent="0.3">
      <c r="B135" s="24">
        <v>133</v>
      </c>
      <c r="C135" s="24" t="s">
        <v>1254</v>
      </c>
      <c r="D135" s="24" t="s">
        <v>108</v>
      </c>
      <c r="E135" s="24" t="s">
        <v>14</v>
      </c>
      <c r="F135" s="24" t="s">
        <v>36</v>
      </c>
      <c r="G135" s="5">
        <v>125.05</v>
      </c>
      <c r="H135" s="5">
        <v>60</v>
      </c>
      <c r="I135" s="5">
        <v>15.624999999999998</v>
      </c>
      <c r="J135" s="5">
        <v>10.663507109004739</v>
      </c>
      <c r="K135" s="5">
        <f>IFERROR(IF((I135*10)&lt;(G135-H135),I135*10,G135-H135),I135)</f>
        <v>65.05</v>
      </c>
      <c r="L135" s="5">
        <f>IFERROR(IF((-1*J135*10)&gt;(H135-G135),-J135*10,H135-G135),IF(J135="Sin Información",J135,IF(J135&gt;G135,-G135,-J135)))</f>
        <v>-65.05</v>
      </c>
      <c r="M135" s="5" t="s">
        <v>516</v>
      </c>
      <c r="N135" s="6"/>
    </row>
    <row r="136" spans="2:14" ht="15.75" thickBot="1" x14ac:dyDescent="0.3">
      <c r="B136" s="24">
        <v>134</v>
      </c>
      <c r="C136" s="24" t="s">
        <v>1254</v>
      </c>
      <c r="D136" s="24" t="s">
        <v>109</v>
      </c>
      <c r="E136" s="24" t="s">
        <v>17</v>
      </c>
      <c r="F136" s="24" t="s">
        <v>37</v>
      </c>
      <c r="G136" s="5">
        <v>119.8</v>
      </c>
      <c r="H136" s="5">
        <v>40</v>
      </c>
      <c r="I136" s="5">
        <v>39.196428571428569</v>
      </c>
      <c r="J136" s="5">
        <v>10.603864734299517</v>
      </c>
      <c r="K136" s="5">
        <f>IFERROR(IF((I136*10)&lt;(G136-H136),I136*10,G136-H136),I136)</f>
        <v>79.8</v>
      </c>
      <c r="L136" s="5">
        <f>IFERROR(IF((-1*J136*10)&gt;(H136-G136),-J136*10,H136-G136),IF(J136="Sin Información",J136,IF(J136&gt;G136,-G136,-J136)))</f>
        <v>-79.8</v>
      </c>
      <c r="M136" s="5" t="s">
        <v>516</v>
      </c>
      <c r="N136" s="6"/>
    </row>
    <row r="137" spans="2:14" ht="15.75" thickBot="1" x14ac:dyDescent="0.3">
      <c r="B137" s="24">
        <v>135</v>
      </c>
      <c r="C137" s="24" t="s">
        <v>1254</v>
      </c>
      <c r="D137" s="24" t="s">
        <v>109</v>
      </c>
      <c r="E137" s="24" t="s">
        <v>16</v>
      </c>
      <c r="F137" s="24" t="s">
        <v>36</v>
      </c>
      <c r="G137" s="5">
        <v>124.66</v>
      </c>
      <c r="H137" s="5">
        <v>60</v>
      </c>
      <c r="I137" s="5">
        <v>15.694444444444443</v>
      </c>
      <c r="J137" s="5">
        <v>10.710900473933648</v>
      </c>
      <c r="K137" s="5">
        <f>IFERROR(IF((I137*10)&lt;(G137-H137),I137*10,G137-H137),I137)</f>
        <v>64.66</v>
      </c>
      <c r="L137" s="5">
        <f>IFERROR(IF((-1*J137*10)&gt;(H137-G137),-J137*10,H137-G137),IF(J137="Sin Información",J137,IF(J137&gt;G137,-G137,-J137)))</f>
        <v>-64.66</v>
      </c>
      <c r="M137" s="5" t="s">
        <v>516</v>
      </c>
      <c r="N137" s="6"/>
    </row>
    <row r="138" spans="2:14" ht="15.75" thickBot="1" x14ac:dyDescent="0.3">
      <c r="B138" s="24">
        <v>136</v>
      </c>
      <c r="C138" s="24" t="s">
        <v>1254</v>
      </c>
      <c r="D138" s="24" t="s">
        <v>323</v>
      </c>
      <c r="E138" s="24" t="s">
        <v>1051</v>
      </c>
      <c r="F138" s="24" t="s">
        <v>37</v>
      </c>
      <c r="G138" s="5">
        <v>107.7</v>
      </c>
      <c r="H138" s="5">
        <v>17</v>
      </c>
      <c r="I138" s="5">
        <v>32.743682310469318</v>
      </c>
      <c r="J138" s="5">
        <v>32.743682310469318</v>
      </c>
      <c r="K138" s="5">
        <f>IFERROR(IF((I138*10)&lt;(G138-H138),I138*10,G138-H138),I138)</f>
        <v>90.7</v>
      </c>
      <c r="L138" s="5">
        <f>IFERROR(IF((-1*J138*10)&gt;(H138-G138),-J138*10,H138-G138),IF(J138="Sin Información",J138,IF(J138&gt;G138,-G138,-J138)))</f>
        <v>-90.7</v>
      </c>
      <c r="M138" s="5" t="s">
        <v>516</v>
      </c>
      <c r="N138" s="6"/>
    </row>
    <row r="139" spans="2:14" ht="29.25" thickBot="1" x14ac:dyDescent="0.3">
      <c r="B139" s="24">
        <v>137</v>
      </c>
      <c r="C139" s="24" t="s">
        <v>1254</v>
      </c>
      <c r="D139" s="24" t="s">
        <v>359</v>
      </c>
      <c r="E139" s="24" t="s">
        <v>13</v>
      </c>
      <c r="F139" s="24" t="s">
        <v>37</v>
      </c>
      <c r="G139" s="5">
        <v>108</v>
      </c>
      <c r="H139" s="5">
        <v>60</v>
      </c>
      <c r="I139" s="5" t="s">
        <v>66</v>
      </c>
      <c r="J139" s="5" t="s">
        <v>66</v>
      </c>
      <c r="K139" s="5" t="str">
        <f>IFERROR(IF((I139*10)&lt;(G139-H139),I139*10,G139-H139),I139)</f>
        <v>Sin información</v>
      </c>
      <c r="L139" s="5" t="str">
        <f>IFERROR(IF((-1*J139*10)&gt;(H139-G139),-J139*10,H139-G139),IF(J139="Sin Información",J139,IF(J139&gt;G139,-G139,-J139)))</f>
        <v>Sin información</v>
      </c>
      <c r="M139" s="5" t="s">
        <v>516</v>
      </c>
      <c r="N139" s="6" t="s">
        <v>1428</v>
      </c>
    </row>
    <row r="140" spans="2:14" ht="15.75" thickBot="1" x14ac:dyDescent="0.3">
      <c r="B140" s="24">
        <v>138</v>
      </c>
      <c r="C140" s="24" t="s">
        <v>1254</v>
      </c>
      <c r="D140" s="24" t="s">
        <v>359</v>
      </c>
      <c r="E140" s="24" t="s">
        <v>12</v>
      </c>
      <c r="F140" s="24" t="s">
        <v>36</v>
      </c>
      <c r="G140" s="5">
        <v>108</v>
      </c>
      <c r="H140" s="5">
        <v>60</v>
      </c>
      <c r="I140" s="5">
        <v>16</v>
      </c>
      <c r="J140" s="5">
        <v>16</v>
      </c>
      <c r="K140" s="5">
        <f>IFERROR(IF((I140*10)&lt;(G140-H140),I140*10,G140-H140),I140)</f>
        <v>48</v>
      </c>
      <c r="L140" s="5">
        <f>IFERROR(IF((-1*J140*10)&gt;(H140-G140),-J140*10,H140-G140),IF(J140="Sin Información",J140,IF(J140&gt;G140,-G140,-J140)))</f>
        <v>-48</v>
      </c>
      <c r="M140" s="5" t="s">
        <v>516</v>
      </c>
      <c r="N140" s="6"/>
    </row>
    <row r="141" spans="2:14" ht="29.25" thickBot="1" x14ac:dyDescent="0.3">
      <c r="B141" s="24">
        <v>139</v>
      </c>
      <c r="C141" s="24" t="s">
        <v>1254</v>
      </c>
      <c r="D141" s="24" t="s">
        <v>360</v>
      </c>
      <c r="E141" s="24" t="s">
        <v>715</v>
      </c>
      <c r="F141" s="24" t="s">
        <v>37</v>
      </c>
      <c r="G141" s="5">
        <v>206.29</v>
      </c>
      <c r="H141" s="5">
        <v>145</v>
      </c>
      <c r="I141" s="5" t="s">
        <v>66</v>
      </c>
      <c r="J141" s="5" t="s">
        <v>66</v>
      </c>
      <c r="K141" s="5" t="str">
        <f>IFERROR(IF((I141*10)&lt;(G141-H141),I141*10,G141-H141),I141)</f>
        <v>Sin información</v>
      </c>
      <c r="L141" s="5" t="str">
        <f>IFERROR(IF((-1*J141*10)&gt;(H141-G141),-J141*10,H141-G141),IF(J141="Sin Información",J141,IF(J141&gt;G141,-G141,-J141)))</f>
        <v>Sin información</v>
      </c>
      <c r="M141" s="5" t="s">
        <v>516</v>
      </c>
      <c r="N141" s="6" t="s">
        <v>1428</v>
      </c>
    </row>
    <row r="142" spans="2:14" ht="15.75" thickBot="1" x14ac:dyDescent="0.3">
      <c r="B142" s="24">
        <v>140</v>
      </c>
      <c r="C142" s="24" t="s">
        <v>1254</v>
      </c>
      <c r="D142" s="24" t="s">
        <v>360</v>
      </c>
      <c r="E142" s="24" t="s">
        <v>7</v>
      </c>
      <c r="F142" s="24" t="s">
        <v>36</v>
      </c>
      <c r="G142" s="5">
        <v>217.65</v>
      </c>
      <c r="H142" s="5">
        <v>160</v>
      </c>
      <c r="I142" s="5">
        <v>8.57</v>
      </c>
      <c r="J142" s="5">
        <v>8.57</v>
      </c>
      <c r="K142" s="5">
        <f>IFERROR(IF((I142*10)&lt;(G142-H142),I142*10,G142-H142),I142)</f>
        <v>57.650000000000006</v>
      </c>
      <c r="L142" s="5">
        <f>IFERROR(IF((-1*J142*10)&gt;(H142-G142),-J142*10,H142-G142),IF(J142="Sin Información",J142,IF(J142&gt;G142,-G142,-J142)))</f>
        <v>-57.650000000000006</v>
      </c>
      <c r="M142" s="5" t="s">
        <v>516</v>
      </c>
      <c r="N142" s="6"/>
    </row>
    <row r="143" spans="2:14" ht="29.25" thickBot="1" x14ac:dyDescent="0.3">
      <c r="B143" s="24">
        <v>141</v>
      </c>
      <c r="C143" s="24" t="s">
        <v>1254</v>
      </c>
      <c r="D143" s="24" t="s">
        <v>518</v>
      </c>
      <c r="E143" s="24" t="s">
        <v>8</v>
      </c>
      <c r="F143" s="24" t="s">
        <v>37</v>
      </c>
      <c r="G143" s="5">
        <v>315.39999999999998</v>
      </c>
      <c r="H143" s="5">
        <v>225</v>
      </c>
      <c r="I143" s="5" t="s">
        <v>66</v>
      </c>
      <c r="J143" s="5" t="s">
        <v>66</v>
      </c>
      <c r="K143" s="5" t="str">
        <f>IFERROR(IF((I143*10)&lt;(G143-H143),I143*10,G143-H143),I143)</f>
        <v>Sin información</v>
      </c>
      <c r="L143" s="5" t="str">
        <f>IFERROR(IF((-1*J143*10)&gt;(H143-G143),-J143*10,H143-G143),IF(J143="Sin Información",J143,IF(J143&gt;G143,-G143,-J143)))</f>
        <v>Sin información</v>
      </c>
      <c r="M143" s="5" t="s">
        <v>516</v>
      </c>
      <c r="N143" s="6" t="s">
        <v>1428</v>
      </c>
    </row>
    <row r="144" spans="2:14" ht="15.75" thickBot="1" x14ac:dyDescent="0.3">
      <c r="B144" s="24">
        <v>142</v>
      </c>
      <c r="C144" s="24" t="s">
        <v>1254</v>
      </c>
      <c r="D144" s="24" t="s">
        <v>518</v>
      </c>
      <c r="E144" s="24" t="s">
        <v>6</v>
      </c>
      <c r="F144" s="24" t="s">
        <v>36</v>
      </c>
      <c r="G144" s="5">
        <v>327.67</v>
      </c>
      <c r="H144" s="5">
        <v>253</v>
      </c>
      <c r="I144" s="5">
        <v>5.25</v>
      </c>
      <c r="J144" s="5">
        <v>12.82</v>
      </c>
      <c r="K144" s="5">
        <f>IFERROR(IF((I144*10)&lt;(G144-H144),I144*10,G144-H144),I144)</f>
        <v>52.5</v>
      </c>
      <c r="L144" s="5">
        <f>IFERROR(IF((-1*J144*10)&gt;(H144-G144),-J144*10,H144-G144),IF(J144="Sin Información",J144,IF(J144&gt;G144,-G144,-J144)))</f>
        <v>-74.670000000000016</v>
      </c>
      <c r="M144" s="5" t="s">
        <v>516</v>
      </c>
      <c r="N144" s="6"/>
    </row>
    <row r="145" spans="2:14" ht="29.25" thickBot="1" x14ac:dyDescent="0.3">
      <c r="B145" s="24">
        <v>143</v>
      </c>
      <c r="C145" s="24" t="s">
        <v>1254</v>
      </c>
      <c r="D145" s="24" t="s">
        <v>361</v>
      </c>
      <c r="E145" s="24" t="s">
        <v>9</v>
      </c>
      <c r="F145" s="24" t="s">
        <v>36</v>
      </c>
      <c r="G145" s="5">
        <v>250</v>
      </c>
      <c r="H145" s="5">
        <v>160</v>
      </c>
      <c r="I145" s="5" t="s">
        <v>66</v>
      </c>
      <c r="J145" s="5" t="s">
        <v>66</v>
      </c>
      <c r="K145" s="5" t="str">
        <f>IFERROR(IF((I145*10)&lt;(G145-H145),I145*10,G145-H145),I145)</f>
        <v>Sin información</v>
      </c>
      <c r="L145" s="5" t="str">
        <f>IFERROR(IF((-1*J145*10)&gt;(H145-G145),-J145*10,H145-G145),IF(J145="Sin Información",J145,IF(J145&gt;G145,-G145,-J145)))</f>
        <v>Sin información</v>
      </c>
      <c r="M145" s="5" t="s">
        <v>516</v>
      </c>
      <c r="N145" s="6" t="s">
        <v>1428</v>
      </c>
    </row>
    <row r="146" spans="2:14" ht="29.25" thickBot="1" x14ac:dyDescent="0.3">
      <c r="B146" s="24">
        <v>144</v>
      </c>
      <c r="C146" s="24" t="s">
        <v>1254</v>
      </c>
      <c r="D146" s="24" t="s">
        <v>519</v>
      </c>
      <c r="E146" s="24" t="s">
        <v>11</v>
      </c>
      <c r="F146" s="24" t="s">
        <v>37</v>
      </c>
      <c r="G146" s="5">
        <v>398.25</v>
      </c>
      <c r="H146" s="5">
        <v>195</v>
      </c>
      <c r="I146" s="5" t="s">
        <v>66</v>
      </c>
      <c r="J146" s="5" t="s">
        <v>66</v>
      </c>
      <c r="K146" s="5" t="str">
        <f>IFERROR(IF((I146*10)&lt;(G146-H146),I146*10,G146-H146),I146)</f>
        <v>Sin información</v>
      </c>
      <c r="L146" s="5" t="str">
        <f>IFERROR(IF((-1*J146*10)&gt;(H146-G146),-J146*10,H146-G146),IF(J146="Sin Información",J146,IF(J146&gt;G146,-G146,-J146)))</f>
        <v>Sin información</v>
      </c>
      <c r="M146" s="5" t="s">
        <v>516</v>
      </c>
      <c r="N146" s="6" t="s">
        <v>1428</v>
      </c>
    </row>
    <row r="147" spans="2:14" ht="15.75" thickBot="1" x14ac:dyDescent="0.3">
      <c r="B147" s="24">
        <v>145</v>
      </c>
      <c r="C147" s="24" t="s">
        <v>1254</v>
      </c>
      <c r="D147" s="24" t="s">
        <v>519</v>
      </c>
      <c r="E147" s="24" t="s">
        <v>10</v>
      </c>
      <c r="F147" s="24" t="s">
        <v>36</v>
      </c>
      <c r="G147" s="5">
        <v>411.23599999999999</v>
      </c>
      <c r="H147" s="5">
        <v>221</v>
      </c>
      <c r="I147" s="5">
        <v>8.65</v>
      </c>
      <c r="J147" s="5">
        <v>8.65</v>
      </c>
      <c r="K147" s="5">
        <f>IFERROR(IF((I147*10)&lt;(G147-H147),I147*10,G147-H147),I147)</f>
        <v>86.5</v>
      </c>
      <c r="L147" s="5">
        <f>IFERROR(IF((-1*J147*10)&gt;(H147-G147),-J147*10,H147-G147),IF(J147="Sin Información",J147,IF(J147&gt;G147,-G147,-J147)))</f>
        <v>-86.5</v>
      </c>
      <c r="M147" s="5" t="s">
        <v>516</v>
      </c>
      <c r="N147" s="6"/>
    </row>
    <row r="148" spans="2:14" ht="15.75" thickBot="1" x14ac:dyDescent="0.3">
      <c r="B148" s="24">
        <v>146</v>
      </c>
      <c r="C148" s="24" t="s">
        <v>1254</v>
      </c>
      <c r="D148" s="24" t="s">
        <v>455</v>
      </c>
      <c r="E148" s="24" t="s">
        <v>719</v>
      </c>
      <c r="F148" s="24" t="s">
        <v>35</v>
      </c>
      <c r="G148" s="5">
        <v>373.99</v>
      </c>
      <c r="H148" s="5">
        <v>178</v>
      </c>
      <c r="I148" s="5">
        <v>1.2151898734177216</v>
      </c>
      <c r="J148" s="5">
        <v>1.2151898734177216</v>
      </c>
      <c r="K148" s="5">
        <f>IFERROR(IF((I148*10)&lt;(G148-H148),I148*10,G148-H148),I148)</f>
        <v>12.151898734177216</v>
      </c>
      <c r="L148" s="5">
        <f>IFERROR(IF((-1*J148*10)&gt;(H148-G148),-J148*10,H148-G148),IF(J148="Sin Información",J148,IF(J148&gt;G148,-G148,-J148)))</f>
        <v>-12.151898734177216</v>
      </c>
      <c r="M148" s="5" t="s">
        <v>516</v>
      </c>
      <c r="N148" s="6"/>
    </row>
    <row r="149" spans="2:14" ht="29.25" thickBot="1" x14ac:dyDescent="0.3">
      <c r="B149" s="24">
        <v>147</v>
      </c>
      <c r="C149" s="24" t="s">
        <v>1278</v>
      </c>
      <c r="D149" s="24" t="s">
        <v>288</v>
      </c>
      <c r="E149" s="24" t="s">
        <v>1046</v>
      </c>
      <c r="F149" s="24" t="s">
        <v>39</v>
      </c>
      <c r="G149" s="5">
        <v>26</v>
      </c>
      <c r="H149" s="5">
        <v>11</v>
      </c>
      <c r="I149" s="5" t="s">
        <v>66</v>
      </c>
      <c r="J149" s="5" t="s">
        <v>66</v>
      </c>
      <c r="K149" s="5" t="str">
        <f>IFERROR(IF((I149*10)&lt;(G149-H149),I149*10,G149-H149),I149)</f>
        <v>Sin información</v>
      </c>
      <c r="L149" s="5" t="str">
        <f>IFERROR(IF((-1*J149*10)&gt;(H149-G149),-J149*10,H149-G149),IF(J149="Sin Información",J149,IF(J149&gt;G149,-G149,-J149)))</f>
        <v>Sin información</v>
      </c>
      <c r="M149" s="5" t="s">
        <v>516</v>
      </c>
      <c r="N149" s="6" t="s">
        <v>1428</v>
      </c>
    </row>
    <row r="150" spans="2:14" ht="29.25" thickBot="1" x14ac:dyDescent="0.3">
      <c r="B150" s="24">
        <v>148</v>
      </c>
      <c r="C150" s="24" t="s">
        <v>1278</v>
      </c>
      <c r="D150" s="24" t="s">
        <v>289</v>
      </c>
      <c r="E150" s="24" t="s">
        <v>1047</v>
      </c>
      <c r="F150" s="24" t="s">
        <v>39</v>
      </c>
      <c r="G150" s="5">
        <v>22</v>
      </c>
      <c r="H150" s="5">
        <v>13</v>
      </c>
      <c r="I150" s="5" t="s">
        <v>66</v>
      </c>
      <c r="J150" s="5" t="s">
        <v>66</v>
      </c>
      <c r="K150" s="5" t="str">
        <f>IFERROR(IF((I150*10)&lt;(G150-H150),I150*10,G150-H150),I150)</f>
        <v>Sin información</v>
      </c>
      <c r="L150" s="5" t="str">
        <f>IFERROR(IF((-1*J150*10)&gt;(H150-G150),-J150*10,H150-G150),IF(J150="Sin Información",J150,IF(J150&gt;G150,-G150,-J150)))</f>
        <v>Sin información</v>
      </c>
      <c r="M150" s="5" t="s">
        <v>516</v>
      </c>
      <c r="N150" s="6" t="s">
        <v>1428</v>
      </c>
    </row>
    <row r="151" spans="2:14" ht="15.75" thickBot="1" x14ac:dyDescent="0.3">
      <c r="B151" s="24">
        <v>149</v>
      </c>
      <c r="C151" s="24" t="s">
        <v>1273</v>
      </c>
      <c r="D151" s="24" t="s">
        <v>227</v>
      </c>
      <c r="E151" s="24" t="s">
        <v>934</v>
      </c>
      <c r="F151" s="24" t="s">
        <v>44</v>
      </c>
      <c r="G151" s="5">
        <v>20</v>
      </c>
      <c r="H151" s="5">
        <v>1.95</v>
      </c>
      <c r="I151" s="5" t="s">
        <v>34</v>
      </c>
      <c r="J151" s="5">
        <v>3.61</v>
      </c>
      <c r="K151" s="5" t="str">
        <f>IFERROR(IF((I151*10)&lt;(G151-H151),I151*10,G151-H151),I151)</f>
        <v>No aplica</v>
      </c>
      <c r="L151" s="5">
        <f>IFERROR(IF((-1*J151*10)&gt;(H151-G151),-J151*10,H151-G151),IF(J151="Sin Información",J151,IF(J151&gt;G151,-G151,-J151)))</f>
        <v>-18.05</v>
      </c>
      <c r="M151" s="5" t="s">
        <v>516</v>
      </c>
      <c r="N151" s="6"/>
    </row>
    <row r="152" spans="2:14" ht="29.25" thickBot="1" x14ac:dyDescent="0.3">
      <c r="B152" s="24">
        <v>150</v>
      </c>
      <c r="C152" s="24" t="s">
        <v>1273</v>
      </c>
      <c r="D152" s="24" t="s">
        <v>408</v>
      </c>
      <c r="E152" s="24" t="s">
        <v>1065</v>
      </c>
      <c r="F152" s="24" t="s">
        <v>37</v>
      </c>
      <c r="G152" s="5">
        <v>17</v>
      </c>
      <c r="H152" s="5">
        <v>12.3</v>
      </c>
      <c r="I152" s="5" t="s">
        <v>66</v>
      </c>
      <c r="J152" s="5" t="s">
        <v>66</v>
      </c>
      <c r="K152" s="5" t="str">
        <f>IFERROR(IF((I152*10)&lt;(G152-H152),I152*10,G152-H152),I152)</f>
        <v>Sin información</v>
      </c>
      <c r="L152" s="5" t="str">
        <f>IFERROR(IF((-1*J152*10)&gt;(H152-G152),-J152*10,H152-G152),IF(J152="Sin Información",J152,IF(J152&gt;G152,-G152,-J152)))</f>
        <v>Sin información</v>
      </c>
      <c r="M152" s="5" t="s">
        <v>516</v>
      </c>
      <c r="N152" s="6" t="s">
        <v>1428</v>
      </c>
    </row>
    <row r="153" spans="2:14" ht="29.25" thickBot="1" x14ac:dyDescent="0.3">
      <c r="B153" s="24">
        <v>151</v>
      </c>
      <c r="C153" s="24" t="s">
        <v>1273</v>
      </c>
      <c r="D153" s="24" t="s">
        <v>408</v>
      </c>
      <c r="E153" s="24" t="s">
        <v>1146</v>
      </c>
      <c r="F153" s="24" t="s">
        <v>57</v>
      </c>
      <c r="G153" s="5">
        <v>17</v>
      </c>
      <c r="H153" s="5">
        <v>12.3</v>
      </c>
      <c r="I153" s="5" t="s">
        <v>66</v>
      </c>
      <c r="J153" s="5" t="s">
        <v>66</v>
      </c>
      <c r="K153" s="5" t="str">
        <f>IFERROR(IF((I153*10)&lt;(G153-H153),I153*10,G153-H153),I153)</f>
        <v>Sin información</v>
      </c>
      <c r="L153" s="5" t="str">
        <f>IFERROR(IF((-1*J153*10)&gt;(H153-G153),-J153*10,H153-G153),IF(J153="Sin Información",J153,IF(J153&gt;G153,-G153,-J153)))</f>
        <v>Sin información</v>
      </c>
      <c r="M153" s="5" t="s">
        <v>516</v>
      </c>
      <c r="N153" s="6" t="s">
        <v>1428</v>
      </c>
    </row>
    <row r="154" spans="2:14" ht="29.25" thickBot="1" x14ac:dyDescent="0.3">
      <c r="B154" s="24">
        <v>152</v>
      </c>
      <c r="C154" s="24" t="s">
        <v>1323</v>
      </c>
      <c r="D154" s="24" t="s">
        <v>497</v>
      </c>
      <c r="E154" s="24" t="s">
        <v>1107</v>
      </c>
      <c r="F154" s="24" t="s">
        <v>37</v>
      </c>
      <c r="G154" s="5">
        <v>6.56</v>
      </c>
      <c r="H154" s="5">
        <v>5.36</v>
      </c>
      <c r="I154" s="5">
        <v>0.23999999999999985</v>
      </c>
      <c r="J154" s="5">
        <v>0.59999999999999964</v>
      </c>
      <c r="K154" s="5">
        <f>IFERROR(IF((I154*10)&lt;(G154-H154),I154*10,G154-H154),I154)</f>
        <v>1.1999999999999993</v>
      </c>
      <c r="L154" s="5">
        <f>IFERROR(IF((-1*J154*10)&gt;(H154-G154),-J154*10,H154-G154),IF(J154="Sin Información",J154,IF(J154&gt;G154,-G154,-J154)))</f>
        <v>-1.1999999999999993</v>
      </c>
      <c r="M154" s="5" t="s">
        <v>528</v>
      </c>
      <c r="N154" s="6" t="s">
        <v>1464</v>
      </c>
    </row>
    <row r="155" spans="2:14" ht="29.25" thickBot="1" x14ac:dyDescent="0.3">
      <c r="B155" s="24">
        <v>153</v>
      </c>
      <c r="C155" s="24" t="s">
        <v>1323</v>
      </c>
      <c r="D155" s="24" t="s">
        <v>497</v>
      </c>
      <c r="E155" s="24" t="s">
        <v>1097</v>
      </c>
      <c r="F155" s="24" t="s">
        <v>58</v>
      </c>
      <c r="G155" s="5">
        <v>6.97</v>
      </c>
      <c r="H155" s="5">
        <v>5.36</v>
      </c>
      <c r="I155" s="5">
        <v>0.3219999999999999</v>
      </c>
      <c r="J155" s="5">
        <v>0.80499999999999972</v>
      </c>
      <c r="K155" s="5">
        <f>IFERROR(IF((I155*10)&lt;(G155-H155),I155*10,G155-H155),I155)</f>
        <v>1.6099999999999994</v>
      </c>
      <c r="L155" s="5">
        <f>IFERROR(IF((-1*J155*10)&gt;(H155-G155),-J155*10,H155-G155),IF(J155="Sin Información",J155,IF(J155&gt;G155,-G155,-J155)))</f>
        <v>-1.6099999999999994</v>
      </c>
      <c r="M155" s="5" t="s">
        <v>528</v>
      </c>
      <c r="N155" s="6" t="s">
        <v>1464</v>
      </c>
    </row>
    <row r="156" spans="2:14" ht="29.25" thickBot="1" x14ac:dyDescent="0.3">
      <c r="B156" s="24">
        <v>154</v>
      </c>
      <c r="C156" s="24" t="s">
        <v>1323</v>
      </c>
      <c r="D156" s="24" t="s">
        <v>498</v>
      </c>
      <c r="E156" s="24" t="s">
        <v>1108</v>
      </c>
      <c r="F156" s="24" t="s">
        <v>37</v>
      </c>
      <c r="G156" s="5">
        <v>6.63</v>
      </c>
      <c r="H156" s="5">
        <v>5.36</v>
      </c>
      <c r="I156" s="5">
        <v>0.25399999999999989</v>
      </c>
      <c r="J156" s="5">
        <v>0.63499999999999979</v>
      </c>
      <c r="K156" s="5">
        <f>IFERROR(IF((I156*10)&lt;(G156-H156),I156*10,G156-H156),I156)</f>
        <v>1.2699999999999996</v>
      </c>
      <c r="L156" s="5">
        <f>IFERROR(IF((-1*J156*10)&gt;(H156-G156),-J156*10,H156-G156),IF(J156="Sin Información",J156,IF(J156&gt;G156,-G156,-J156)))</f>
        <v>-1.2699999999999996</v>
      </c>
      <c r="M156" s="5" t="s">
        <v>528</v>
      </c>
      <c r="N156" s="6" t="s">
        <v>1464</v>
      </c>
    </row>
    <row r="157" spans="2:14" ht="29.25" thickBot="1" x14ac:dyDescent="0.3">
      <c r="B157" s="24">
        <v>155</v>
      </c>
      <c r="C157" s="24" t="s">
        <v>1323</v>
      </c>
      <c r="D157" s="24" t="s">
        <v>498</v>
      </c>
      <c r="E157" s="24" t="s">
        <v>1098</v>
      </c>
      <c r="F157" s="24" t="s">
        <v>58</v>
      </c>
      <c r="G157" s="5">
        <v>7.06</v>
      </c>
      <c r="H157" s="5">
        <v>5.36</v>
      </c>
      <c r="I157" s="5">
        <v>0.33999999999999986</v>
      </c>
      <c r="J157" s="5">
        <v>0.84999999999999964</v>
      </c>
      <c r="K157" s="5">
        <f>IFERROR(IF((I157*10)&lt;(G157-H157),I157*10,G157-H157),I157)</f>
        <v>1.6999999999999993</v>
      </c>
      <c r="L157" s="5">
        <f>IFERROR(IF((-1*J157*10)&gt;(H157-G157),-J157*10,H157-G157),IF(J157="Sin Información",J157,IF(J157&gt;G157,-G157,-J157)))</f>
        <v>-1.6999999999999993</v>
      </c>
      <c r="M157" s="5" t="s">
        <v>528</v>
      </c>
      <c r="N157" s="6" t="s">
        <v>1464</v>
      </c>
    </row>
    <row r="158" spans="2:14" ht="29.25" thickBot="1" x14ac:dyDescent="0.3">
      <c r="B158" s="24">
        <v>156</v>
      </c>
      <c r="C158" s="24" t="s">
        <v>1323</v>
      </c>
      <c r="D158" s="24" t="s">
        <v>499</v>
      </c>
      <c r="E158" s="24" t="s">
        <v>1109</v>
      </c>
      <c r="F158" s="24" t="s">
        <v>37</v>
      </c>
      <c r="G158" s="5">
        <v>6.6</v>
      </c>
      <c r="H158" s="5">
        <v>5.36</v>
      </c>
      <c r="I158" s="5">
        <v>0.24799999999999986</v>
      </c>
      <c r="J158" s="5">
        <v>0.61999999999999966</v>
      </c>
      <c r="K158" s="5">
        <f>IFERROR(IF((I158*10)&lt;(G158-H158),I158*10,G158-H158),I158)</f>
        <v>1.2399999999999993</v>
      </c>
      <c r="L158" s="5">
        <f>IFERROR(IF((-1*J158*10)&gt;(H158-G158),-J158*10,H158-G158),IF(J158="Sin Información",J158,IF(J158&gt;G158,-G158,-J158)))</f>
        <v>-1.2399999999999993</v>
      </c>
      <c r="M158" s="5" t="s">
        <v>528</v>
      </c>
      <c r="N158" s="6" t="s">
        <v>1464</v>
      </c>
    </row>
    <row r="159" spans="2:14" ht="29.25" thickBot="1" x14ac:dyDescent="0.3">
      <c r="B159" s="24">
        <v>157</v>
      </c>
      <c r="C159" s="24" t="s">
        <v>1323</v>
      </c>
      <c r="D159" s="24" t="s">
        <v>499</v>
      </c>
      <c r="E159" s="24" t="s">
        <v>1099</v>
      </c>
      <c r="F159" s="24" t="s">
        <v>58</v>
      </c>
      <c r="G159" s="5">
        <v>7.06</v>
      </c>
      <c r="H159" s="5">
        <v>5.36</v>
      </c>
      <c r="I159" s="5">
        <v>0.33999999999999986</v>
      </c>
      <c r="J159" s="5">
        <v>0.84999999999999964</v>
      </c>
      <c r="K159" s="5">
        <f>IFERROR(IF((I159*10)&lt;(G159-H159),I159*10,G159-H159),I159)</f>
        <v>1.6999999999999993</v>
      </c>
      <c r="L159" s="5">
        <f>IFERROR(IF((-1*J159*10)&gt;(H159-G159),-J159*10,H159-G159),IF(J159="Sin Información",J159,IF(J159&gt;G159,-G159,-J159)))</f>
        <v>-1.6999999999999993</v>
      </c>
      <c r="M159" s="5" t="s">
        <v>528</v>
      </c>
      <c r="N159" s="6" t="s">
        <v>1464</v>
      </c>
    </row>
    <row r="160" spans="2:14" ht="29.25" thickBot="1" x14ac:dyDescent="0.3">
      <c r="B160" s="24">
        <v>158</v>
      </c>
      <c r="C160" s="24" t="s">
        <v>1323</v>
      </c>
      <c r="D160" s="24" t="s">
        <v>500</v>
      </c>
      <c r="E160" s="24" t="s">
        <v>1110</v>
      </c>
      <c r="F160" s="24" t="s">
        <v>37</v>
      </c>
      <c r="G160" s="5">
        <v>6.6</v>
      </c>
      <c r="H160" s="5">
        <v>5.36</v>
      </c>
      <c r="I160" s="5">
        <v>0.24799999999999986</v>
      </c>
      <c r="J160" s="5">
        <v>0.61999999999999966</v>
      </c>
      <c r="K160" s="5">
        <f>IFERROR(IF((I160*10)&lt;(G160-H160),I160*10,G160-H160),I160)</f>
        <v>1.2399999999999993</v>
      </c>
      <c r="L160" s="5">
        <f>IFERROR(IF((-1*J160*10)&gt;(H160-G160),-J160*10,H160-G160),IF(J160="Sin Información",J160,IF(J160&gt;G160,-G160,-J160)))</f>
        <v>-1.2399999999999993</v>
      </c>
      <c r="M160" s="5" t="s">
        <v>528</v>
      </c>
      <c r="N160" s="6" t="s">
        <v>1464</v>
      </c>
    </row>
    <row r="161" spans="2:14" ht="29.25" thickBot="1" x14ac:dyDescent="0.3">
      <c r="B161" s="24">
        <v>159</v>
      </c>
      <c r="C161" s="24" t="s">
        <v>1323</v>
      </c>
      <c r="D161" s="24" t="s">
        <v>500</v>
      </c>
      <c r="E161" s="24" t="s">
        <v>1100</v>
      </c>
      <c r="F161" s="24" t="s">
        <v>58</v>
      </c>
      <c r="G161" s="5">
        <v>7.07</v>
      </c>
      <c r="H161" s="5">
        <v>5.36</v>
      </c>
      <c r="I161" s="5">
        <v>0.34199999999999997</v>
      </c>
      <c r="J161" s="5">
        <v>0.85499999999999998</v>
      </c>
      <c r="K161" s="5">
        <f>IFERROR(IF((I161*10)&lt;(G161-H161),I161*10,G161-H161),I161)</f>
        <v>1.71</v>
      </c>
      <c r="L161" s="5">
        <f>IFERROR(IF((-1*J161*10)&gt;(H161-G161),-J161*10,H161-G161),IF(J161="Sin Información",J161,IF(J161&gt;G161,-G161,-J161)))</f>
        <v>-1.71</v>
      </c>
      <c r="M161" s="5" t="s">
        <v>528</v>
      </c>
      <c r="N161" s="6" t="s">
        <v>1464</v>
      </c>
    </row>
    <row r="162" spans="2:14" ht="29.25" thickBot="1" x14ac:dyDescent="0.3">
      <c r="B162" s="24">
        <v>160</v>
      </c>
      <c r="C162" s="24" t="s">
        <v>1323</v>
      </c>
      <c r="D162" s="24" t="s">
        <v>501</v>
      </c>
      <c r="E162" s="24" t="s">
        <v>1111</v>
      </c>
      <c r="F162" s="24" t="s">
        <v>37</v>
      </c>
      <c r="G162" s="5">
        <v>8.9</v>
      </c>
      <c r="H162" s="5">
        <v>7.12</v>
      </c>
      <c r="I162" s="5">
        <v>0.35600000000000004</v>
      </c>
      <c r="J162" s="5">
        <v>0.89000000000000012</v>
      </c>
      <c r="K162" s="5">
        <f>IFERROR(IF((I162*10)&lt;(G162-H162),I162*10,G162-H162),I162)</f>
        <v>1.7800000000000002</v>
      </c>
      <c r="L162" s="5">
        <f>IFERROR(IF((-1*J162*10)&gt;(H162-G162),-J162*10,H162-G162),IF(J162="Sin Información",J162,IF(J162&gt;G162,-G162,-J162)))</f>
        <v>-1.7800000000000002</v>
      </c>
      <c r="M162" s="5" t="s">
        <v>528</v>
      </c>
      <c r="N162" s="6" t="s">
        <v>1464</v>
      </c>
    </row>
    <row r="163" spans="2:14" ht="29.25" thickBot="1" x14ac:dyDescent="0.3">
      <c r="B163" s="24">
        <v>161</v>
      </c>
      <c r="C163" s="24" t="s">
        <v>1323</v>
      </c>
      <c r="D163" s="24" t="s">
        <v>501</v>
      </c>
      <c r="E163" s="24" t="s">
        <v>1101</v>
      </c>
      <c r="F163" s="24" t="s">
        <v>58</v>
      </c>
      <c r="G163" s="5">
        <v>8.9</v>
      </c>
      <c r="H163" s="5">
        <v>7.12</v>
      </c>
      <c r="I163" s="5">
        <v>0.35600000000000004</v>
      </c>
      <c r="J163" s="5">
        <v>0.89000000000000012</v>
      </c>
      <c r="K163" s="5">
        <f>IFERROR(IF((I163*10)&lt;(G163-H163),I163*10,G163-H163),I163)</f>
        <v>1.7800000000000002</v>
      </c>
      <c r="L163" s="5">
        <f>IFERROR(IF((-1*J163*10)&gt;(H163-G163),-J163*10,H163-G163),IF(J163="Sin Información",J163,IF(J163&gt;G163,-G163,-J163)))</f>
        <v>-1.7800000000000002</v>
      </c>
      <c r="M163" s="5" t="s">
        <v>528</v>
      </c>
      <c r="N163" s="6" t="s">
        <v>1464</v>
      </c>
    </row>
    <row r="164" spans="2:14" ht="29.25" thickBot="1" x14ac:dyDescent="0.3">
      <c r="B164" s="24">
        <v>162</v>
      </c>
      <c r="C164" s="24" t="s">
        <v>1323</v>
      </c>
      <c r="D164" s="24" t="s">
        <v>502</v>
      </c>
      <c r="E164" s="24" t="s">
        <v>1112</v>
      </c>
      <c r="F164" s="24" t="s">
        <v>37</v>
      </c>
      <c r="G164" s="5">
        <v>8.9</v>
      </c>
      <c r="H164" s="5">
        <v>7.12</v>
      </c>
      <c r="I164" s="5">
        <v>0.35600000000000004</v>
      </c>
      <c r="J164" s="5">
        <v>0.89000000000000012</v>
      </c>
      <c r="K164" s="5">
        <f>IFERROR(IF((I164*10)&lt;(G164-H164),I164*10,G164-H164),I164)</f>
        <v>1.7800000000000002</v>
      </c>
      <c r="L164" s="5">
        <f>IFERROR(IF((-1*J164*10)&gt;(H164-G164),-J164*10,H164-G164),IF(J164="Sin Información",J164,IF(J164&gt;G164,-G164,-J164)))</f>
        <v>-1.7800000000000002</v>
      </c>
      <c r="M164" s="5" t="s">
        <v>528</v>
      </c>
      <c r="N164" s="6" t="s">
        <v>1464</v>
      </c>
    </row>
    <row r="165" spans="2:14" ht="29.25" thickBot="1" x14ac:dyDescent="0.3">
      <c r="B165" s="24">
        <v>163</v>
      </c>
      <c r="C165" s="24" t="s">
        <v>1323</v>
      </c>
      <c r="D165" s="24" t="s">
        <v>502</v>
      </c>
      <c r="E165" s="24" t="s">
        <v>1102</v>
      </c>
      <c r="F165" s="24" t="s">
        <v>58</v>
      </c>
      <c r="G165" s="5">
        <v>8.9</v>
      </c>
      <c r="H165" s="5">
        <v>7.12</v>
      </c>
      <c r="I165" s="5">
        <v>0.35600000000000004</v>
      </c>
      <c r="J165" s="5">
        <v>0.89000000000000012</v>
      </c>
      <c r="K165" s="5">
        <f>IFERROR(IF((I165*10)&lt;(G165-H165),I165*10,G165-H165),I165)</f>
        <v>1.7800000000000002</v>
      </c>
      <c r="L165" s="5">
        <f>IFERROR(IF((-1*J165*10)&gt;(H165-G165),-J165*10,H165-G165),IF(J165="Sin Información",J165,IF(J165&gt;G165,-G165,-J165)))</f>
        <v>-1.7800000000000002</v>
      </c>
      <c r="M165" s="5" t="s">
        <v>528</v>
      </c>
      <c r="N165" s="6" t="s">
        <v>1464</v>
      </c>
    </row>
    <row r="166" spans="2:14" ht="29.25" thickBot="1" x14ac:dyDescent="0.3">
      <c r="B166" s="24">
        <v>164</v>
      </c>
      <c r="C166" s="24" t="s">
        <v>1279</v>
      </c>
      <c r="D166" s="24" t="s">
        <v>184</v>
      </c>
      <c r="E166" s="24" t="s">
        <v>952</v>
      </c>
      <c r="F166" s="24" t="s">
        <v>45</v>
      </c>
      <c r="G166" s="5">
        <v>104</v>
      </c>
      <c r="H166" s="5">
        <v>10.33</v>
      </c>
      <c r="I166" s="5" t="s">
        <v>34</v>
      </c>
      <c r="J166" s="5" t="s">
        <v>66</v>
      </c>
      <c r="K166" s="5" t="str">
        <f>IFERROR(IF((I166*10)&lt;(G166-H166),I166*10,G166-H166),I166)</f>
        <v>No aplica</v>
      </c>
      <c r="L166" s="5" t="str">
        <f>IFERROR(IF((-1*J166*10)&gt;(H166-G166),-J166*10,H166-G166),IF(J166="Sin Información",J166,IF(J166&gt;G166,-G166,-J166)))</f>
        <v>Sin información</v>
      </c>
      <c r="M166" s="5" t="s">
        <v>516</v>
      </c>
      <c r="N166" s="6" t="s">
        <v>1428</v>
      </c>
    </row>
    <row r="167" spans="2:14" ht="29.25" thickBot="1" x14ac:dyDescent="0.3">
      <c r="B167" s="24">
        <v>165</v>
      </c>
      <c r="C167" s="24" t="s">
        <v>1355</v>
      </c>
      <c r="D167" s="24" t="s">
        <v>456</v>
      </c>
      <c r="E167" s="24" t="s">
        <v>1176</v>
      </c>
      <c r="F167" s="24" t="s">
        <v>52</v>
      </c>
      <c r="G167" s="5">
        <v>1.966</v>
      </c>
      <c r="H167" s="5">
        <v>1.5</v>
      </c>
      <c r="I167" s="5" t="s">
        <v>66</v>
      </c>
      <c r="J167" s="5" t="s">
        <v>66</v>
      </c>
      <c r="K167" s="5" t="str">
        <f>IFERROR(IF((I167*10)&lt;(G167-H167),I167*10,G167-H167),I167)</f>
        <v>Sin información</v>
      </c>
      <c r="L167" s="5" t="str">
        <f>IFERROR(IF((-1*J167*10)&gt;(H167-G167),-J167*10,H167-G167),IF(J167="Sin Información",J167,IF(J167&gt;G167,-G167,-J167)))</f>
        <v>Sin información</v>
      </c>
      <c r="M167" s="5" t="s">
        <v>528</v>
      </c>
      <c r="N167" s="6" t="s">
        <v>1464</v>
      </c>
    </row>
    <row r="168" spans="2:14" ht="29.25" thickBot="1" x14ac:dyDescent="0.3">
      <c r="B168" s="24">
        <v>166</v>
      </c>
      <c r="C168" s="24" t="s">
        <v>1355</v>
      </c>
      <c r="D168" s="24" t="s">
        <v>457</v>
      </c>
      <c r="E168" s="24" t="s">
        <v>1177</v>
      </c>
      <c r="F168" s="24" t="s">
        <v>52</v>
      </c>
      <c r="G168" s="5">
        <v>1.966</v>
      </c>
      <c r="H168" s="5">
        <v>1.5</v>
      </c>
      <c r="I168" s="5" t="s">
        <v>66</v>
      </c>
      <c r="J168" s="5" t="s">
        <v>66</v>
      </c>
      <c r="K168" s="5" t="str">
        <f>IFERROR(IF((I168*10)&lt;(G168-H168),I168*10,G168-H168),I168)</f>
        <v>Sin información</v>
      </c>
      <c r="L168" s="5" t="str">
        <f>IFERROR(IF((-1*J168*10)&gt;(H168-G168),-J168*10,H168-G168),IF(J168="Sin Información",J168,IF(J168&gt;G168,-G168,-J168)))</f>
        <v>Sin información</v>
      </c>
      <c r="M168" s="5" t="s">
        <v>528</v>
      </c>
      <c r="N168" s="6" t="s">
        <v>1464</v>
      </c>
    </row>
    <row r="169" spans="2:14" ht="29.25" thickBot="1" x14ac:dyDescent="0.3">
      <c r="B169" s="24">
        <v>167</v>
      </c>
      <c r="C169" s="24" t="s">
        <v>1355</v>
      </c>
      <c r="D169" s="24" t="s">
        <v>458</v>
      </c>
      <c r="E169" s="24" t="s">
        <v>1178</v>
      </c>
      <c r="F169" s="24" t="s">
        <v>52</v>
      </c>
      <c r="G169" s="5">
        <v>1.966</v>
      </c>
      <c r="H169" s="5">
        <v>1.5</v>
      </c>
      <c r="I169" s="5" t="s">
        <v>66</v>
      </c>
      <c r="J169" s="5" t="s">
        <v>66</v>
      </c>
      <c r="K169" s="5" t="str">
        <f>IFERROR(IF((I169*10)&lt;(G169-H169),I169*10,G169-H169),I169)</f>
        <v>Sin información</v>
      </c>
      <c r="L169" s="5" t="str">
        <f>IFERROR(IF((-1*J169*10)&gt;(H169-G169),-J169*10,H169-G169),IF(J169="Sin Información",J169,IF(J169&gt;G169,-G169,-J169)))</f>
        <v>Sin información</v>
      </c>
      <c r="M169" s="5" t="s">
        <v>528</v>
      </c>
      <c r="N169" s="6" t="s">
        <v>1464</v>
      </c>
    </row>
    <row r="170" spans="2:14" ht="29.25" thickBot="1" x14ac:dyDescent="0.3">
      <c r="B170" s="24">
        <v>168</v>
      </c>
      <c r="C170" s="24" t="s">
        <v>1355</v>
      </c>
      <c r="D170" s="24" t="s">
        <v>459</v>
      </c>
      <c r="E170" s="24" t="s">
        <v>1179</v>
      </c>
      <c r="F170" s="24" t="s">
        <v>52</v>
      </c>
      <c r="G170" s="5">
        <v>1.966</v>
      </c>
      <c r="H170" s="5">
        <v>1.5</v>
      </c>
      <c r="I170" s="5" t="s">
        <v>66</v>
      </c>
      <c r="J170" s="5" t="s">
        <v>66</v>
      </c>
      <c r="K170" s="5" t="str">
        <f>IFERROR(IF((I170*10)&lt;(G170-H170),I170*10,G170-H170),I170)</f>
        <v>Sin información</v>
      </c>
      <c r="L170" s="5" t="str">
        <f>IFERROR(IF((-1*J170*10)&gt;(H170-G170),-J170*10,H170-G170),IF(J170="Sin Información",J170,IF(J170&gt;G170,-G170,-J170)))</f>
        <v>Sin información</v>
      </c>
      <c r="M170" s="5" t="s">
        <v>528</v>
      </c>
      <c r="N170" s="6" t="s">
        <v>1464</v>
      </c>
    </row>
    <row r="171" spans="2:14" ht="29.25" thickBot="1" x14ac:dyDescent="0.3">
      <c r="B171" s="24">
        <v>169</v>
      </c>
      <c r="C171" s="24" t="s">
        <v>1355</v>
      </c>
      <c r="D171" s="24" t="s">
        <v>460</v>
      </c>
      <c r="E171" s="24" t="s">
        <v>1180</v>
      </c>
      <c r="F171" s="24" t="s">
        <v>52</v>
      </c>
      <c r="G171" s="5">
        <v>1.966</v>
      </c>
      <c r="H171" s="5">
        <v>1.5</v>
      </c>
      <c r="I171" s="5" t="s">
        <v>66</v>
      </c>
      <c r="J171" s="5" t="s">
        <v>66</v>
      </c>
      <c r="K171" s="5" t="str">
        <f>IFERROR(IF((I171*10)&lt;(G171-H171),I171*10,G171-H171),I171)</f>
        <v>Sin información</v>
      </c>
      <c r="L171" s="5" t="str">
        <f>IFERROR(IF((-1*J171*10)&gt;(H171-G171),-J171*10,H171-G171),IF(J171="Sin Información",J171,IF(J171&gt;G171,-G171,-J171)))</f>
        <v>Sin información</v>
      </c>
      <c r="M171" s="5" t="s">
        <v>528</v>
      </c>
      <c r="N171" s="6" t="s">
        <v>1464</v>
      </c>
    </row>
    <row r="172" spans="2:14" ht="29.25" thickBot="1" x14ac:dyDescent="0.3">
      <c r="B172" s="24">
        <v>170</v>
      </c>
      <c r="C172" s="24" t="s">
        <v>1355</v>
      </c>
      <c r="D172" s="24" t="s">
        <v>461</v>
      </c>
      <c r="E172" s="24" t="s">
        <v>1181</v>
      </c>
      <c r="F172" s="24" t="s">
        <v>52</v>
      </c>
      <c r="G172" s="5">
        <v>1.966</v>
      </c>
      <c r="H172" s="5">
        <v>1.5</v>
      </c>
      <c r="I172" s="5" t="s">
        <v>66</v>
      </c>
      <c r="J172" s="5" t="s">
        <v>66</v>
      </c>
      <c r="K172" s="5" t="str">
        <f>IFERROR(IF((I172*10)&lt;(G172-H172),I172*10,G172-H172),I172)</f>
        <v>Sin información</v>
      </c>
      <c r="L172" s="5" t="str">
        <f>IFERROR(IF((-1*J172*10)&gt;(H172-G172),-J172*10,H172-G172),IF(J172="Sin Información",J172,IF(J172&gt;G172,-G172,-J172)))</f>
        <v>Sin información</v>
      </c>
      <c r="M172" s="5" t="s">
        <v>528</v>
      </c>
      <c r="N172" s="6" t="s">
        <v>1464</v>
      </c>
    </row>
    <row r="173" spans="2:14" ht="29.25" thickBot="1" x14ac:dyDescent="0.3">
      <c r="B173" s="24">
        <v>171</v>
      </c>
      <c r="C173" s="24" t="s">
        <v>1355</v>
      </c>
      <c r="D173" s="24" t="s">
        <v>462</v>
      </c>
      <c r="E173" s="24" t="s">
        <v>1182</v>
      </c>
      <c r="F173" s="24" t="s">
        <v>52</v>
      </c>
      <c r="G173" s="5">
        <v>1.966</v>
      </c>
      <c r="H173" s="5">
        <v>1.5</v>
      </c>
      <c r="I173" s="5" t="s">
        <v>66</v>
      </c>
      <c r="J173" s="5" t="s">
        <v>66</v>
      </c>
      <c r="K173" s="5" t="str">
        <f>IFERROR(IF((I173*10)&lt;(G173-H173),I173*10,G173-H173),I173)</f>
        <v>Sin información</v>
      </c>
      <c r="L173" s="5" t="str">
        <f>IFERROR(IF((-1*J173*10)&gt;(H173-G173),-J173*10,H173-G173),IF(J173="Sin Información",J173,IF(J173&gt;G173,-G173,-J173)))</f>
        <v>Sin información</v>
      </c>
      <c r="M173" s="5" t="s">
        <v>528</v>
      </c>
      <c r="N173" s="6" t="s">
        <v>1464</v>
      </c>
    </row>
    <row r="174" spans="2:14" ht="29.25" thickBot="1" x14ac:dyDescent="0.3">
      <c r="B174" s="24">
        <v>172</v>
      </c>
      <c r="C174" s="24" t="s">
        <v>1355</v>
      </c>
      <c r="D174" s="24" t="s">
        <v>463</v>
      </c>
      <c r="E174" s="24" t="s">
        <v>1183</v>
      </c>
      <c r="F174" s="24" t="s">
        <v>52</v>
      </c>
      <c r="G174" s="5">
        <v>1.966</v>
      </c>
      <c r="H174" s="5">
        <v>1.5</v>
      </c>
      <c r="I174" s="5" t="s">
        <v>66</v>
      </c>
      <c r="J174" s="5" t="s">
        <v>66</v>
      </c>
      <c r="K174" s="5" t="str">
        <f>IFERROR(IF((I174*10)&lt;(G174-H174),I174*10,G174-H174),I174)</f>
        <v>Sin información</v>
      </c>
      <c r="L174" s="5" t="str">
        <f>IFERROR(IF((-1*J174*10)&gt;(H174-G174),-J174*10,H174-G174),IF(J174="Sin Información",J174,IF(J174&gt;G174,-G174,-J174)))</f>
        <v>Sin información</v>
      </c>
      <c r="M174" s="5" t="s">
        <v>528</v>
      </c>
      <c r="N174" s="6" t="s">
        <v>1464</v>
      </c>
    </row>
    <row r="175" spans="2:14" ht="29.25" thickBot="1" x14ac:dyDescent="0.3">
      <c r="B175" s="24">
        <v>173</v>
      </c>
      <c r="C175" s="24" t="s">
        <v>1355</v>
      </c>
      <c r="D175" s="24" t="s">
        <v>464</v>
      </c>
      <c r="E175" s="24" t="s">
        <v>1184</v>
      </c>
      <c r="F175" s="24" t="s">
        <v>52</v>
      </c>
      <c r="G175" s="5">
        <v>1.966</v>
      </c>
      <c r="H175" s="5">
        <v>1.5</v>
      </c>
      <c r="I175" s="5" t="s">
        <v>66</v>
      </c>
      <c r="J175" s="5" t="s">
        <v>66</v>
      </c>
      <c r="K175" s="5" t="str">
        <f>IFERROR(IF((I175*10)&lt;(G175-H175),I175*10,G175-H175),I175)</f>
        <v>Sin información</v>
      </c>
      <c r="L175" s="5" t="str">
        <f>IFERROR(IF((-1*J175*10)&gt;(H175-G175),-J175*10,H175-G175),IF(J175="Sin Información",J175,IF(J175&gt;G175,-G175,-J175)))</f>
        <v>Sin información</v>
      </c>
      <c r="M175" s="5" t="s">
        <v>528</v>
      </c>
      <c r="N175" s="6" t="s">
        <v>1464</v>
      </c>
    </row>
    <row r="176" spans="2:14" ht="29.25" thickBot="1" x14ac:dyDescent="0.3">
      <c r="B176" s="24">
        <v>174</v>
      </c>
      <c r="C176" s="24" t="s">
        <v>1355</v>
      </c>
      <c r="D176" s="24" t="s">
        <v>465</v>
      </c>
      <c r="E176" s="24" t="s">
        <v>1185</v>
      </c>
      <c r="F176" s="24" t="s">
        <v>52</v>
      </c>
      <c r="G176" s="5">
        <v>1.966</v>
      </c>
      <c r="H176" s="5">
        <v>1.5</v>
      </c>
      <c r="I176" s="5" t="s">
        <v>66</v>
      </c>
      <c r="J176" s="5" t="s">
        <v>66</v>
      </c>
      <c r="K176" s="5" t="str">
        <f>IFERROR(IF((I176*10)&lt;(G176-H176),I176*10,G176-H176),I176)</f>
        <v>Sin información</v>
      </c>
      <c r="L176" s="5" t="str">
        <f>IFERROR(IF((-1*J176*10)&gt;(H176-G176),-J176*10,H176-G176),IF(J176="Sin Información",J176,IF(J176&gt;G176,-G176,-J176)))</f>
        <v>Sin información</v>
      </c>
      <c r="M176" s="5" t="s">
        <v>528</v>
      </c>
      <c r="N176" s="6" t="s">
        <v>1464</v>
      </c>
    </row>
    <row r="177" spans="2:14" ht="29.25" thickBot="1" x14ac:dyDescent="0.3">
      <c r="B177" s="24">
        <v>175</v>
      </c>
      <c r="C177" s="24" t="s">
        <v>1207</v>
      </c>
      <c r="D177" s="24" t="s">
        <v>1380</v>
      </c>
      <c r="E177" s="24" t="s">
        <v>1186</v>
      </c>
      <c r="F177" s="24" t="s">
        <v>44</v>
      </c>
      <c r="G177" s="5">
        <v>3.5</v>
      </c>
      <c r="H177" s="5" t="s">
        <v>66</v>
      </c>
      <c r="I177" s="5" t="s">
        <v>34</v>
      </c>
      <c r="J177" s="5" t="s">
        <v>66</v>
      </c>
      <c r="K177" s="5" t="str">
        <f>IFERROR(IF((I177*10)&lt;(G177-H177),I177*10,G177-H177),I177)</f>
        <v>No aplica</v>
      </c>
      <c r="L177" s="5" t="str">
        <f>IFERROR(IF((-1*J177*10)&gt;(H177-G177),-J177*10,H177-G177),IF(J177="Sin Información",J177,IF(J177&gt;G177,-G177,-J177)))</f>
        <v>Sin información</v>
      </c>
      <c r="M177" s="5" t="s">
        <v>528</v>
      </c>
      <c r="N177" s="6" t="s">
        <v>1190</v>
      </c>
    </row>
    <row r="178" spans="2:14" ht="29.25" thickBot="1" x14ac:dyDescent="0.3">
      <c r="B178" s="24">
        <v>176</v>
      </c>
      <c r="C178" s="24" t="s">
        <v>1280</v>
      </c>
      <c r="D178" s="24" t="s">
        <v>137</v>
      </c>
      <c r="E178" s="24" t="s">
        <v>850</v>
      </c>
      <c r="F178" s="24" t="s">
        <v>38</v>
      </c>
      <c r="G178" s="5">
        <v>9.0120000000000005</v>
      </c>
      <c r="H178" s="5">
        <v>0.48</v>
      </c>
      <c r="I178" s="5" t="s">
        <v>34</v>
      </c>
      <c r="J178" s="5" t="s">
        <v>66</v>
      </c>
      <c r="K178" s="5" t="str">
        <f>IFERROR(IF((I178*10)&lt;(G178-H178),I178*10,G178-H178),I178)</f>
        <v>No aplica</v>
      </c>
      <c r="L178" s="5" t="str">
        <f>IFERROR(IF((-1*J178*10)&gt;(H178-G178),-J178*10,H178-G178),IF(J178="Sin Información",J178,IF(J178&gt;G178,-G178,-J178)))</f>
        <v>Sin información</v>
      </c>
      <c r="M178" s="5" t="s">
        <v>528</v>
      </c>
      <c r="N178" s="6" t="s">
        <v>1464</v>
      </c>
    </row>
    <row r="179" spans="2:14" ht="29.25" thickBot="1" x14ac:dyDescent="0.3">
      <c r="B179" s="24">
        <v>177</v>
      </c>
      <c r="C179" s="24" t="s">
        <v>1280</v>
      </c>
      <c r="D179" s="24" t="s">
        <v>138</v>
      </c>
      <c r="E179" s="24" t="s">
        <v>851</v>
      </c>
      <c r="F179" s="24" t="s">
        <v>38</v>
      </c>
      <c r="G179" s="5">
        <v>8.952</v>
      </c>
      <c r="H179" s="5">
        <v>0.53</v>
      </c>
      <c r="I179" s="5" t="s">
        <v>34</v>
      </c>
      <c r="J179" s="5" t="s">
        <v>66</v>
      </c>
      <c r="K179" s="5" t="str">
        <f>IFERROR(IF((I179*10)&lt;(G179-H179),I179*10,G179-H179),I179)</f>
        <v>No aplica</v>
      </c>
      <c r="L179" s="5" t="str">
        <f>IFERROR(IF((-1*J179*10)&gt;(H179-G179),-J179*10,H179-G179),IF(J179="Sin Información",J179,IF(J179&gt;G179,-G179,-J179)))</f>
        <v>Sin información</v>
      </c>
      <c r="M179" s="5" t="s">
        <v>528</v>
      </c>
      <c r="N179" s="6" t="s">
        <v>1464</v>
      </c>
    </row>
    <row r="180" spans="2:14" ht="15.75" thickBot="1" x14ac:dyDescent="0.3">
      <c r="B180" s="24">
        <v>178</v>
      </c>
      <c r="C180" s="24" t="s">
        <v>1281</v>
      </c>
      <c r="D180" s="24" t="s">
        <v>341</v>
      </c>
      <c r="E180" s="24" t="s">
        <v>751</v>
      </c>
      <c r="F180" s="24" t="s">
        <v>38</v>
      </c>
      <c r="G180" s="5">
        <v>27.5</v>
      </c>
      <c r="H180" s="5">
        <v>8</v>
      </c>
      <c r="I180" s="5">
        <v>47.41379310344827</v>
      </c>
      <c r="J180" s="5">
        <v>43.333333333333336</v>
      </c>
      <c r="K180" s="5">
        <f>IFERROR(IF((I180*10)&lt;(G180-H180),I180*10,G180-H180),I180)</f>
        <v>19.5</v>
      </c>
      <c r="L180" s="5">
        <f>IFERROR(IF((-1*J180*10)&gt;(H180-G180),-J180*10,H180-G180),IF(J180="Sin Información",J180,IF(J180&gt;G180,-G180,-J180)))</f>
        <v>-19.5</v>
      </c>
      <c r="M180" s="5" t="s">
        <v>516</v>
      </c>
      <c r="N180" s="6"/>
    </row>
    <row r="181" spans="2:14" ht="15.75" thickBot="1" x14ac:dyDescent="0.3">
      <c r="B181" s="24">
        <v>179</v>
      </c>
      <c r="C181" s="24" t="s">
        <v>1281</v>
      </c>
      <c r="D181" s="24" t="s">
        <v>342</v>
      </c>
      <c r="E181" s="24" t="s">
        <v>752</v>
      </c>
      <c r="F181" s="24" t="s">
        <v>38</v>
      </c>
      <c r="G181" s="5">
        <v>27.5</v>
      </c>
      <c r="H181" s="5">
        <v>8</v>
      </c>
      <c r="I181" s="5">
        <v>47.41379310344827</v>
      </c>
      <c r="J181" s="5">
        <v>43.333333333333336</v>
      </c>
      <c r="K181" s="5">
        <f>IFERROR(IF((I181*10)&lt;(G181-H181),I181*10,G181-H181),I181)</f>
        <v>19.5</v>
      </c>
      <c r="L181" s="5">
        <f>IFERROR(IF((-1*J181*10)&gt;(H181-G181),-J181*10,H181-G181),IF(J181="Sin Información",J181,IF(J181&gt;G181,-G181,-J181)))</f>
        <v>-19.5</v>
      </c>
      <c r="M181" s="5" t="s">
        <v>516</v>
      </c>
      <c r="N181" s="6"/>
    </row>
    <row r="182" spans="2:14" ht="15.75" thickBot="1" x14ac:dyDescent="0.3">
      <c r="B182" s="24">
        <v>180</v>
      </c>
      <c r="C182" s="24" t="s">
        <v>1281</v>
      </c>
      <c r="D182" s="24" t="s">
        <v>391</v>
      </c>
      <c r="E182" s="24" t="s">
        <v>897</v>
      </c>
      <c r="F182" s="24" t="s">
        <v>38</v>
      </c>
      <c r="G182" s="5">
        <v>42.5</v>
      </c>
      <c r="H182" s="5">
        <v>18</v>
      </c>
      <c r="I182" s="5">
        <v>55.194805194805191</v>
      </c>
      <c r="J182" s="5">
        <v>49</v>
      </c>
      <c r="K182" s="5">
        <f>IFERROR(IF((I182*10)&lt;(G182-H182),I182*10,G182-H182),I182)</f>
        <v>24.5</v>
      </c>
      <c r="L182" s="5">
        <f>IFERROR(IF((-1*J182*10)&gt;(H182-G182),-J182*10,H182-G182),IF(J182="Sin Información",J182,IF(J182&gt;G182,-G182,-J182)))</f>
        <v>-24.5</v>
      </c>
      <c r="M182" s="5" t="s">
        <v>516</v>
      </c>
      <c r="N182" s="6"/>
    </row>
    <row r="183" spans="2:14" ht="15.75" thickBot="1" x14ac:dyDescent="0.3">
      <c r="B183" s="24">
        <v>181</v>
      </c>
      <c r="C183" s="24" t="s">
        <v>1281</v>
      </c>
      <c r="D183" s="24" t="s">
        <v>392</v>
      </c>
      <c r="E183" s="24" t="s">
        <v>898</v>
      </c>
      <c r="F183" s="24" t="s">
        <v>38</v>
      </c>
      <c r="G183" s="5">
        <v>42.5</v>
      </c>
      <c r="H183" s="5">
        <v>18</v>
      </c>
      <c r="I183" s="5">
        <v>55.194805194805191</v>
      </c>
      <c r="J183" s="5">
        <v>49</v>
      </c>
      <c r="K183" s="5">
        <f>IFERROR(IF((I183*10)&lt;(G183-H183),I183*10,G183-H183),I183)</f>
        <v>24.5</v>
      </c>
      <c r="L183" s="5">
        <f>IFERROR(IF((-1*J183*10)&gt;(H183-G183),-J183*10,H183-G183),IF(J183="Sin Información",J183,IF(J183&gt;G183,-G183,-J183)))</f>
        <v>-24.5</v>
      </c>
      <c r="M183" s="5" t="s">
        <v>516</v>
      </c>
      <c r="N183" s="6"/>
    </row>
    <row r="184" spans="2:14" ht="15.75" thickBot="1" x14ac:dyDescent="0.3">
      <c r="B184" s="24">
        <v>182</v>
      </c>
      <c r="C184" s="24" t="s">
        <v>1360</v>
      </c>
      <c r="D184" s="24" t="s">
        <v>206</v>
      </c>
      <c r="E184" s="24" t="s">
        <v>956</v>
      </c>
      <c r="F184" s="24" t="s">
        <v>45</v>
      </c>
      <c r="G184" s="5">
        <v>108.10299999999999</v>
      </c>
      <c r="H184" s="5">
        <v>5</v>
      </c>
      <c r="I184" s="5" t="s">
        <v>34</v>
      </c>
      <c r="J184" s="5">
        <v>24.844096385542166</v>
      </c>
      <c r="K184" s="5" t="str">
        <f>IFERROR(IF((I184*10)&lt;(G184-H184),I184*10,G184-H184),I184)</f>
        <v>No aplica</v>
      </c>
      <c r="L184" s="5">
        <f>IFERROR(IF((-1*J184*10)&gt;(H184-G184),-J184*10,H184-G184),IF(J184="Sin Información",J184,IF(J184&gt;G184,-G184,-J184)))</f>
        <v>-103.10299999999999</v>
      </c>
      <c r="M184" s="5" t="s">
        <v>516</v>
      </c>
      <c r="N184" s="6"/>
    </row>
    <row r="185" spans="2:14" ht="29.25" thickBot="1" x14ac:dyDescent="0.3">
      <c r="B185" s="24">
        <v>183</v>
      </c>
      <c r="C185" s="24" t="s">
        <v>1233</v>
      </c>
      <c r="D185" s="24" t="s">
        <v>1481</v>
      </c>
      <c r="E185" s="24" t="s">
        <v>1483</v>
      </c>
      <c r="F185" s="24" t="s">
        <v>43</v>
      </c>
      <c r="G185" s="5">
        <v>12</v>
      </c>
      <c r="H185" s="5">
        <v>2.98</v>
      </c>
      <c r="I185" s="5" t="s">
        <v>66</v>
      </c>
      <c r="J185" s="5" t="s">
        <v>66</v>
      </c>
      <c r="K185" s="5" t="str">
        <f>IFERROR(IF((I185*10)&lt;(G185-H185),I185*10,G185-H185),I185)</f>
        <v>Sin información</v>
      </c>
      <c r="L185" s="5" t="str">
        <f>IFERROR(IF((-1*J185*10)&gt;(H185-G185),-J185*10,H185-G185),IF(J185="Sin Información",J185,IF(J185&gt;G185,-G185,-J185)))</f>
        <v>Sin información</v>
      </c>
      <c r="M185" s="5" t="s">
        <v>528</v>
      </c>
      <c r="N185" s="6" t="s">
        <v>1464</v>
      </c>
    </row>
    <row r="186" spans="2:14" ht="29.25" thickBot="1" x14ac:dyDescent="0.3">
      <c r="B186" s="24">
        <v>184</v>
      </c>
      <c r="C186" s="24" t="s">
        <v>1233</v>
      </c>
      <c r="D186" s="24" t="s">
        <v>1482</v>
      </c>
      <c r="E186" s="24" t="s">
        <v>1483</v>
      </c>
      <c r="F186" s="24" t="s">
        <v>43</v>
      </c>
      <c r="G186" s="5">
        <v>12</v>
      </c>
      <c r="H186" s="5">
        <v>2.98</v>
      </c>
      <c r="I186" s="5" t="s">
        <v>66</v>
      </c>
      <c r="J186" s="5" t="s">
        <v>66</v>
      </c>
      <c r="K186" s="5" t="str">
        <f>IFERROR(IF((I186*10)&lt;(G186-H186),I186*10,G186-H186),I186)</f>
        <v>Sin información</v>
      </c>
      <c r="L186" s="5" t="str">
        <f>IFERROR(IF((-1*J186*10)&gt;(H186-G186),-J186*10,H186-G186),IF(J186="Sin Información",J186,IF(J186&gt;G186,-G186,-J186)))</f>
        <v>Sin información</v>
      </c>
      <c r="M186" s="5" t="s">
        <v>528</v>
      </c>
      <c r="N186" s="6" t="s">
        <v>1464</v>
      </c>
    </row>
    <row r="187" spans="2:14" ht="29.25" thickBot="1" x14ac:dyDescent="0.3">
      <c r="B187" s="24">
        <v>185</v>
      </c>
      <c r="C187" s="24" t="s">
        <v>1329</v>
      </c>
      <c r="D187" s="24" t="s">
        <v>236</v>
      </c>
      <c r="E187" s="24" t="s">
        <v>1118</v>
      </c>
      <c r="F187" s="24" t="s">
        <v>39</v>
      </c>
      <c r="G187" s="5">
        <v>12.1</v>
      </c>
      <c r="H187" s="5">
        <v>2</v>
      </c>
      <c r="I187" s="5" t="s">
        <v>66</v>
      </c>
      <c r="J187" s="5" t="s">
        <v>66</v>
      </c>
      <c r="K187" s="5" t="str">
        <f>IFERROR(IF((I187*10)&lt;(G187-H187),I187*10,G187-H187),I187)</f>
        <v>Sin información</v>
      </c>
      <c r="L187" s="5" t="str">
        <f>IFERROR(IF((-1*J187*10)&gt;(H187-G187),-J187*10,H187-G187),IF(J187="Sin Información",J187,IF(J187&gt;G187,-G187,-J187)))</f>
        <v>Sin información</v>
      </c>
      <c r="M187" s="5" t="s">
        <v>516</v>
      </c>
      <c r="N187" s="6" t="s">
        <v>1428</v>
      </c>
    </row>
    <row r="188" spans="2:14" ht="29.25" thickBot="1" x14ac:dyDescent="0.3">
      <c r="B188" s="24">
        <v>186</v>
      </c>
      <c r="C188" s="24" t="s">
        <v>1329</v>
      </c>
      <c r="D188" s="24" t="s">
        <v>237</v>
      </c>
      <c r="E188" s="24" t="s">
        <v>1119</v>
      </c>
      <c r="F188" s="24" t="s">
        <v>39</v>
      </c>
      <c r="G188" s="5">
        <v>2.1</v>
      </c>
      <c r="H188" s="5">
        <v>0.5</v>
      </c>
      <c r="I188" s="5" t="s">
        <v>66</v>
      </c>
      <c r="J188" s="5" t="s">
        <v>66</v>
      </c>
      <c r="K188" s="5" t="str">
        <f>IFERROR(IF((I188*10)&lt;(G188-H188),I188*10,G188-H188),I188)</f>
        <v>Sin información</v>
      </c>
      <c r="L188" s="5" t="str">
        <f>IFERROR(IF((-1*J188*10)&gt;(H188-G188),-J188*10,H188-G188),IF(J188="Sin Información",J188,IF(J188&gt;G188,-G188,-J188)))</f>
        <v>Sin información</v>
      </c>
      <c r="M188" s="5" t="s">
        <v>516</v>
      </c>
      <c r="N188" s="6" t="s">
        <v>1428</v>
      </c>
    </row>
    <row r="189" spans="2:14" ht="29.25" thickBot="1" x14ac:dyDescent="0.3">
      <c r="B189" s="24">
        <v>187</v>
      </c>
      <c r="C189" s="24" t="s">
        <v>1348</v>
      </c>
      <c r="D189" s="24" t="s">
        <v>208</v>
      </c>
      <c r="E189" s="24" t="s">
        <v>856</v>
      </c>
      <c r="F189" s="24" t="s">
        <v>42</v>
      </c>
      <c r="G189" s="5">
        <v>0.28899999999999998</v>
      </c>
      <c r="H189" s="5">
        <v>0.25</v>
      </c>
      <c r="I189" s="5" t="s">
        <v>34</v>
      </c>
      <c r="J189" s="5" t="s">
        <v>66</v>
      </c>
      <c r="K189" s="5" t="str">
        <f>IFERROR(IF((I189*10)&lt;(G189-H189),I189*10,G189-H189),I189)</f>
        <v>No aplica</v>
      </c>
      <c r="L189" s="5" t="str">
        <f>IFERROR(IF((-1*J189*10)&gt;(H189-G189),-J189*10,H189-G189),IF(J189="Sin Información",J189,IF(J189&gt;G189,-G189,-J189)))</f>
        <v>Sin información</v>
      </c>
      <c r="M189" s="5" t="s">
        <v>528</v>
      </c>
      <c r="N189" s="6" t="s">
        <v>1464</v>
      </c>
    </row>
    <row r="190" spans="2:14" ht="15.75" thickBot="1" x14ac:dyDescent="0.3">
      <c r="B190" s="24">
        <v>188</v>
      </c>
      <c r="C190" s="24" t="s">
        <v>1348</v>
      </c>
      <c r="D190" s="24" t="s">
        <v>243</v>
      </c>
      <c r="E190" s="24" t="s">
        <v>859</v>
      </c>
      <c r="F190" s="24" t="s">
        <v>38</v>
      </c>
      <c r="G190" s="5">
        <v>9.9700000000000006</v>
      </c>
      <c r="H190" s="5">
        <v>2.4900000000000002</v>
      </c>
      <c r="I190" s="5" t="s">
        <v>34</v>
      </c>
      <c r="J190" s="5">
        <v>9.7532467532467528</v>
      </c>
      <c r="K190" s="5" t="str">
        <f>IFERROR(IF((I190*10)&lt;(G190-H190),I190*10,G190-H190),I190)</f>
        <v>No aplica</v>
      </c>
      <c r="L190" s="5">
        <f>IFERROR(IF((-1*J190*10)&gt;(H190-G190),-J190*10,H190-G190),IF(J190="Sin Información",J190,IF(J190&gt;G190,-G190,-J190)))</f>
        <v>-7.48</v>
      </c>
      <c r="M190" s="5" t="s">
        <v>516</v>
      </c>
      <c r="N190" s="6"/>
    </row>
    <row r="191" spans="2:14" ht="15.75" thickBot="1" x14ac:dyDescent="0.3">
      <c r="B191" s="24">
        <v>189</v>
      </c>
      <c r="C191" s="24" t="s">
        <v>1348</v>
      </c>
      <c r="D191" s="24" t="s">
        <v>244</v>
      </c>
      <c r="E191" s="24" t="s">
        <v>860</v>
      </c>
      <c r="F191" s="24" t="s">
        <v>38</v>
      </c>
      <c r="G191" s="5">
        <v>9.9700000000000006</v>
      </c>
      <c r="H191" s="5">
        <v>2.4900000000000002</v>
      </c>
      <c r="I191" s="5" t="s">
        <v>34</v>
      </c>
      <c r="J191" s="5">
        <v>9.7532467532467528</v>
      </c>
      <c r="K191" s="5" t="str">
        <f>IFERROR(IF((I191*10)&lt;(G191-H191),I191*10,G191-H191),I191)</f>
        <v>No aplica</v>
      </c>
      <c r="L191" s="5">
        <f>IFERROR(IF((-1*J191*10)&gt;(H191-G191),-J191*10,H191-G191),IF(J191="Sin Información",J191,IF(J191&gt;G191,-G191,-J191)))</f>
        <v>-7.48</v>
      </c>
      <c r="M191" s="5" t="s">
        <v>516</v>
      </c>
      <c r="N191" s="6"/>
    </row>
    <row r="192" spans="2:14" ht="15.75" thickBot="1" x14ac:dyDescent="0.3">
      <c r="B192" s="24">
        <v>190</v>
      </c>
      <c r="C192" s="24" t="s">
        <v>1348</v>
      </c>
      <c r="D192" s="24" t="s">
        <v>245</v>
      </c>
      <c r="E192" s="24" t="s">
        <v>861</v>
      </c>
      <c r="F192" s="24" t="s">
        <v>38</v>
      </c>
      <c r="G192" s="5">
        <v>1.25</v>
      </c>
      <c r="H192" s="5">
        <v>0.47</v>
      </c>
      <c r="I192" s="5" t="s">
        <v>34</v>
      </c>
      <c r="J192" s="5">
        <v>2.6</v>
      </c>
      <c r="K192" s="5" t="str">
        <f>IFERROR(IF((I192*10)&lt;(G192-H192),I192*10,G192-H192),I192)</f>
        <v>No aplica</v>
      </c>
      <c r="L192" s="5">
        <f>IFERROR(IF((-1*J192*10)&gt;(H192-G192),-J192*10,H192-G192),IF(J192="Sin Información",J192,IF(J192&gt;G192,-G192,-J192)))</f>
        <v>-0.78</v>
      </c>
      <c r="M192" s="5" t="s">
        <v>516</v>
      </c>
      <c r="N192" s="6"/>
    </row>
    <row r="193" spans="2:14" ht="15.75" thickBot="1" x14ac:dyDescent="0.3">
      <c r="B193" s="24">
        <v>191</v>
      </c>
      <c r="C193" s="24" t="s">
        <v>1348</v>
      </c>
      <c r="D193" s="24" t="s">
        <v>246</v>
      </c>
      <c r="E193" s="24" t="s">
        <v>862</v>
      </c>
      <c r="F193" s="24" t="s">
        <v>38</v>
      </c>
      <c r="G193" s="5">
        <v>1.25</v>
      </c>
      <c r="H193" s="5">
        <v>0.47</v>
      </c>
      <c r="I193" s="5" t="s">
        <v>34</v>
      </c>
      <c r="J193" s="5">
        <v>2.6</v>
      </c>
      <c r="K193" s="5" t="str">
        <f>IFERROR(IF((I193*10)&lt;(G193-H193),I193*10,G193-H193),I193)</f>
        <v>No aplica</v>
      </c>
      <c r="L193" s="5">
        <f>IFERROR(IF((-1*J193*10)&gt;(H193-G193),-J193*10,H193-G193),IF(J193="Sin Información",J193,IF(J193&gt;G193,-G193,-J193)))</f>
        <v>-0.78</v>
      </c>
      <c r="M193" s="5" t="s">
        <v>516</v>
      </c>
      <c r="N193" s="6"/>
    </row>
    <row r="194" spans="2:14" ht="15.75" thickBot="1" x14ac:dyDescent="0.3">
      <c r="B194" s="24">
        <v>192</v>
      </c>
      <c r="C194" s="24" t="s">
        <v>1348</v>
      </c>
      <c r="D194" s="24" t="s">
        <v>241</v>
      </c>
      <c r="E194" s="24" t="s">
        <v>857</v>
      </c>
      <c r="F194" s="24" t="s">
        <v>38</v>
      </c>
      <c r="G194" s="5">
        <v>3</v>
      </c>
      <c r="H194" s="5">
        <v>1</v>
      </c>
      <c r="I194" s="5" t="s">
        <v>34</v>
      </c>
      <c r="J194" s="5">
        <v>0.43956043956043955</v>
      </c>
      <c r="K194" s="5" t="str">
        <f>IFERROR(IF((I194*10)&lt;(G194-H194),I194*10,G194-H194),I194)</f>
        <v>No aplica</v>
      </c>
      <c r="L194" s="5">
        <f>IFERROR(IF((-1*J194*10)&gt;(H194-G194),-J194*10,H194-G194),IF(J194="Sin Información",J194,IF(J194&gt;G194,-G194,-J194)))</f>
        <v>-2</v>
      </c>
      <c r="M194" s="5" t="s">
        <v>516</v>
      </c>
      <c r="N194" s="6"/>
    </row>
    <row r="195" spans="2:14" ht="15.75" thickBot="1" x14ac:dyDescent="0.3">
      <c r="B195" s="24">
        <v>193</v>
      </c>
      <c r="C195" s="24" t="s">
        <v>1348</v>
      </c>
      <c r="D195" s="24" t="s">
        <v>242</v>
      </c>
      <c r="E195" s="24" t="s">
        <v>858</v>
      </c>
      <c r="F195" s="24" t="s">
        <v>38</v>
      </c>
      <c r="G195" s="5">
        <v>3</v>
      </c>
      <c r="H195" s="5">
        <v>1</v>
      </c>
      <c r="I195" s="5" t="s">
        <v>34</v>
      </c>
      <c r="J195" s="5">
        <v>0.43956043956043955</v>
      </c>
      <c r="K195" s="5" t="str">
        <f>IFERROR(IF((I195*10)&lt;(G195-H195),I195*10,G195-H195),I195)</f>
        <v>No aplica</v>
      </c>
      <c r="L195" s="5">
        <f>IFERROR(IF((-1*J195*10)&gt;(H195-G195),-J195*10,H195-G195),IF(J195="Sin Información",J195,IF(J195&gt;G195,-G195,-J195)))</f>
        <v>-2</v>
      </c>
      <c r="M195" s="5" t="s">
        <v>516</v>
      </c>
      <c r="N195" s="6"/>
    </row>
    <row r="196" spans="2:14" ht="15.75" thickBot="1" x14ac:dyDescent="0.3">
      <c r="B196" s="24">
        <v>194</v>
      </c>
      <c r="C196" s="24" t="s">
        <v>1348</v>
      </c>
      <c r="D196" s="24" t="s">
        <v>270</v>
      </c>
      <c r="E196" s="24" t="s">
        <v>867</v>
      </c>
      <c r="F196" s="24" t="s">
        <v>38</v>
      </c>
      <c r="G196" s="5">
        <v>10.199999999999999</v>
      </c>
      <c r="H196" s="5">
        <v>3.74</v>
      </c>
      <c r="I196" s="5" t="s">
        <v>34</v>
      </c>
      <c r="J196" s="5">
        <v>8.0749999999999975</v>
      </c>
      <c r="K196" s="5" t="str">
        <f>IFERROR(IF((I196*10)&lt;(G196-H196),I196*10,G196-H196),I196)</f>
        <v>No aplica</v>
      </c>
      <c r="L196" s="5">
        <f>IFERROR(IF((-1*J196*10)&gt;(H196-G196),-J196*10,H196-G196),IF(J196="Sin Información",J196,IF(J196&gt;G196,-G196,-J196)))</f>
        <v>-6.4599999999999991</v>
      </c>
      <c r="M196" s="5" t="s">
        <v>516</v>
      </c>
      <c r="N196" s="6"/>
    </row>
    <row r="197" spans="2:14" ht="15.75" thickBot="1" x14ac:dyDescent="0.3">
      <c r="B197" s="24">
        <v>195</v>
      </c>
      <c r="C197" s="24" t="s">
        <v>1348</v>
      </c>
      <c r="D197" s="24" t="s">
        <v>271</v>
      </c>
      <c r="E197" s="24" t="s">
        <v>868</v>
      </c>
      <c r="F197" s="24" t="s">
        <v>38</v>
      </c>
      <c r="G197" s="5">
        <v>10.199999999999999</v>
      </c>
      <c r="H197" s="5">
        <v>3.74</v>
      </c>
      <c r="I197" s="5" t="s">
        <v>34</v>
      </c>
      <c r="J197" s="5">
        <v>8.0749999999999975</v>
      </c>
      <c r="K197" s="5" t="str">
        <f>IFERROR(IF((I197*10)&lt;(G197-H197),I197*10,G197-H197),I197)</f>
        <v>No aplica</v>
      </c>
      <c r="L197" s="5">
        <f>IFERROR(IF((-1*J197*10)&gt;(H197-G197),-J197*10,H197-G197),IF(J197="Sin Información",J197,IF(J197&gt;G197,-G197,-J197)))</f>
        <v>-6.4599999999999991</v>
      </c>
      <c r="M197" s="5" t="s">
        <v>516</v>
      </c>
      <c r="N197" s="6"/>
    </row>
    <row r="198" spans="2:14" ht="15.75" thickBot="1" x14ac:dyDescent="0.3">
      <c r="B198" s="24">
        <v>196</v>
      </c>
      <c r="C198" s="24" t="s">
        <v>1348</v>
      </c>
      <c r="D198" s="24" t="s">
        <v>409</v>
      </c>
      <c r="E198" s="24" t="s">
        <v>907</v>
      </c>
      <c r="F198" s="24" t="s">
        <v>38</v>
      </c>
      <c r="G198" s="5">
        <v>4.43</v>
      </c>
      <c r="H198" s="5">
        <v>0.99</v>
      </c>
      <c r="I198" s="5" t="s">
        <v>34</v>
      </c>
      <c r="J198" s="5">
        <v>0.85572139303482586</v>
      </c>
      <c r="K198" s="5" t="str">
        <f>IFERROR(IF((I198*10)&lt;(G198-H198),I198*10,G198-H198),I198)</f>
        <v>No aplica</v>
      </c>
      <c r="L198" s="5">
        <f>IFERROR(IF((-1*J198*10)&gt;(H198-G198),-J198*10,H198-G198),IF(J198="Sin Información",J198,IF(J198&gt;G198,-G198,-J198)))</f>
        <v>-3.4399999999999995</v>
      </c>
      <c r="M198" s="5" t="s">
        <v>516</v>
      </c>
      <c r="N198" s="6"/>
    </row>
    <row r="199" spans="2:14" ht="15.75" thickBot="1" x14ac:dyDescent="0.3">
      <c r="B199" s="24">
        <v>197</v>
      </c>
      <c r="C199" s="24" t="s">
        <v>1348</v>
      </c>
      <c r="D199" s="24" t="s">
        <v>410</v>
      </c>
      <c r="E199" s="24" t="s">
        <v>908</v>
      </c>
      <c r="F199" s="24" t="s">
        <v>38</v>
      </c>
      <c r="G199" s="5">
        <v>9.35</v>
      </c>
      <c r="H199" s="5">
        <v>2.12</v>
      </c>
      <c r="I199" s="5" t="s">
        <v>34</v>
      </c>
      <c r="J199" s="5">
        <v>2.4261744966442951</v>
      </c>
      <c r="K199" s="5" t="str">
        <f>IFERROR(IF((I199*10)&lt;(G199-H199),I199*10,G199-H199),I199)</f>
        <v>No aplica</v>
      </c>
      <c r="L199" s="5">
        <f>IFERROR(IF((-1*J199*10)&gt;(H199-G199),-J199*10,H199-G199),IF(J199="Sin Información",J199,IF(J199&gt;G199,-G199,-J199)))</f>
        <v>-7.2299999999999995</v>
      </c>
      <c r="M199" s="5" t="s">
        <v>516</v>
      </c>
      <c r="N199" s="6"/>
    </row>
    <row r="200" spans="2:14" ht="15.75" thickBot="1" x14ac:dyDescent="0.3">
      <c r="B200" s="24">
        <v>198</v>
      </c>
      <c r="C200" s="24" t="s">
        <v>1348</v>
      </c>
      <c r="D200" s="24" t="s">
        <v>411</v>
      </c>
      <c r="E200" s="24" t="s">
        <v>909</v>
      </c>
      <c r="F200" s="24" t="s">
        <v>38</v>
      </c>
      <c r="G200" s="5">
        <v>7.98</v>
      </c>
      <c r="H200" s="5">
        <v>0.7</v>
      </c>
      <c r="I200" s="5" t="s">
        <v>34</v>
      </c>
      <c r="J200" s="5">
        <v>2.7265917602996255</v>
      </c>
      <c r="K200" s="5" t="str">
        <f>IFERROR(IF((I200*10)&lt;(G200-H200),I200*10,G200-H200),I200)</f>
        <v>No aplica</v>
      </c>
      <c r="L200" s="5">
        <f>IFERROR(IF((-1*J200*10)&gt;(H200-G200),-J200*10,H200-G200),IF(J200="Sin Información",J200,IF(J200&gt;G200,-G200,-J200)))</f>
        <v>-7.28</v>
      </c>
      <c r="M200" s="5" t="s">
        <v>516</v>
      </c>
      <c r="N200" s="6"/>
    </row>
    <row r="201" spans="2:14" ht="29.25" thickBot="1" x14ac:dyDescent="0.3">
      <c r="B201" s="24">
        <v>199</v>
      </c>
      <c r="C201" s="24" t="s">
        <v>1348</v>
      </c>
      <c r="D201" s="24" t="s">
        <v>1416</v>
      </c>
      <c r="E201" s="24" t="s">
        <v>1186</v>
      </c>
      <c r="F201" s="24" t="s">
        <v>43</v>
      </c>
      <c r="G201" s="5">
        <v>136</v>
      </c>
      <c r="H201" s="5" t="s">
        <v>66</v>
      </c>
      <c r="I201" s="5" t="s">
        <v>66</v>
      </c>
      <c r="J201" s="5" t="s">
        <v>66</v>
      </c>
      <c r="K201" s="5" t="str">
        <f>IFERROR(IF((I201*10)&lt;(G201-H201),I201*10,G201-H201),I201)</f>
        <v>Sin información</v>
      </c>
      <c r="L201" s="5" t="str">
        <f>IFERROR(IF((-1*J201*10)&gt;(H201-G201),-J201*10,H201-G201),IF(J201="Sin Información",J201,IF(J201&gt;G201,-G201,-J201)))</f>
        <v>Sin información</v>
      </c>
      <c r="M201" s="5" t="s">
        <v>528</v>
      </c>
      <c r="N201" s="6" t="s">
        <v>1190</v>
      </c>
    </row>
    <row r="202" spans="2:14" ht="29.25" thickBot="1" x14ac:dyDescent="0.3">
      <c r="B202" s="24">
        <v>200</v>
      </c>
      <c r="C202" s="24" t="s">
        <v>1237</v>
      </c>
      <c r="D202" s="24" t="s">
        <v>1408</v>
      </c>
      <c r="E202" s="24" t="s">
        <v>1186</v>
      </c>
      <c r="F202" s="24" t="s">
        <v>43</v>
      </c>
      <c r="G202" s="5">
        <v>2.6</v>
      </c>
      <c r="H202" s="5" t="s">
        <v>66</v>
      </c>
      <c r="I202" s="5" t="s">
        <v>66</v>
      </c>
      <c r="J202" s="5" t="s">
        <v>66</v>
      </c>
      <c r="K202" s="5" t="str">
        <f>IFERROR(IF((I202*10)&lt;(G202-H202),I202*10,G202-H202),I202)</f>
        <v>Sin información</v>
      </c>
      <c r="L202" s="5" t="str">
        <f>IFERROR(IF((-1*J202*10)&gt;(H202-G202),-J202*10,H202-G202),IF(J202="Sin Información",J202,IF(J202&gt;G202,-G202,-J202)))</f>
        <v>Sin información</v>
      </c>
      <c r="M202" s="5" t="s">
        <v>528</v>
      </c>
      <c r="N202" s="6" t="s">
        <v>1190</v>
      </c>
    </row>
    <row r="203" spans="2:14" ht="15.75" thickBot="1" x14ac:dyDescent="0.3">
      <c r="B203" s="24">
        <v>201</v>
      </c>
      <c r="C203" s="24" t="s">
        <v>1286</v>
      </c>
      <c r="D203" s="24" t="s">
        <v>153</v>
      </c>
      <c r="E203" s="24" t="s">
        <v>772</v>
      </c>
      <c r="F203" s="24" t="s">
        <v>37</v>
      </c>
      <c r="G203" s="5">
        <v>1.0249999999999999</v>
      </c>
      <c r="H203" s="5">
        <v>0.6</v>
      </c>
      <c r="I203" s="5">
        <v>0.26666666666666666</v>
      </c>
      <c r="J203" s="5">
        <v>0.26666666666666666</v>
      </c>
      <c r="K203" s="5">
        <f>IFERROR(IF((I203*10)&lt;(G203-H203),I203*10,G203-H203),I203)</f>
        <v>0.42499999999999993</v>
      </c>
      <c r="L203" s="5">
        <f>IFERROR(IF((-1*J203*10)&gt;(H203-G203),-J203*10,H203-G203),IF(J203="Sin Información",J203,IF(J203&gt;G203,-G203,-J203)))</f>
        <v>-0.42499999999999993</v>
      </c>
      <c r="M203" s="5" t="s">
        <v>516</v>
      </c>
      <c r="N203" s="6"/>
    </row>
    <row r="204" spans="2:14" ht="15.75" thickBot="1" x14ac:dyDescent="0.3">
      <c r="B204" s="24">
        <v>202</v>
      </c>
      <c r="C204" s="24" t="s">
        <v>1286</v>
      </c>
      <c r="D204" s="24" t="s">
        <v>154</v>
      </c>
      <c r="E204" s="24" t="s">
        <v>773</v>
      </c>
      <c r="F204" s="24" t="s">
        <v>37</v>
      </c>
      <c r="G204" s="5">
        <v>1.0249999999999999</v>
      </c>
      <c r="H204" s="5">
        <v>0.6</v>
      </c>
      <c r="I204" s="5">
        <v>0.26666666666666666</v>
      </c>
      <c r="J204" s="5">
        <v>0.26666666666666666</v>
      </c>
      <c r="K204" s="5">
        <f>IFERROR(IF((I204*10)&lt;(G204-H204),I204*10,G204-H204),I204)</f>
        <v>0.42499999999999993</v>
      </c>
      <c r="L204" s="5">
        <f>IFERROR(IF((-1*J204*10)&gt;(H204-G204),-J204*10,H204-G204),IF(J204="Sin Información",J204,IF(J204&gt;G204,-G204,-J204)))</f>
        <v>-0.42499999999999993</v>
      </c>
      <c r="M204" s="5" t="s">
        <v>516</v>
      </c>
      <c r="N204" s="6"/>
    </row>
    <row r="205" spans="2:14" ht="15.75" thickBot="1" x14ac:dyDescent="0.3">
      <c r="B205" s="24">
        <v>203</v>
      </c>
      <c r="C205" s="24" t="s">
        <v>1286</v>
      </c>
      <c r="D205" s="24" t="s">
        <v>155</v>
      </c>
      <c r="E205" s="24" t="s">
        <v>774</v>
      </c>
      <c r="F205" s="24" t="s">
        <v>37</v>
      </c>
      <c r="G205" s="5">
        <v>1.0249999999999999</v>
      </c>
      <c r="H205" s="5">
        <v>0.6</v>
      </c>
      <c r="I205" s="5">
        <v>0.26666666666666666</v>
      </c>
      <c r="J205" s="5">
        <v>0.26666666666666666</v>
      </c>
      <c r="K205" s="5">
        <f>IFERROR(IF((I205*10)&lt;(G205-H205),I205*10,G205-H205),I205)</f>
        <v>0.42499999999999993</v>
      </c>
      <c r="L205" s="5">
        <f>IFERROR(IF((-1*J205*10)&gt;(H205-G205),-J205*10,H205-G205),IF(J205="Sin Información",J205,IF(J205&gt;G205,-G205,-J205)))</f>
        <v>-0.42499999999999993</v>
      </c>
      <c r="M205" s="5" t="s">
        <v>516</v>
      </c>
      <c r="N205" s="6"/>
    </row>
    <row r="206" spans="2:14" ht="15.75" thickBot="1" x14ac:dyDescent="0.3">
      <c r="B206" s="24">
        <v>204</v>
      </c>
      <c r="C206" s="24" t="s">
        <v>1286</v>
      </c>
      <c r="D206" s="24" t="s">
        <v>156</v>
      </c>
      <c r="E206" s="24" t="s">
        <v>775</v>
      </c>
      <c r="F206" s="24" t="s">
        <v>37</v>
      </c>
      <c r="G206" s="5">
        <v>1.0249999999999999</v>
      </c>
      <c r="H206" s="5">
        <v>0.6</v>
      </c>
      <c r="I206" s="5">
        <v>0.26666666666666666</v>
      </c>
      <c r="J206" s="5">
        <v>0.26666666666666666</v>
      </c>
      <c r="K206" s="5">
        <f>IFERROR(IF((I206*10)&lt;(G206-H206),I206*10,G206-H206),I206)</f>
        <v>0.42499999999999993</v>
      </c>
      <c r="L206" s="5">
        <f>IFERROR(IF((-1*J206*10)&gt;(H206-G206),-J206*10,H206-G206),IF(J206="Sin Información",J206,IF(J206&gt;G206,-G206,-J206)))</f>
        <v>-0.42499999999999993</v>
      </c>
      <c r="M206" s="5" t="s">
        <v>516</v>
      </c>
      <c r="N206" s="6"/>
    </row>
    <row r="207" spans="2:14" ht="15.75" thickBot="1" x14ac:dyDescent="0.3">
      <c r="B207" s="24">
        <v>205</v>
      </c>
      <c r="C207" s="24" t="s">
        <v>1286</v>
      </c>
      <c r="D207" s="24" t="s">
        <v>157</v>
      </c>
      <c r="E207" s="24" t="s">
        <v>776</v>
      </c>
      <c r="F207" s="24" t="s">
        <v>37</v>
      </c>
      <c r="G207" s="5">
        <v>1.0249999999999999</v>
      </c>
      <c r="H207" s="5">
        <v>0.6</v>
      </c>
      <c r="I207" s="5">
        <v>0.26666666666666666</v>
      </c>
      <c r="J207" s="5">
        <v>0.26666666666666666</v>
      </c>
      <c r="K207" s="5">
        <f>IFERROR(IF((I207*10)&lt;(G207-H207),I207*10,G207-H207),I207)</f>
        <v>0.42499999999999993</v>
      </c>
      <c r="L207" s="5">
        <f>IFERROR(IF((-1*J207*10)&gt;(H207-G207),-J207*10,H207-G207),IF(J207="Sin Información",J207,IF(J207&gt;G207,-G207,-J207)))</f>
        <v>-0.42499999999999993</v>
      </c>
      <c r="M207" s="5" t="s">
        <v>516</v>
      </c>
      <c r="N207" s="6"/>
    </row>
    <row r="208" spans="2:14" ht="15.75" thickBot="1" x14ac:dyDescent="0.3">
      <c r="B208" s="24">
        <v>206</v>
      </c>
      <c r="C208" s="24" t="s">
        <v>1286</v>
      </c>
      <c r="D208" s="24" t="s">
        <v>158</v>
      </c>
      <c r="E208" s="24" t="s">
        <v>777</v>
      </c>
      <c r="F208" s="24" t="s">
        <v>37</v>
      </c>
      <c r="G208" s="5">
        <v>1.0249999999999999</v>
      </c>
      <c r="H208" s="5">
        <v>0.6</v>
      </c>
      <c r="I208" s="5">
        <v>0.26666666666666666</v>
      </c>
      <c r="J208" s="5">
        <v>0.26666666666666666</v>
      </c>
      <c r="K208" s="5">
        <f>IFERROR(IF((I208*10)&lt;(G208-H208),I208*10,G208-H208),I208)</f>
        <v>0.42499999999999993</v>
      </c>
      <c r="L208" s="5">
        <f>IFERROR(IF((-1*J208*10)&gt;(H208-G208),-J208*10,H208-G208),IF(J208="Sin Información",J208,IF(J208&gt;G208,-G208,-J208)))</f>
        <v>-0.42499999999999993</v>
      </c>
      <c r="M208" s="5" t="s">
        <v>516</v>
      </c>
      <c r="N208" s="6"/>
    </row>
    <row r="209" spans="2:14" ht="15.75" thickBot="1" x14ac:dyDescent="0.3">
      <c r="B209" s="24">
        <v>207</v>
      </c>
      <c r="C209" s="24" t="s">
        <v>1286</v>
      </c>
      <c r="D209" s="24" t="s">
        <v>159</v>
      </c>
      <c r="E209" s="24" t="s">
        <v>778</v>
      </c>
      <c r="F209" s="24" t="s">
        <v>37</v>
      </c>
      <c r="G209" s="5">
        <v>1.0249999999999999</v>
      </c>
      <c r="H209" s="5">
        <v>0.6</v>
      </c>
      <c r="I209" s="5">
        <v>0.26666666666666666</v>
      </c>
      <c r="J209" s="5">
        <v>0.26666666666666666</v>
      </c>
      <c r="K209" s="5">
        <f>IFERROR(IF((I209*10)&lt;(G209-H209),I209*10,G209-H209),I209)</f>
        <v>0.42499999999999993</v>
      </c>
      <c r="L209" s="5">
        <f>IFERROR(IF((-1*J209*10)&gt;(H209-G209),-J209*10,H209-G209),IF(J209="Sin Información",J209,IF(J209&gt;G209,-G209,-J209)))</f>
        <v>-0.42499999999999993</v>
      </c>
      <c r="M209" s="5" t="s">
        <v>516</v>
      </c>
      <c r="N209" s="6"/>
    </row>
    <row r="210" spans="2:14" ht="15.75" thickBot="1" x14ac:dyDescent="0.3">
      <c r="B210" s="24">
        <v>208</v>
      </c>
      <c r="C210" s="24" t="s">
        <v>1286</v>
      </c>
      <c r="D210" s="24" t="s">
        <v>160</v>
      </c>
      <c r="E210" s="24" t="s">
        <v>779</v>
      </c>
      <c r="F210" s="24" t="s">
        <v>37</v>
      </c>
      <c r="G210" s="5">
        <v>1.0249999999999999</v>
      </c>
      <c r="H210" s="5">
        <v>0.6</v>
      </c>
      <c r="I210" s="5">
        <v>0.26666666666666666</v>
      </c>
      <c r="J210" s="5">
        <v>0.26666666666666666</v>
      </c>
      <c r="K210" s="5">
        <f>IFERROR(IF((I210*10)&lt;(G210-H210),I210*10,G210-H210),I210)</f>
        <v>0.42499999999999993</v>
      </c>
      <c r="L210" s="5">
        <f>IFERROR(IF((-1*J210*10)&gt;(H210-G210),-J210*10,H210-G210),IF(J210="Sin Información",J210,IF(J210&gt;G210,-G210,-J210)))</f>
        <v>-0.42499999999999993</v>
      </c>
      <c r="M210" s="5" t="s">
        <v>516</v>
      </c>
      <c r="N210" s="6"/>
    </row>
    <row r="211" spans="2:14" ht="15.75" thickBot="1" x14ac:dyDescent="0.3">
      <c r="B211" s="24">
        <v>209</v>
      </c>
      <c r="C211" s="24" t="s">
        <v>1286</v>
      </c>
      <c r="D211" s="24" t="s">
        <v>161</v>
      </c>
      <c r="E211" s="24" t="s">
        <v>780</v>
      </c>
      <c r="F211" s="24" t="s">
        <v>37</v>
      </c>
      <c r="G211" s="5">
        <v>1.0249999999999999</v>
      </c>
      <c r="H211" s="5">
        <v>0.6</v>
      </c>
      <c r="I211" s="5">
        <v>0.26666666666666666</v>
      </c>
      <c r="J211" s="5">
        <v>0.26666666666666666</v>
      </c>
      <c r="K211" s="5">
        <f>IFERROR(IF((I211*10)&lt;(G211-H211),I211*10,G211-H211),I211)</f>
        <v>0.42499999999999993</v>
      </c>
      <c r="L211" s="5">
        <f>IFERROR(IF((-1*J211*10)&gt;(H211-G211),-J211*10,H211-G211),IF(J211="Sin Información",J211,IF(J211&gt;G211,-G211,-J211)))</f>
        <v>-0.42499999999999993</v>
      </c>
      <c r="M211" s="5" t="s">
        <v>516</v>
      </c>
      <c r="N211" s="6"/>
    </row>
    <row r="212" spans="2:14" ht="15.75" thickBot="1" x14ac:dyDescent="0.3">
      <c r="B212" s="24">
        <v>210</v>
      </c>
      <c r="C212" s="24" t="s">
        <v>1286</v>
      </c>
      <c r="D212" s="24" t="s">
        <v>185</v>
      </c>
      <c r="E212" s="24" t="s">
        <v>1019</v>
      </c>
      <c r="F212" s="24" t="s">
        <v>37</v>
      </c>
      <c r="G212" s="5">
        <v>1.5</v>
      </c>
      <c r="H212" s="5">
        <v>1.1200000000000001</v>
      </c>
      <c r="I212" s="5">
        <v>0.25333333333333324</v>
      </c>
      <c r="J212" s="5">
        <v>0.25333333333333324</v>
      </c>
      <c r="K212" s="5">
        <f>IFERROR(IF((I212*10)&lt;(G212-H212),I212*10,G212-H212),I212)</f>
        <v>0.37999999999999989</v>
      </c>
      <c r="L212" s="5">
        <f>IFERROR(IF((-1*J212*10)&gt;(H212-G212),-J212*10,H212-G212),IF(J212="Sin Información",J212,IF(J212&gt;G212,-G212,-J212)))</f>
        <v>-0.37999999999999989</v>
      </c>
      <c r="M212" s="5" t="s">
        <v>516</v>
      </c>
      <c r="N212" s="6"/>
    </row>
    <row r="213" spans="2:14" ht="15.75" thickBot="1" x14ac:dyDescent="0.3">
      <c r="B213" s="24">
        <v>211</v>
      </c>
      <c r="C213" s="24" t="s">
        <v>1286</v>
      </c>
      <c r="D213" s="24" t="s">
        <v>186</v>
      </c>
      <c r="E213" s="24" t="s">
        <v>1020</v>
      </c>
      <c r="F213" s="24" t="s">
        <v>37</v>
      </c>
      <c r="G213" s="5">
        <v>1.5</v>
      </c>
      <c r="H213" s="5">
        <v>1.1200000000000001</v>
      </c>
      <c r="I213" s="5">
        <v>0.25333333333333324</v>
      </c>
      <c r="J213" s="5">
        <v>0.25333333333333324</v>
      </c>
      <c r="K213" s="5">
        <f>IFERROR(IF((I213*10)&lt;(G213-H213),I213*10,G213-H213),I213)</f>
        <v>0.37999999999999989</v>
      </c>
      <c r="L213" s="5">
        <f>IFERROR(IF((-1*J213*10)&gt;(H213-G213),-J213*10,H213-G213),IF(J213="Sin Información",J213,IF(J213&gt;G213,-G213,-J213)))</f>
        <v>-0.37999999999999989</v>
      </c>
      <c r="M213" s="5" t="s">
        <v>516</v>
      </c>
      <c r="N213" s="6"/>
    </row>
    <row r="214" spans="2:14" ht="15.75" thickBot="1" x14ac:dyDescent="0.3">
      <c r="B214" s="24">
        <v>212</v>
      </c>
      <c r="C214" s="24" t="s">
        <v>1286</v>
      </c>
      <c r="D214" s="24" t="s">
        <v>187</v>
      </c>
      <c r="E214" s="24" t="s">
        <v>1021</v>
      </c>
      <c r="F214" s="24" t="s">
        <v>37</v>
      </c>
      <c r="G214" s="5">
        <v>1.5</v>
      </c>
      <c r="H214" s="5">
        <v>1.1200000000000001</v>
      </c>
      <c r="I214" s="5">
        <v>0.25333333333333324</v>
      </c>
      <c r="J214" s="5">
        <v>0.25333333333333324</v>
      </c>
      <c r="K214" s="5">
        <f>IFERROR(IF((I214*10)&lt;(G214-H214),I214*10,G214-H214),I214)</f>
        <v>0.37999999999999989</v>
      </c>
      <c r="L214" s="5">
        <f>IFERROR(IF((-1*J214*10)&gt;(H214-G214),-J214*10,H214-G214),IF(J214="Sin Información",J214,IF(J214&gt;G214,-G214,-J214)))</f>
        <v>-0.37999999999999989</v>
      </c>
      <c r="M214" s="5" t="s">
        <v>516</v>
      </c>
      <c r="N214" s="6"/>
    </row>
    <row r="215" spans="2:14" ht="15.75" thickBot="1" x14ac:dyDescent="0.3">
      <c r="B215" s="24">
        <v>213</v>
      </c>
      <c r="C215" s="24" t="s">
        <v>1286</v>
      </c>
      <c r="D215" s="24" t="s">
        <v>188</v>
      </c>
      <c r="E215" s="24" t="s">
        <v>1022</v>
      </c>
      <c r="F215" s="24" t="s">
        <v>37</v>
      </c>
      <c r="G215" s="5">
        <v>1.5</v>
      </c>
      <c r="H215" s="5">
        <v>1.1200000000000001</v>
      </c>
      <c r="I215" s="5">
        <v>0.25333333333333324</v>
      </c>
      <c r="J215" s="5">
        <v>0.25333333333333324</v>
      </c>
      <c r="K215" s="5">
        <f>IFERROR(IF((I215*10)&lt;(G215-H215),I215*10,G215-H215),I215)</f>
        <v>0.37999999999999989</v>
      </c>
      <c r="L215" s="5">
        <f>IFERROR(IF((-1*J215*10)&gt;(H215-G215),-J215*10,H215-G215),IF(J215="Sin Información",J215,IF(J215&gt;G215,-G215,-J215)))</f>
        <v>-0.37999999999999989</v>
      </c>
      <c r="M215" s="5" t="s">
        <v>516</v>
      </c>
      <c r="N215" s="6"/>
    </row>
    <row r="216" spans="2:14" ht="15.75" thickBot="1" x14ac:dyDescent="0.3">
      <c r="B216" s="24">
        <v>214</v>
      </c>
      <c r="C216" s="24" t="s">
        <v>1286</v>
      </c>
      <c r="D216" s="24" t="s">
        <v>189</v>
      </c>
      <c r="E216" s="24" t="s">
        <v>1023</v>
      </c>
      <c r="F216" s="24" t="s">
        <v>37</v>
      </c>
      <c r="G216" s="5">
        <v>1.5</v>
      </c>
      <c r="H216" s="5">
        <v>1.1200000000000001</v>
      </c>
      <c r="I216" s="5">
        <v>0.25333333333333324</v>
      </c>
      <c r="J216" s="5">
        <v>0.25333333333333324</v>
      </c>
      <c r="K216" s="5">
        <f>IFERROR(IF((I216*10)&lt;(G216-H216),I216*10,G216-H216),I216)</f>
        <v>0.37999999999999989</v>
      </c>
      <c r="L216" s="5">
        <f>IFERROR(IF((-1*J216*10)&gt;(H216-G216),-J216*10,H216-G216),IF(J216="Sin Información",J216,IF(J216&gt;G216,-G216,-J216)))</f>
        <v>-0.37999999999999989</v>
      </c>
      <c r="M216" s="5" t="s">
        <v>516</v>
      </c>
      <c r="N216" s="6"/>
    </row>
    <row r="217" spans="2:14" ht="15.75" thickBot="1" x14ac:dyDescent="0.3">
      <c r="B217" s="24">
        <v>215</v>
      </c>
      <c r="C217" s="24" t="s">
        <v>1286</v>
      </c>
      <c r="D217" s="24" t="s">
        <v>190</v>
      </c>
      <c r="E217" s="24" t="s">
        <v>1024</v>
      </c>
      <c r="F217" s="24" t="s">
        <v>37</v>
      </c>
      <c r="G217" s="5">
        <v>1.5</v>
      </c>
      <c r="H217" s="5">
        <v>1.1200000000000001</v>
      </c>
      <c r="I217" s="5">
        <v>0.25333333333333324</v>
      </c>
      <c r="J217" s="5">
        <v>0.25333333333333324</v>
      </c>
      <c r="K217" s="5">
        <f>IFERROR(IF((I217*10)&lt;(G217-H217),I217*10,G217-H217),I217)</f>
        <v>0.37999999999999989</v>
      </c>
      <c r="L217" s="5">
        <f>IFERROR(IF((-1*J217*10)&gt;(H217-G217),-J217*10,H217-G217),IF(J217="Sin Información",J217,IF(J217&gt;G217,-G217,-J217)))</f>
        <v>-0.37999999999999989</v>
      </c>
      <c r="M217" s="5" t="s">
        <v>516</v>
      </c>
      <c r="N217" s="6"/>
    </row>
    <row r="218" spans="2:14" ht="15.75" thickBot="1" x14ac:dyDescent="0.3">
      <c r="B218" s="24">
        <v>216</v>
      </c>
      <c r="C218" s="24" t="s">
        <v>1286</v>
      </c>
      <c r="D218" s="24" t="s">
        <v>573</v>
      </c>
      <c r="E218" s="24" t="s">
        <v>1054</v>
      </c>
      <c r="F218" s="24" t="s">
        <v>37</v>
      </c>
      <c r="G218" s="5">
        <v>1.5</v>
      </c>
      <c r="H218" s="5">
        <v>1.1200000000000001</v>
      </c>
      <c r="I218" s="5">
        <v>0.25333333333333324</v>
      </c>
      <c r="J218" s="5">
        <v>0.25333333333333324</v>
      </c>
      <c r="K218" s="5">
        <f>IFERROR(IF((I218*10)&lt;(G218-H218),I218*10,G218-H218),I218)</f>
        <v>0.37999999999999989</v>
      </c>
      <c r="L218" s="5">
        <f>IFERROR(IF((-1*J218*10)&gt;(H218-G218),-J218*10,H218-G218),IF(J218="Sin Información",J218,IF(J218&gt;G218,-G218,-J218)))</f>
        <v>-0.37999999999999989</v>
      </c>
      <c r="M218" s="5" t="s">
        <v>516</v>
      </c>
      <c r="N218" s="6"/>
    </row>
    <row r="219" spans="2:14" ht="15.75" thickBot="1" x14ac:dyDescent="0.3">
      <c r="B219" s="24">
        <v>217</v>
      </c>
      <c r="C219" s="24" t="s">
        <v>1286</v>
      </c>
      <c r="D219" s="24" t="s">
        <v>574</v>
      </c>
      <c r="E219" s="24" t="s">
        <v>1055</v>
      </c>
      <c r="F219" s="24" t="s">
        <v>37</v>
      </c>
      <c r="G219" s="5">
        <v>1.5</v>
      </c>
      <c r="H219" s="5">
        <v>1.1200000000000001</v>
      </c>
      <c r="I219" s="5">
        <v>0.25333333333333324</v>
      </c>
      <c r="J219" s="5">
        <v>0.25333333333333324</v>
      </c>
      <c r="K219" s="5">
        <f>IFERROR(IF((I219*10)&lt;(G219-H219),I219*10,G219-H219),I219)</f>
        <v>0.37999999999999989</v>
      </c>
      <c r="L219" s="5">
        <f>IFERROR(IF((-1*J219*10)&gt;(H219-G219),-J219*10,H219-G219),IF(J219="Sin Información",J219,IF(J219&gt;G219,-G219,-J219)))</f>
        <v>-0.37999999999999989</v>
      </c>
      <c r="M219" s="5" t="s">
        <v>516</v>
      </c>
      <c r="N219" s="6"/>
    </row>
    <row r="220" spans="2:14" ht="15.75" thickBot="1" x14ac:dyDescent="0.3">
      <c r="B220" s="24">
        <v>218</v>
      </c>
      <c r="C220" s="24" t="s">
        <v>1286</v>
      </c>
      <c r="D220" s="24" t="s">
        <v>575</v>
      </c>
      <c r="E220" s="24" t="s">
        <v>1056</v>
      </c>
      <c r="F220" s="24" t="s">
        <v>37</v>
      </c>
      <c r="G220" s="5">
        <v>0.75</v>
      </c>
      <c r="H220" s="5">
        <v>0.375</v>
      </c>
      <c r="I220" s="5">
        <v>0.25</v>
      </c>
      <c r="J220" s="5">
        <v>0.25</v>
      </c>
      <c r="K220" s="5">
        <f>IFERROR(IF((I220*10)&lt;(G220-H220),I220*10,G220-H220),I220)</f>
        <v>0.375</v>
      </c>
      <c r="L220" s="5">
        <f>IFERROR(IF((-1*J220*10)&gt;(H220-G220),-J220*10,H220-G220),IF(J220="Sin Información",J220,IF(J220&gt;G220,-G220,-J220)))</f>
        <v>-0.375</v>
      </c>
      <c r="M220" s="5" t="s">
        <v>516</v>
      </c>
      <c r="N220" s="6"/>
    </row>
    <row r="221" spans="2:14" ht="15.75" thickBot="1" x14ac:dyDescent="0.3">
      <c r="B221" s="24">
        <v>219</v>
      </c>
      <c r="C221" s="24" t="s">
        <v>1286</v>
      </c>
      <c r="D221" s="24" t="s">
        <v>576</v>
      </c>
      <c r="E221" s="24" t="s">
        <v>1057</v>
      </c>
      <c r="F221" s="24" t="s">
        <v>37</v>
      </c>
      <c r="G221" s="5">
        <v>0.75</v>
      </c>
      <c r="H221" s="5">
        <v>0.375</v>
      </c>
      <c r="I221" s="5">
        <v>0.25</v>
      </c>
      <c r="J221" s="5">
        <v>0.25</v>
      </c>
      <c r="K221" s="5">
        <f>IFERROR(IF((I221*10)&lt;(G221-H221),I221*10,G221-H221),I221)</f>
        <v>0.375</v>
      </c>
      <c r="L221" s="5">
        <f>IFERROR(IF((-1*J221*10)&gt;(H221-G221),-J221*10,H221-G221),IF(J221="Sin Información",J221,IF(J221&gt;G221,-G221,-J221)))</f>
        <v>-0.375</v>
      </c>
      <c r="M221" s="5" t="s">
        <v>516</v>
      </c>
      <c r="N221" s="6"/>
    </row>
    <row r="222" spans="2:14" ht="15.75" thickBot="1" x14ac:dyDescent="0.3">
      <c r="B222" s="24">
        <v>220</v>
      </c>
      <c r="C222" s="24" t="s">
        <v>1286</v>
      </c>
      <c r="D222" s="24" t="s">
        <v>577</v>
      </c>
      <c r="E222" s="24" t="s">
        <v>1058</v>
      </c>
      <c r="F222" s="24" t="s">
        <v>37</v>
      </c>
      <c r="G222" s="5">
        <v>0.75</v>
      </c>
      <c r="H222" s="5">
        <v>0.375</v>
      </c>
      <c r="I222" s="5">
        <v>0.25</v>
      </c>
      <c r="J222" s="5">
        <v>0.25</v>
      </c>
      <c r="K222" s="5">
        <f>IFERROR(IF((I222*10)&lt;(G222-H222),I222*10,G222-H222),I222)</f>
        <v>0.375</v>
      </c>
      <c r="L222" s="5">
        <f>IFERROR(IF((-1*J222*10)&gt;(H222-G222),-J222*10,H222-G222),IF(J222="Sin Información",J222,IF(J222&gt;G222,-G222,-J222)))</f>
        <v>-0.375</v>
      </c>
      <c r="M222" s="5" t="s">
        <v>516</v>
      </c>
      <c r="N222" s="6"/>
    </row>
    <row r="223" spans="2:14" ht="15.75" thickBot="1" x14ac:dyDescent="0.3">
      <c r="B223" s="24">
        <v>221</v>
      </c>
      <c r="C223" s="24" t="s">
        <v>1286</v>
      </c>
      <c r="D223" s="24" t="s">
        <v>578</v>
      </c>
      <c r="E223" s="24" t="s">
        <v>1059</v>
      </c>
      <c r="F223" s="24" t="s">
        <v>37</v>
      </c>
      <c r="G223" s="5">
        <v>1.0880000000000001</v>
      </c>
      <c r="H223" s="5">
        <v>0.5</v>
      </c>
      <c r="I223" s="5">
        <v>0.39200000000000007</v>
      </c>
      <c r="J223" s="5">
        <v>0.39200000000000007</v>
      </c>
      <c r="K223" s="5">
        <f>IFERROR(IF((I223*10)&lt;(G223-H223),I223*10,G223-H223),I223)</f>
        <v>0.58800000000000008</v>
      </c>
      <c r="L223" s="5">
        <f>IFERROR(IF((-1*J223*10)&gt;(H223-G223),-J223*10,H223-G223),IF(J223="Sin Información",J223,IF(J223&gt;G223,-G223,-J223)))</f>
        <v>-0.58800000000000008</v>
      </c>
      <c r="M223" s="5" t="s">
        <v>516</v>
      </c>
      <c r="N223" s="6"/>
    </row>
    <row r="224" spans="2:14" ht="29.25" thickBot="1" x14ac:dyDescent="0.3">
      <c r="B224" s="24">
        <v>222</v>
      </c>
      <c r="C224" s="24" t="s">
        <v>1244</v>
      </c>
      <c r="D224" s="24" t="s">
        <v>1419</v>
      </c>
      <c r="E224" s="24" t="s">
        <v>1186</v>
      </c>
      <c r="F224" s="24" t="s">
        <v>37</v>
      </c>
      <c r="G224" s="5">
        <v>66.900000000000006</v>
      </c>
      <c r="H224" s="5" t="s">
        <v>66</v>
      </c>
      <c r="I224" s="5" t="s">
        <v>66</v>
      </c>
      <c r="J224" s="5" t="s">
        <v>66</v>
      </c>
      <c r="K224" s="5" t="str">
        <f>IFERROR(IF((I224*10)&lt;(G224-H224),I224*10,G224-H224),I224)</f>
        <v>Sin información</v>
      </c>
      <c r="L224" s="5" t="str">
        <f>IFERROR(IF((-1*J224*10)&gt;(H224-G224),-J224*10,H224-G224),IF(J224="Sin Información",J224,IF(J224&gt;G224,-G224,-J224)))</f>
        <v>Sin información</v>
      </c>
      <c r="M224" s="5" t="s">
        <v>528</v>
      </c>
      <c r="N224" s="6" t="s">
        <v>1190</v>
      </c>
    </row>
    <row r="225" spans="2:14" ht="29.25" thickBot="1" x14ac:dyDescent="0.3">
      <c r="B225" s="24">
        <v>223</v>
      </c>
      <c r="C225" s="24" t="s">
        <v>1364</v>
      </c>
      <c r="D225" s="24" t="s">
        <v>1426</v>
      </c>
      <c r="E225" s="24" t="s">
        <v>1186</v>
      </c>
      <c r="F225" s="24" t="s">
        <v>52</v>
      </c>
      <c r="G225" s="5">
        <v>4.5</v>
      </c>
      <c r="H225" s="5" t="s">
        <v>66</v>
      </c>
      <c r="I225" s="5" t="s">
        <v>66</v>
      </c>
      <c r="J225" s="5" t="s">
        <v>66</v>
      </c>
      <c r="K225" s="5" t="str">
        <f>IFERROR(IF((I225*10)&lt;(G225-H225),I225*10,G225-H225),I225)</f>
        <v>Sin información</v>
      </c>
      <c r="L225" s="5" t="str">
        <f>IFERROR(IF((-1*J225*10)&gt;(H225-G225),-J225*10,H225-G225),IF(J225="Sin Información",J225,IF(J225&gt;G225,-G225,-J225)))</f>
        <v>Sin información</v>
      </c>
      <c r="M225" s="5" t="s">
        <v>528</v>
      </c>
      <c r="N225" s="6" t="s">
        <v>1190</v>
      </c>
    </row>
    <row r="226" spans="2:14" ht="15.75" thickBot="1" x14ac:dyDescent="0.3">
      <c r="B226" s="24">
        <v>224</v>
      </c>
      <c r="C226" s="24" t="s">
        <v>1252</v>
      </c>
      <c r="D226" s="24" t="s">
        <v>88</v>
      </c>
      <c r="E226" s="24" t="s">
        <v>604</v>
      </c>
      <c r="F226" s="24" t="s">
        <v>35</v>
      </c>
      <c r="G226" s="5">
        <v>276.89999999999998</v>
      </c>
      <c r="H226" s="5">
        <v>80</v>
      </c>
      <c r="I226" s="5">
        <v>1.2306249999999999</v>
      </c>
      <c r="J226" s="5">
        <v>0.98449999999999993</v>
      </c>
      <c r="K226" s="5">
        <f>IFERROR(IF((I226*10)&lt;(G226-H226),I226*10,G226-H226),I226)</f>
        <v>12.306249999999999</v>
      </c>
      <c r="L226" s="5">
        <f>IFERROR(IF((-1*J226*10)&gt;(H226-G226),-J226*10,H226-G226),IF(J226="Sin Información",J226,IF(J226&gt;G226,-G226,-J226)))</f>
        <v>-9.8449999999999989</v>
      </c>
      <c r="M226" s="5" t="s">
        <v>516</v>
      </c>
      <c r="N226" s="6"/>
    </row>
    <row r="227" spans="2:14" ht="15.75" thickBot="1" x14ac:dyDescent="0.3">
      <c r="B227" s="24">
        <v>225</v>
      </c>
      <c r="C227" s="24" t="s">
        <v>1252</v>
      </c>
      <c r="D227" s="24" t="s">
        <v>89</v>
      </c>
      <c r="E227" s="24" t="s">
        <v>605</v>
      </c>
      <c r="F227" s="24" t="s">
        <v>35</v>
      </c>
      <c r="G227" s="5">
        <v>281.3</v>
      </c>
      <c r="H227" s="5">
        <v>80</v>
      </c>
      <c r="I227" s="5">
        <v>1.2581250000000002</v>
      </c>
      <c r="J227" s="5">
        <v>1.0065</v>
      </c>
      <c r="K227" s="5">
        <f>IFERROR(IF((I227*10)&lt;(G227-H227),I227*10,G227-H227),I227)</f>
        <v>12.581250000000001</v>
      </c>
      <c r="L227" s="5">
        <f>IFERROR(IF((-1*J227*10)&gt;(H227-G227),-J227*10,H227-G227),IF(J227="Sin Información",J227,IF(J227&gt;G227,-G227,-J227)))</f>
        <v>-10.065</v>
      </c>
      <c r="M227" s="5" t="s">
        <v>516</v>
      </c>
      <c r="N227" s="6"/>
    </row>
    <row r="228" spans="2:14" ht="15.75" thickBot="1" x14ac:dyDescent="0.3">
      <c r="B228" s="24">
        <v>226</v>
      </c>
      <c r="C228" s="24" t="s">
        <v>1276</v>
      </c>
      <c r="D228" s="24" t="s">
        <v>114</v>
      </c>
      <c r="E228" s="24" t="s">
        <v>514</v>
      </c>
      <c r="F228" s="24" t="s">
        <v>42</v>
      </c>
      <c r="G228" s="5">
        <v>12</v>
      </c>
      <c r="H228" s="5">
        <v>3.5</v>
      </c>
      <c r="I228" s="5" t="s">
        <v>34</v>
      </c>
      <c r="J228" s="5">
        <v>2.8333333333333335</v>
      </c>
      <c r="K228" s="5" t="str">
        <f>IFERROR(IF((I228*10)&lt;(G228-H228),I228*10,G228-H228),I228)</f>
        <v>No aplica</v>
      </c>
      <c r="L228" s="5">
        <f>IFERROR(IF((-1*J228*10)&gt;(H228-G228),-J228*10,H228-G228),IF(J228="Sin Información",J228,IF(J228&gt;G228,-G228,-J228)))</f>
        <v>-8.5</v>
      </c>
      <c r="M228" s="5" t="s">
        <v>516</v>
      </c>
      <c r="N228" s="6"/>
    </row>
    <row r="229" spans="2:14" ht="29.25" thickBot="1" x14ac:dyDescent="0.3">
      <c r="B229" s="24">
        <v>227</v>
      </c>
      <c r="C229" s="24" t="s">
        <v>1283</v>
      </c>
      <c r="D229" s="24" t="s">
        <v>120</v>
      </c>
      <c r="E229" s="24" t="s">
        <v>843</v>
      </c>
      <c r="F229" s="24" t="s">
        <v>38</v>
      </c>
      <c r="G229" s="5">
        <v>9.9</v>
      </c>
      <c r="H229" s="5">
        <v>0.8</v>
      </c>
      <c r="I229" s="5" t="s">
        <v>34</v>
      </c>
      <c r="J229" s="5" t="s">
        <v>66</v>
      </c>
      <c r="K229" s="5" t="str">
        <f>IFERROR(IF((I229*10)&lt;(G229-H229),I229*10,G229-H229),I229)</f>
        <v>No aplica</v>
      </c>
      <c r="L229" s="5" t="str">
        <f>IFERROR(IF((-1*J229*10)&gt;(H229-G229),-J229*10,H229-G229),IF(J229="Sin Información",J229,IF(J229&gt;G229,-G229,-J229)))</f>
        <v>Sin información</v>
      </c>
      <c r="M229" s="5" t="s">
        <v>528</v>
      </c>
      <c r="N229" s="6" t="s">
        <v>1464</v>
      </c>
    </row>
    <row r="230" spans="2:14" ht="29.25" thickBot="1" x14ac:dyDescent="0.3">
      <c r="B230" s="24">
        <v>228</v>
      </c>
      <c r="C230" s="24" t="s">
        <v>1283</v>
      </c>
      <c r="D230" s="24" t="s">
        <v>121</v>
      </c>
      <c r="E230" s="24" t="s">
        <v>844</v>
      </c>
      <c r="F230" s="24" t="s">
        <v>38</v>
      </c>
      <c r="G230" s="5">
        <v>9.9</v>
      </c>
      <c r="H230" s="5">
        <v>0.8</v>
      </c>
      <c r="I230" s="5" t="s">
        <v>34</v>
      </c>
      <c r="J230" s="5" t="s">
        <v>66</v>
      </c>
      <c r="K230" s="5" t="str">
        <f>IFERROR(IF((I230*10)&lt;(G230-H230),I230*10,G230-H230),I230)</f>
        <v>No aplica</v>
      </c>
      <c r="L230" s="5" t="str">
        <f>IFERROR(IF((-1*J230*10)&gt;(H230-G230),-J230*10,H230-G230),IF(J230="Sin Información",J230,IF(J230&gt;G230,-G230,-J230)))</f>
        <v>Sin información</v>
      </c>
      <c r="M230" s="5" t="s">
        <v>528</v>
      </c>
      <c r="N230" s="6" t="s">
        <v>1464</v>
      </c>
    </row>
    <row r="231" spans="2:14" ht="29.25" thickBot="1" x14ac:dyDescent="0.3">
      <c r="B231" s="24">
        <v>229</v>
      </c>
      <c r="C231" s="24" t="s">
        <v>1283</v>
      </c>
      <c r="D231" s="24" t="s">
        <v>339</v>
      </c>
      <c r="E231" s="24" t="s">
        <v>888</v>
      </c>
      <c r="F231" s="24" t="s">
        <v>38</v>
      </c>
      <c r="G231" s="5">
        <v>4.5999999999999996</v>
      </c>
      <c r="H231" s="5">
        <v>0.5</v>
      </c>
      <c r="I231" s="5" t="s">
        <v>34</v>
      </c>
      <c r="J231" s="5" t="s">
        <v>66</v>
      </c>
      <c r="K231" s="5" t="str">
        <f>IFERROR(IF((I231*10)&lt;(G231-H231),I231*10,G231-H231),I231)</f>
        <v>No aplica</v>
      </c>
      <c r="L231" s="5" t="str">
        <f>IFERROR(IF((-1*J231*10)&gt;(H231-G231),-J231*10,H231-G231),IF(J231="Sin Información",J231,IF(J231&gt;G231,-G231,-J231)))</f>
        <v>Sin información</v>
      </c>
      <c r="M231" s="5" t="s">
        <v>528</v>
      </c>
      <c r="N231" s="6" t="s">
        <v>1464</v>
      </c>
    </row>
    <row r="232" spans="2:14" ht="29.25" thickBot="1" x14ac:dyDescent="0.3">
      <c r="B232" s="24">
        <v>230</v>
      </c>
      <c r="C232" s="24" t="s">
        <v>1283</v>
      </c>
      <c r="D232" s="24" t="s">
        <v>340</v>
      </c>
      <c r="E232" s="24" t="s">
        <v>889</v>
      </c>
      <c r="F232" s="24" t="s">
        <v>38</v>
      </c>
      <c r="G232" s="5">
        <v>4.5999999999999996</v>
      </c>
      <c r="H232" s="5">
        <v>0.5</v>
      </c>
      <c r="I232" s="5" t="s">
        <v>34</v>
      </c>
      <c r="J232" s="5" t="s">
        <v>66</v>
      </c>
      <c r="K232" s="5" t="str">
        <f>IFERROR(IF((I232*10)&lt;(G232-H232),I232*10,G232-H232),I232)</f>
        <v>No aplica</v>
      </c>
      <c r="L232" s="5" t="str">
        <f>IFERROR(IF((-1*J232*10)&gt;(H232-G232),-J232*10,H232-G232),IF(J232="Sin Información",J232,IF(J232&gt;G232,-G232,-J232)))</f>
        <v>Sin información</v>
      </c>
      <c r="M232" s="5" t="s">
        <v>528</v>
      </c>
      <c r="N232" s="6" t="s">
        <v>1464</v>
      </c>
    </row>
    <row r="233" spans="2:14" ht="15.75" thickBot="1" x14ac:dyDescent="0.3">
      <c r="B233" s="24">
        <v>231</v>
      </c>
      <c r="C233" s="24" t="s">
        <v>1253</v>
      </c>
      <c r="D233" s="24" t="s">
        <v>122</v>
      </c>
      <c r="E233" s="24" t="s">
        <v>626</v>
      </c>
      <c r="F233" s="24" t="s">
        <v>35</v>
      </c>
      <c r="G233" s="5">
        <v>274.91800000000001</v>
      </c>
      <c r="H233" s="5">
        <v>85</v>
      </c>
      <c r="I233" s="5">
        <v>2.3739750000000002</v>
      </c>
      <c r="J233" s="5">
        <v>0.99956842105263166</v>
      </c>
      <c r="K233" s="5">
        <f>IFERROR(IF((I233*10)&lt;(G233-H233),I233*10,G233-H233),I233)</f>
        <v>23.739750000000001</v>
      </c>
      <c r="L233" s="5">
        <f>IFERROR(IF((-1*J233*10)&gt;(H233-G233),-J233*10,H233-G233),IF(J233="Sin Información",J233,IF(J233&gt;G233,-G233,-J233)))</f>
        <v>-9.9956842105263171</v>
      </c>
      <c r="M233" s="5" t="s">
        <v>516</v>
      </c>
      <c r="N233" s="6"/>
    </row>
    <row r="234" spans="2:14" ht="15.75" thickBot="1" x14ac:dyDescent="0.3">
      <c r="B234" s="24">
        <v>232</v>
      </c>
      <c r="C234" s="24" t="s">
        <v>1253</v>
      </c>
      <c r="D234" s="24" t="s">
        <v>123</v>
      </c>
      <c r="E234" s="24" t="s">
        <v>627</v>
      </c>
      <c r="F234" s="24" t="s">
        <v>35</v>
      </c>
      <c r="G234" s="5">
        <v>274.80099999999999</v>
      </c>
      <c r="H234" s="5">
        <v>85</v>
      </c>
      <c r="I234" s="5">
        <v>2.3725125</v>
      </c>
      <c r="J234" s="5">
        <v>0.99895263157894731</v>
      </c>
      <c r="K234" s="5">
        <f>IFERROR(IF((I234*10)&lt;(G234-H234),I234*10,G234-H234),I234)</f>
        <v>23.725124999999998</v>
      </c>
      <c r="L234" s="5">
        <f>IFERROR(IF((-1*J234*10)&gt;(H234-G234),-J234*10,H234-G234),IF(J234="Sin Información",J234,IF(J234&gt;G234,-G234,-J234)))</f>
        <v>-9.9895263157894725</v>
      </c>
      <c r="M234" s="5" t="s">
        <v>516</v>
      </c>
      <c r="N234" s="6"/>
    </row>
    <row r="235" spans="2:14" ht="29.25" thickBot="1" x14ac:dyDescent="0.3">
      <c r="B235" s="24">
        <v>233</v>
      </c>
      <c r="C235" s="24" t="s">
        <v>1288</v>
      </c>
      <c r="D235" s="24" t="s">
        <v>215</v>
      </c>
      <c r="E235" s="24" t="s">
        <v>1028</v>
      </c>
      <c r="F235" s="24" t="s">
        <v>37</v>
      </c>
      <c r="G235" s="5">
        <v>36.526000000000003</v>
      </c>
      <c r="H235" s="5">
        <v>2</v>
      </c>
      <c r="I235" s="5" t="s">
        <v>66</v>
      </c>
      <c r="J235" s="5" t="s">
        <v>66</v>
      </c>
      <c r="K235" s="5" t="str">
        <f>IFERROR(IF((I235*10)&lt;(G235-H235),I235*10,G235-H235),I235)</f>
        <v>Sin información</v>
      </c>
      <c r="L235" s="5" t="str">
        <f>IFERROR(IF((-1*J235*10)&gt;(H235-G235),-J235*10,H235-G235),IF(J235="Sin Información",J235,IF(J235&gt;G235,-G235,-J235)))</f>
        <v>Sin información</v>
      </c>
      <c r="M235" s="5" t="s">
        <v>516</v>
      </c>
      <c r="N235" s="6" t="s">
        <v>1428</v>
      </c>
    </row>
    <row r="236" spans="2:14" ht="29.25" thickBot="1" x14ac:dyDescent="0.3">
      <c r="B236" s="24">
        <v>234</v>
      </c>
      <c r="C236" s="24" t="s">
        <v>1288</v>
      </c>
      <c r="D236" s="24" t="s">
        <v>216</v>
      </c>
      <c r="E236" s="24" t="s">
        <v>1029</v>
      </c>
      <c r="F236" s="24" t="s">
        <v>37</v>
      </c>
      <c r="G236" s="5">
        <v>34.33</v>
      </c>
      <c r="H236" s="5">
        <v>2</v>
      </c>
      <c r="I236" s="5" t="s">
        <v>66</v>
      </c>
      <c r="J236" s="5" t="s">
        <v>66</v>
      </c>
      <c r="K236" s="5" t="str">
        <f>IFERROR(IF((I236*10)&lt;(G236-H236),I236*10,G236-H236),I236)</f>
        <v>Sin información</v>
      </c>
      <c r="L236" s="5" t="str">
        <f>IFERROR(IF((-1*J236*10)&gt;(H236-G236),-J236*10,H236-G236),IF(J236="Sin Información",J236,IF(J236&gt;G236,-G236,-J236)))</f>
        <v>Sin información</v>
      </c>
      <c r="M236" s="5" t="s">
        <v>516</v>
      </c>
      <c r="N236" s="6" t="s">
        <v>1428</v>
      </c>
    </row>
    <row r="237" spans="2:14" ht="29.25" thickBot="1" x14ac:dyDescent="0.3">
      <c r="B237" s="24">
        <v>235</v>
      </c>
      <c r="C237" s="24" t="s">
        <v>1232</v>
      </c>
      <c r="D237" s="24" t="s">
        <v>1402</v>
      </c>
      <c r="E237" s="24" t="s">
        <v>1186</v>
      </c>
      <c r="F237" s="24" t="s">
        <v>43</v>
      </c>
      <c r="G237" s="5">
        <v>11.4</v>
      </c>
      <c r="H237" s="5" t="s">
        <v>66</v>
      </c>
      <c r="I237" s="5" t="s">
        <v>66</v>
      </c>
      <c r="J237" s="5" t="s">
        <v>66</v>
      </c>
      <c r="K237" s="5" t="str">
        <f>IFERROR(IF((I237*10)&lt;(G237-H237),I237*10,G237-H237),I237)</f>
        <v>Sin información</v>
      </c>
      <c r="L237" s="5" t="str">
        <f>IFERROR(IF((-1*J237*10)&gt;(H237-G237),-J237*10,H237-G237),IF(J237="Sin Información",J237,IF(J237&gt;G237,-G237,-J237)))</f>
        <v>Sin información</v>
      </c>
      <c r="M237" s="5" t="s">
        <v>528</v>
      </c>
      <c r="N237" s="6" t="s">
        <v>1190</v>
      </c>
    </row>
    <row r="238" spans="2:14" ht="29.25" thickBot="1" x14ac:dyDescent="0.3">
      <c r="B238" s="24">
        <v>236</v>
      </c>
      <c r="C238" s="24" t="s">
        <v>1289</v>
      </c>
      <c r="D238" s="24" t="s">
        <v>470</v>
      </c>
      <c r="E238" s="24" t="s">
        <v>957</v>
      </c>
      <c r="F238" s="24" t="s">
        <v>45</v>
      </c>
      <c r="G238" s="5">
        <v>2.88</v>
      </c>
      <c r="H238" s="5" t="s">
        <v>66</v>
      </c>
      <c r="I238" s="5" t="s">
        <v>34</v>
      </c>
      <c r="J238" s="5" t="s">
        <v>66</v>
      </c>
      <c r="K238" s="5" t="str">
        <f>IFERROR(IF((I238*10)&lt;(G238-H238),I238*10,G238-H238),I238)</f>
        <v>No aplica</v>
      </c>
      <c r="L238" s="5" t="str">
        <f>IFERROR(IF((-1*J238*10)&gt;(H238-G238),-J238*10,H238-G238),IF(J238="Sin Información",J238,IF(J238&gt;G238,-G238,-J238)))</f>
        <v>Sin información</v>
      </c>
      <c r="M238" s="5" t="s">
        <v>528</v>
      </c>
      <c r="N238" s="6" t="s">
        <v>1464</v>
      </c>
    </row>
    <row r="239" spans="2:14" ht="29.25" thickBot="1" x14ac:dyDescent="0.3">
      <c r="B239" s="24">
        <v>237</v>
      </c>
      <c r="C239" s="24" t="s">
        <v>1289</v>
      </c>
      <c r="D239" s="24" t="s">
        <v>602</v>
      </c>
      <c r="E239" s="24" t="s">
        <v>969</v>
      </c>
      <c r="F239" s="24" t="s">
        <v>45</v>
      </c>
      <c r="G239" s="5">
        <v>3</v>
      </c>
      <c r="H239" s="5" t="s">
        <v>66</v>
      </c>
      <c r="I239" s="5" t="s">
        <v>34</v>
      </c>
      <c r="J239" s="5" t="s">
        <v>66</v>
      </c>
      <c r="K239" s="5" t="str">
        <f>IFERROR(IF((I239*10)&lt;(G239-H239),I239*10,G239-H239),I239)</f>
        <v>No aplica</v>
      </c>
      <c r="L239" s="5" t="str">
        <f>IFERROR(IF((-1*J239*10)&gt;(H239-G239),-J239*10,H239-G239),IF(J239="Sin Información",J239,IF(J239&gt;G239,-G239,-J239)))</f>
        <v>Sin información</v>
      </c>
      <c r="M239" s="5" t="s">
        <v>528</v>
      </c>
      <c r="N239" s="6" t="s">
        <v>1464</v>
      </c>
    </row>
    <row r="240" spans="2:14" ht="29.25" thickBot="1" x14ac:dyDescent="0.3">
      <c r="B240" s="24">
        <v>238</v>
      </c>
      <c r="C240" s="24" t="s">
        <v>1319</v>
      </c>
      <c r="D240" s="24" t="s">
        <v>403</v>
      </c>
      <c r="E240" s="24" t="s">
        <v>905</v>
      </c>
      <c r="F240" s="24" t="s">
        <v>38</v>
      </c>
      <c r="G240" s="5">
        <v>4.5</v>
      </c>
      <c r="H240" s="5">
        <v>1.27</v>
      </c>
      <c r="I240" s="5" t="s">
        <v>34</v>
      </c>
      <c r="J240" s="5">
        <v>0.71777777777777774</v>
      </c>
      <c r="K240" s="5" t="str">
        <f>IFERROR(IF((I240*10)&lt;(G240-H240),I240*10,G240-H240),I240)</f>
        <v>No aplica</v>
      </c>
      <c r="L240" s="5">
        <f>IFERROR(IF((-1*J240*10)&gt;(H240-G240),-J240*10,H240-G240),IF(J240="Sin Información",J240,IF(J240&gt;G240,-G240,-J240)))</f>
        <v>-3.23</v>
      </c>
      <c r="M240" s="5" t="s">
        <v>528</v>
      </c>
      <c r="N240" s="6" t="s">
        <v>1464</v>
      </c>
    </row>
    <row r="241" spans="2:14" ht="29.25" thickBot="1" x14ac:dyDescent="0.3">
      <c r="B241" s="24">
        <v>239</v>
      </c>
      <c r="C241" s="24" t="s">
        <v>1319</v>
      </c>
      <c r="D241" s="24" t="s">
        <v>404</v>
      </c>
      <c r="E241" s="24" t="s">
        <v>906</v>
      </c>
      <c r="F241" s="24" t="s">
        <v>38</v>
      </c>
      <c r="G241" s="5">
        <v>4.5</v>
      </c>
      <c r="H241" s="5">
        <v>1.27</v>
      </c>
      <c r="I241" s="5" t="s">
        <v>34</v>
      </c>
      <c r="J241" s="5">
        <v>0.71777777777777774</v>
      </c>
      <c r="K241" s="5" t="str">
        <f>IFERROR(IF((I241*10)&lt;(G241-H241),I241*10,G241-H241),I241)</f>
        <v>No aplica</v>
      </c>
      <c r="L241" s="5">
        <f>IFERROR(IF((-1*J241*10)&gt;(H241-G241),-J241*10,H241-G241),IF(J241="Sin Información",J241,IF(J241&gt;G241,-G241,-J241)))</f>
        <v>-3.23</v>
      </c>
      <c r="M241" s="5" t="s">
        <v>528</v>
      </c>
      <c r="N241" s="6" t="s">
        <v>1464</v>
      </c>
    </row>
    <row r="242" spans="2:14" ht="15.75" thickBot="1" x14ac:dyDescent="0.3">
      <c r="B242" s="24">
        <v>240</v>
      </c>
      <c r="C242" s="24" t="s">
        <v>1285</v>
      </c>
      <c r="D242" s="24" t="s">
        <v>290</v>
      </c>
      <c r="E242" s="24" t="s">
        <v>747</v>
      </c>
      <c r="F242" s="24" t="s">
        <v>42</v>
      </c>
      <c r="G242" s="5">
        <v>9</v>
      </c>
      <c r="H242" s="5">
        <v>2.88</v>
      </c>
      <c r="I242" s="5">
        <v>1.3</v>
      </c>
      <c r="J242" s="5">
        <v>7.344000000000003</v>
      </c>
      <c r="K242" s="5">
        <f>IFERROR(IF((I242*10)&lt;(G242-H242),I242*10,G242-H242),I242)</f>
        <v>6.12</v>
      </c>
      <c r="L242" s="5">
        <f>IFERROR(IF((-1*J242*10)&gt;(H242-G242),-J242*10,H242-G242),IF(J242="Sin Información",J242,IF(J242&gt;G242,-G242,-J242)))</f>
        <v>-6.12</v>
      </c>
      <c r="M242" s="5" t="s">
        <v>516</v>
      </c>
      <c r="N242" s="6"/>
    </row>
    <row r="243" spans="2:14" ht="15.75" thickBot="1" x14ac:dyDescent="0.3">
      <c r="B243" s="24">
        <v>241</v>
      </c>
      <c r="C243" s="24" t="s">
        <v>1285</v>
      </c>
      <c r="D243" s="24" t="s">
        <v>291</v>
      </c>
      <c r="E243" s="24" t="s">
        <v>748</v>
      </c>
      <c r="F243" s="24" t="s">
        <v>42</v>
      </c>
      <c r="G243" s="5">
        <v>9</v>
      </c>
      <c r="H243" s="5">
        <v>2.88</v>
      </c>
      <c r="I243" s="5">
        <v>1.3</v>
      </c>
      <c r="J243" s="5">
        <v>7.3439999999999994</v>
      </c>
      <c r="K243" s="5">
        <f>IFERROR(IF((I243*10)&lt;(G243-H243),I243*10,G243-H243),I243)</f>
        <v>6.12</v>
      </c>
      <c r="L243" s="5">
        <f>IFERROR(IF((-1*J243*10)&gt;(H243-G243),-J243*10,H243-G243),IF(J243="Sin Información",J243,IF(J243&gt;G243,-G243,-J243)))</f>
        <v>-6.12</v>
      </c>
      <c r="M243" s="5" t="s">
        <v>516</v>
      </c>
      <c r="N243" s="6"/>
    </row>
    <row r="244" spans="2:14" ht="15.75" thickBot="1" x14ac:dyDescent="0.3">
      <c r="B244" s="24">
        <v>242</v>
      </c>
      <c r="C244" s="24" t="s">
        <v>1255</v>
      </c>
      <c r="D244" s="24" t="s">
        <v>393</v>
      </c>
      <c r="E244" s="24" t="s">
        <v>726</v>
      </c>
      <c r="F244" s="24" t="s">
        <v>33</v>
      </c>
      <c r="G244" s="5">
        <v>5.6</v>
      </c>
      <c r="H244" s="5">
        <v>0</v>
      </c>
      <c r="I244" s="5" t="s">
        <v>34</v>
      </c>
      <c r="J244" s="5">
        <v>0.50909090909090904</v>
      </c>
      <c r="K244" s="5" t="str">
        <f>IFERROR(IF((I244*10)&lt;(G244-H244),I244*10,G244-H244),I244)</f>
        <v>No aplica</v>
      </c>
      <c r="L244" s="5">
        <f>IFERROR(IF((-1*J244*10)&gt;(H244-G244),-J244*10,H244-G244),IF(J244="Sin Información",J244,IF(J244&gt;G244,-G244,-J244)))</f>
        <v>-5.0909090909090899</v>
      </c>
      <c r="M244" s="5" t="s">
        <v>516</v>
      </c>
      <c r="N244" s="6"/>
    </row>
    <row r="245" spans="2:14" ht="15.75" thickBot="1" x14ac:dyDescent="0.3">
      <c r="B245" s="24">
        <v>243</v>
      </c>
      <c r="C245" s="24" t="s">
        <v>1255</v>
      </c>
      <c r="D245" s="24" t="s">
        <v>394</v>
      </c>
      <c r="E245" s="24" t="s">
        <v>727</v>
      </c>
      <c r="F245" s="24" t="s">
        <v>33</v>
      </c>
      <c r="G245" s="5">
        <v>5.6</v>
      </c>
      <c r="H245" s="5">
        <v>0</v>
      </c>
      <c r="I245" s="5" t="s">
        <v>34</v>
      </c>
      <c r="J245" s="5">
        <v>0.50909090909090904</v>
      </c>
      <c r="K245" s="5" t="str">
        <f>IFERROR(IF((I245*10)&lt;(G245-H245),I245*10,G245-H245),I245)</f>
        <v>No aplica</v>
      </c>
      <c r="L245" s="5">
        <f>IFERROR(IF((-1*J245*10)&gt;(H245-G245),-J245*10,H245-G245),IF(J245="Sin Información",J245,IF(J245&gt;G245,-G245,-J245)))</f>
        <v>-5.0909090909090899</v>
      </c>
      <c r="M245" s="5" t="s">
        <v>516</v>
      </c>
      <c r="N245" s="6"/>
    </row>
    <row r="246" spans="2:14" ht="15.75" thickBot="1" x14ac:dyDescent="0.3">
      <c r="B246" s="24">
        <v>244</v>
      </c>
      <c r="C246" s="24" t="s">
        <v>1255</v>
      </c>
      <c r="D246" s="24" t="s">
        <v>395</v>
      </c>
      <c r="E246" s="24" t="s">
        <v>728</v>
      </c>
      <c r="F246" s="24" t="s">
        <v>33</v>
      </c>
      <c r="G246" s="5">
        <v>5.6</v>
      </c>
      <c r="H246" s="5">
        <v>0</v>
      </c>
      <c r="I246" s="5" t="s">
        <v>34</v>
      </c>
      <c r="J246" s="5">
        <v>0.50909090909090904</v>
      </c>
      <c r="K246" s="5" t="str">
        <f>IFERROR(IF((I246*10)&lt;(G246-H246),I246*10,G246-H246),I246)</f>
        <v>No aplica</v>
      </c>
      <c r="L246" s="5">
        <f>IFERROR(IF((-1*J246*10)&gt;(H246-G246),-J246*10,H246-G246),IF(J246="Sin Información",J246,IF(J246&gt;G246,-G246,-J246)))</f>
        <v>-5.0909090909090899</v>
      </c>
      <c r="M246" s="5" t="s">
        <v>516</v>
      </c>
      <c r="N246" s="6"/>
    </row>
    <row r="247" spans="2:14" ht="15.75" thickBot="1" x14ac:dyDescent="0.3">
      <c r="B247" s="24">
        <v>245</v>
      </c>
      <c r="C247" s="24" t="s">
        <v>1255</v>
      </c>
      <c r="D247" s="24" t="s">
        <v>396</v>
      </c>
      <c r="E247" s="24" t="s">
        <v>729</v>
      </c>
      <c r="F247" s="24" t="s">
        <v>33</v>
      </c>
      <c r="G247" s="5">
        <v>12</v>
      </c>
      <c r="H247" s="5">
        <v>0</v>
      </c>
      <c r="I247" s="5" t="s">
        <v>34</v>
      </c>
      <c r="J247" s="5">
        <v>3</v>
      </c>
      <c r="K247" s="5" t="str">
        <f>IFERROR(IF((I247*10)&lt;(G247-H247),I247*10,G247-H247),I247)</f>
        <v>No aplica</v>
      </c>
      <c r="L247" s="5">
        <f>IFERROR(IF((-1*J247*10)&gt;(H247-G247),-J247*10,H247-G247),IF(J247="Sin Información",J247,IF(J247&gt;G247,-G247,-J247)))</f>
        <v>-12</v>
      </c>
      <c r="M247" s="5" t="s">
        <v>516</v>
      </c>
      <c r="N247" s="6"/>
    </row>
    <row r="248" spans="2:14" ht="15.75" thickBot="1" x14ac:dyDescent="0.3">
      <c r="B248" s="24">
        <v>246</v>
      </c>
      <c r="C248" s="24" t="s">
        <v>1255</v>
      </c>
      <c r="D248" s="24" t="s">
        <v>397</v>
      </c>
      <c r="E248" s="24" t="s">
        <v>730</v>
      </c>
      <c r="F248" s="24" t="s">
        <v>33</v>
      </c>
      <c r="G248" s="5">
        <v>12</v>
      </c>
      <c r="H248" s="5">
        <v>0</v>
      </c>
      <c r="I248" s="5" t="s">
        <v>34</v>
      </c>
      <c r="J248" s="5">
        <v>4</v>
      </c>
      <c r="K248" s="5" t="str">
        <f>IFERROR(IF((I248*10)&lt;(G248-H248),I248*10,G248-H248),I248)</f>
        <v>No aplica</v>
      </c>
      <c r="L248" s="5">
        <f>IFERROR(IF((-1*J248*10)&gt;(H248-G248),-J248*10,H248-G248),IF(J248="Sin Información",J248,IF(J248&gt;G248,-G248,-J248)))</f>
        <v>-12</v>
      </c>
      <c r="M248" s="5" t="s">
        <v>516</v>
      </c>
      <c r="N248" s="6"/>
    </row>
    <row r="249" spans="2:14" ht="15.75" thickBot="1" x14ac:dyDescent="0.3">
      <c r="B249" s="24">
        <v>247</v>
      </c>
      <c r="C249" s="24" t="s">
        <v>1255</v>
      </c>
      <c r="D249" s="24" t="s">
        <v>405</v>
      </c>
      <c r="E249" s="24" t="s">
        <v>754</v>
      </c>
      <c r="F249" s="24" t="s">
        <v>38</v>
      </c>
      <c r="G249" s="5">
        <v>17.132999999999999</v>
      </c>
      <c r="H249" s="5">
        <v>0</v>
      </c>
      <c r="I249" s="5">
        <v>0.85664999999999991</v>
      </c>
      <c r="J249" s="5">
        <v>0.95183333333333331</v>
      </c>
      <c r="K249" s="5">
        <f>IFERROR(IF((I249*10)&lt;(G249-H249),I249*10,G249-H249),I249)</f>
        <v>8.5664999999999996</v>
      </c>
      <c r="L249" s="5">
        <f>IFERROR(IF((-1*J249*10)&gt;(H249-G249),-J249*10,H249-G249),IF(J249="Sin Información",J249,IF(J249&gt;G249,-G249,-J249)))</f>
        <v>-9.5183333333333326</v>
      </c>
      <c r="M249" s="5" t="s">
        <v>516</v>
      </c>
      <c r="N249" s="6"/>
    </row>
    <row r="250" spans="2:14" ht="15.75" thickBot="1" x14ac:dyDescent="0.3">
      <c r="B250" s="24">
        <v>248</v>
      </c>
      <c r="C250" s="24" t="s">
        <v>1255</v>
      </c>
      <c r="D250" s="24" t="s">
        <v>406</v>
      </c>
      <c r="E250" s="24" t="s">
        <v>755</v>
      </c>
      <c r="F250" s="24" t="s">
        <v>38</v>
      </c>
      <c r="G250" s="5">
        <v>17.132999999999999</v>
      </c>
      <c r="H250" s="5">
        <v>0</v>
      </c>
      <c r="I250" s="5">
        <v>0.85664999999999991</v>
      </c>
      <c r="J250" s="5">
        <v>0.95183333333333331</v>
      </c>
      <c r="K250" s="5">
        <f>IFERROR(IF((I250*10)&lt;(G250-H250),I250*10,G250-H250),I250)</f>
        <v>8.5664999999999996</v>
      </c>
      <c r="L250" s="5">
        <f>IFERROR(IF((-1*J250*10)&gt;(H250-G250),-J250*10,H250-G250),IF(J250="Sin Información",J250,IF(J250&gt;G250,-G250,-J250)))</f>
        <v>-9.5183333333333326</v>
      </c>
      <c r="M250" s="5" t="s">
        <v>516</v>
      </c>
      <c r="N250" s="6"/>
    </row>
    <row r="251" spans="2:14" ht="15.75" thickBot="1" x14ac:dyDescent="0.3">
      <c r="B251" s="24">
        <v>249</v>
      </c>
      <c r="C251" s="24" t="s">
        <v>1255</v>
      </c>
      <c r="D251" s="24" t="s">
        <v>407</v>
      </c>
      <c r="E251" s="24" t="s">
        <v>756</v>
      </c>
      <c r="F251" s="24" t="s">
        <v>38</v>
      </c>
      <c r="G251" s="5">
        <v>17.132999999999999</v>
      </c>
      <c r="H251" s="5">
        <v>0</v>
      </c>
      <c r="I251" s="5">
        <v>0.85664999999999991</v>
      </c>
      <c r="J251" s="5">
        <v>0.95183333333333331</v>
      </c>
      <c r="K251" s="5">
        <f>IFERROR(IF((I251*10)&lt;(G251-H251),I251*10,G251-H251),I251)</f>
        <v>8.5664999999999996</v>
      </c>
      <c r="L251" s="5">
        <f>IFERROR(IF((-1*J251*10)&gt;(H251-G251),-J251*10,H251-G251),IF(J251="Sin Información",J251,IF(J251&gt;G251,-G251,-J251)))</f>
        <v>-9.5183333333333326</v>
      </c>
      <c r="M251" s="5" t="s">
        <v>516</v>
      </c>
      <c r="N251" s="6"/>
    </row>
    <row r="252" spans="2:14" ht="15.75" thickBot="1" x14ac:dyDescent="0.3">
      <c r="B252" s="24">
        <v>250</v>
      </c>
      <c r="C252" s="24" t="s">
        <v>1255</v>
      </c>
      <c r="D252" s="24" t="s">
        <v>235</v>
      </c>
      <c r="E252" s="24" t="s">
        <v>946</v>
      </c>
      <c r="F252" s="24" t="s">
        <v>44</v>
      </c>
      <c r="G252" s="5">
        <v>90</v>
      </c>
      <c r="H252" s="5">
        <v>1.1100000000000001</v>
      </c>
      <c r="I252" s="5" t="s">
        <v>34</v>
      </c>
      <c r="J252" s="5">
        <v>17.777999999999999</v>
      </c>
      <c r="K252" s="5" t="str">
        <f>IFERROR(IF((I252*10)&lt;(G252-H252),I252*10,G252-H252),I252)</f>
        <v>No aplica</v>
      </c>
      <c r="L252" s="5">
        <f>IFERROR(IF((-1*J252*10)&gt;(H252-G252),-J252*10,H252-G252),IF(J252="Sin Información",J252,IF(J252&gt;G252,-G252,-J252)))</f>
        <v>-88.89</v>
      </c>
      <c r="M252" s="5" t="s">
        <v>516</v>
      </c>
      <c r="N252" s="6"/>
    </row>
    <row r="253" spans="2:14" ht="15.75" thickBot="1" x14ac:dyDescent="0.3">
      <c r="B253" s="24">
        <v>251</v>
      </c>
      <c r="C253" s="24" t="s">
        <v>1255</v>
      </c>
      <c r="D253" s="24" t="s">
        <v>148</v>
      </c>
      <c r="E253" s="24" t="s">
        <v>951</v>
      </c>
      <c r="F253" s="24" t="s">
        <v>45</v>
      </c>
      <c r="G253" s="5">
        <v>36</v>
      </c>
      <c r="H253" s="5">
        <v>1.4</v>
      </c>
      <c r="I253" s="5" t="s">
        <v>34</v>
      </c>
      <c r="J253" s="5">
        <v>3.1454545454545455</v>
      </c>
      <c r="K253" s="5" t="str">
        <f>IFERROR(IF((I253*10)&lt;(G253-H253),I253*10,G253-H253),I253)</f>
        <v>No aplica</v>
      </c>
      <c r="L253" s="5">
        <f>IFERROR(IF((-1*J253*10)&gt;(H253-G253),-J253*10,H253-G253),IF(J253="Sin Información",J253,IF(J253&gt;G253,-G253,-J253)))</f>
        <v>-31.454545454545453</v>
      </c>
      <c r="M253" s="5" t="s">
        <v>516</v>
      </c>
      <c r="N253" s="6"/>
    </row>
    <row r="254" spans="2:14" ht="15.75" thickBot="1" x14ac:dyDescent="0.3">
      <c r="B254" s="24">
        <v>252</v>
      </c>
      <c r="C254" s="24" t="s">
        <v>1255</v>
      </c>
      <c r="D254" s="24" t="s">
        <v>286</v>
      </c>
      <c r="E254" s="24" t="s">
        <v>961</v>
      </c>
      <c r="F254" s="24" t="s">
        <v>45</v>
      </c>
      <c r="G254" s="5">
        <v>55</v>
      </c>
      <c r="H254" s="5">
        <v>2.5</v>
      </c>
      <c r="I254" s="5" t="s">
        <v>34</v>
      </c>
      <c r="J254" s="5">
        <v>10.5</v>
      </c>
      <c r="K254" s="5" t="str">
        <f>IFERROR(IF((I254*10)&lt;(G254-H254),I254*10,G254-H254),I254)</f>
        <v>No aplica</v>
      </c>
      <c r="L254" s="5">
        <f>IFERROR(IF((-1*J254*10)&gt;(H254-G254),-J254*10,H254-G254),IF(J254="Sin Información",J254,IF(J254&gt;G254,-G254,-J254)))</f>
        <v>-52.5</v>
      </c>
      <c r="M254" s="5" t="s">
        <v>516</v>
      </c>
      <c r="N254" s="6"/>
    </row>
    <row r="255" spans="2:14" ht="15.75" thickBot="1" x14ac:dyDescent="0.3">
      <c r="B255" s="24">
        <v>253</v>
      </c>
      <c r="C255" s="24" t="s">
        <v>1255</v>
      </c>
      <c r="D255" s="24" t="s">
        <v>287</v>
      </c>
      <c r="E255" s="24" t="s">
        <v>962</v>
      </c>
      <c r="F255" s="24" t="s">
        <v>45</v>
      </c>
      <c r="G255" s="5">
        <v>16.5</v>
      </c>
      <c r="H255" s="5">
        <v>2.5</v>
      </c>
      <c r="I255" s="5" t="s">
        <v>34</v>
      </c>
      <c r="J255" s="5">
        <v>2.8</v>
      </c>
      <c r="K255" s="5" t="str">
        <f>IFERROR(IF((I255*10)&lt;(G255-H255),I255*10,G255-H255),I255)</f>
        <v>No aplica</v>
      </c>
      <c r="L255" s="5">
        <f>IFERROR(IF((-1*J255*10)&gt;(H255-G255),-J255*10,H255-G255),IF(J255="Sin Información",J255,IF(J255&gt;G255,-G255,-J255)))</f>
        <v>-14</v>
      </c>
      <c r="M255" s="5" t="s">
        <v>516</v>
      </c>
      <c r="N255" s="6"/>
    </row>
    <row r="256" spans="2:14" ht="15.75" thickBot="1" x14ac:dyDescent="0.3">
      <c r="B256" s="24">
        <v>254</v>
      </c>
      <c r="C256" s="24" t="s">
        <v>1260</v>
      </c>
      <c r="D256" s="24" t="s">
        <v>388</v>
      </c>
      <c r="E256" s="24" t="s">
        <v>686</v>
      </c>
      <c r="F256" s="24" t="s">
        <v>33</v>
      </c>
      <c r="G256" s="5">
        <v>285</v>
      </c>
      <c r="H256" s="5">
        <v>126</v>
      </c>
      <c r="I256" s="5">
        <v>159</v>
      </c>
      <c r="J256" s="5">
        <v>159</v>
      </c>
      <c r="K256" s="5">
        <f>IFERROR(IF((I256*10)&lt;(G256-H256),I256*10,G256-H256),I256)</f>
        <v>159</v>
      </c>
      <c r="L256" s="5">
        <f>IFERROR(IF((-1*J256*10)&gt;(H256-G256),-J256*10,H256-G256),IF(J256="Sin Información",J256,IF(J256&gt;G256,-G256,-J256)))</f>
        <v>-159</v>
      </c>
      <c r="M256" s="5" t="s">
        <v>516</v>
      </c>
      <c r="N256" s="6"/>
    </row>
    <row r="257" spans="2:14" ht="15.75" thickBot="1" x14ac:dyDescent="0.3">
      <c r="B257" s="24">
        <v>255</v>
      </c>
      <c r="C257" s="24" t="s">
        <v>1260</v>
      </c>
      <c r="D257" s="24" t="s">
        <v>389</v>
      </c>
      <c r="E257" s="24" t="s">
        <v>687</v>
      </c>
      <c r="F257" s="24" t="s">
        <v>33</v>
      </c>
      <c r="G257" s="5">
        <v>285</v>
      </c>
      <c r="H257" s="5">
        <v>126</v>
      </c>
      <c r="I257" s="5">
        <v>150</v>
      </c>
      <c r="J257" s="5">
        <v>150</v>
      </c>
      <c r="K257" s="5">
        <f>IFERROR(IF((I257*10)&lt;(G257-H257),I257*10,G257-H257),I257)</f>
        <v>159</v>
      </c>
      <c r="L257" s="5">
        <f>IFERROR(IF((-1*J257*10)&gt;(H257-G257),-J257*10,H257-G257),IF(J257="Sin Información",J257,IF(J257&gt;G257,-G257,-J257)))</f>
        <v>-159</v>
      </c>
      <c r="M257" s="5" t="s">
        <v>516</v>
      </c>
      <c r="N257" s="6"/>
    </row>
    <row r="258" spans="2:14" ht="15.75" thickBot="1" x14ac:dyDescent="0.3">
      <c r="B258" s="24">
        <v>256</v>
      </c>
      <c r="C258" s="24" t="s">
        <v>1260</v>
      </c>
      <c r="D258" s="24" t="s">
        <v>199</v>
      </c>
      <c r="E258" s="24" t="s">
        <v>740</v>
      </c>
      <c r="F258" s="24" t="s">
        <v>38</v>
      </c>
      <c r="G258" s="5">
        <v>92</v>
      </c>
      <c r="H258" s="5">
        <v>0</v>
      </c>
      <c r="I258" s="5" t="s">
        <v>34</v>
      </c>
      <c r="J258" s="5">
        <v>56.79012345679012</v>
      </c>
      <c r="K258" s="5" t="str">
        <f>IFERROR(IF((I258*10)&lt;(G258-H258),I258*10,G258-H258),I258)</f>
        <v>No aplica</v>
      </c>
      <c r="L258" s="5">
        <f>IFERROR(IF((-1*J258*10)&gt;(H258-G258),-J258*10,H258-G258),IF(J258="Sin Información",J258,IF(J258&gt;G258,-G258,-J258)))</f>
        <v>-92</v>
      </c>
      <c r="M258" s="5" t="s">
        <v>516</v>
      </c>
      <c r="N258" s="6"/>
    </row>
    <row r="259" spans="2:14" ht="15.75" thickBot="1" x14ac:dyDescent="0.3">
      <c r="B259" s="24">
        <v>257</v>
      </c>
      <c r="C259" s="24" t="s">
        <v>1260</v>
      </c>
      <c r="D259" s="24" t="s">
        <v>297</v>
      </c>
      <c r="E259" s="24" t="s">
        <v>749</v>
      </c>
      <c r="F259" s="24" t="s">
        <v>38</v>
      </c>
      <c r="G259" s="5">
        <v>40</v>
      </c>
      <c r="H259" s="5">
        <v>0</v>
      </c>
      <c r="I259" s="5" t="s">
        <v>34</v>
      </c>
      <c r="J259" s="5">
        <v>30.075187969924812</v>
      </c>
      <c r="K259" s="5" t="str">
        <f>IFERROR(IF((I259*10)&lt;(G259-H259),I259*10,G259-H259),I259)</f>
        <v>No aplica</v>
      </c>
      <c r="L259" s="5">
        <f>IFERROR(IF((-1*J259*10)&gt;(H259-G259),-J259*10,H259-G259),IF(J259="Sin Información",J259,IF(J259&gt;G259,-G259,-J259)))</f>
        <v>-40</v>
      </c>
      <c r="M259" s="5" t="s">
        <v>516</v>
      </c>
      <c r="N259" s="6"/>
    </row>
    <row r="260" spans="2:14" ht="15.75" thickBot="1" x14ac:dyDescent="0.3">
      <c r="B260" s="24">
        <v>258</v>
      </c>
      <c r="C260" s="24" t="s">
        <v>1352</v>
      </c>
      <c r="D260" s="24" t="s">
        <v>437</v>
      </c>
      <c r="E260" s="24" t="s">
        <v>515</v>
      </c>
      <c r="F260" s="24" t="s">
        <v>38</v>
      </c>
      <c r="G260" s="5">
        <v>59.5</v>
      </c>
      <c r="H260" s="5">
        <v>14.6</v>
      </c>
      <c r="I260" s="5">
        <v>31.3</v>
      </c>
      <c r="J260" s="5">
        <v>3.1</v>
      </c>
      <c r="K260" s="5">
        <f>IFERROR(IF((I260*10)&lt;(G260-H260),I260*10,G260-H260),I260)</f>
        <v>44.9</v>
      </c>
      <c r="L260" s="5">
        <f>IFERROR(IF((-1*J260*10)&gt;(H260-G260),-J260*10,H260-G260),IF(J260="Sin Información",J260,IF(J260&gt;G260,-G260,-J260)))</f>
        <v>-31</v>
      </c>
      <c r="M260" s="5" t="s">
        <v>516</v>
      </c>
      <c r="N260" s="6"/>
    </row>
    <row r="261" spans="2:14" ht="15.75" thickBot="1" x14ac:dyDescent="0.3">
      <c r="B261" s="24">
        <v>259</v>
      </c>
      <c r="C261" s="24" t="s">
        <v>1265</v>
      </c>
      <c r="D261" s="24" t="s">
        <v>318</v>
      </c>
      <c r="E261" s="24" t="s">
        <v>879</v>
      </c>
      <c r="F261" s="24" t="s">
        <v>43</v>
      </c>
      <c r="G261" s="5">
        <v>12.53</v>
      </c>
      <c r="H261" s="5">
        <v>3.7</v>
      </c>
      <c r="I261" s="5">
        <v>9.5562770562770538</v>
      </c>
      <c r="J261" s="5">
        <v>9.0843621399176939</v>
      </c>
      <c r="K261" s="5">
        <f>IFERROR(IF((I261*10)&lt;(G261-H261),I261*10,G261-H261),I261)</f>
        <v>8.8299999999999983</v>
      </c>
      <c r="L261" s="5">
        <f>IFERROR(IF((-1*J261*10)&gt;(H261-G261),-J261*10,H261-G261),IF(J261="Sin Información",J261,IF(J261&gt;G261,-G261,-J261)))</f>
        <v>-8.8299999999999983</v>
      </c>
      <c r="M261" s="5" t="s">
        <v>516</v>
      </c>
      <c r="N261" s="6"/>
    </row>
    <row r="262" spans="2:14" ht="15.75" thickBot="1" x14ac:dyDescent="0.3">
      <c r="B262" s="24">
        <v>260</v>
      </c>
      <c r="C262" s="24" t="s">
        <v>1265</v>
      </c>
      <c r="D262" s="24" t="s">
        <v>319</v>
      </c>
      <c r="E262" s="24" t="s">
        <v>880</v>
      </c>
      <c r="F262" s="24" t="s">
        <v>43</v>
      </c>
      <c r="G262" s="5">
        <v>12.53</v>
      </c>
      <c r="H262" s="5">
        <v>3.7</v>
      </c>
      <c r="I262" s="5">
        <v>8.9735772357723551</v>
      </c>
      <c r="J262" s="5">
        <v>12.366946778711482</v>
      </c>
      <c r="K262" s="5">
        <f>IFERROR(IF((I262*10)&lt;(G262-H262),I262*10,G262-H262),I262)</f>
        <v>8.8299999999999983</v>
      </c>
      <c r="L262" s="5">
        <f>IFERROR(IF((-1*J262*10)&gt;(H262-G262),-J262*10,H262-G262),IF(J262="Sin Información",J262,IF(J262&gt;G262,-G262,-J262)))</f>
        <v>-8.8299999999999983</v>
      </c>
      <c r="M262" s="5" t="s">
        <v>516</v>
      </c>
      <c r="N262" s="6"/>
    </row>
    <row r="263" spans="2:14" ht="29.25" thickBot="1" x14ac:dyDescent="0.3">
      <c r="B263" s="24">
        <v>261</v>
      </c>
      <c r="C263" s="24" t="s">
        <v>1208</v>
      </c>
      <c r="D263" s="24" t="s">
        <v>1381</v>
      </c>
      <c r="E263" s="24" t="s">
        <v>1186</v>
      </c>
      <c r="F263" s="24" t="s">
        <v>44</v>
      </c>
      <c r="G263" s="5">
        <v>10.3</v>
      </c>
      <c r="H263" s="5" t="s">
        <v>66</v>
      </c>
      <c r="I263" s="5" t="s">
        <v>34</v>
      </c>
      <c r="J263" s="5" t="s">
        <v>66</v>
      </c>
      <c r="K263" s="5" t="str">
        <f>IFERROR(IF((I263*10)&lt;(G263-H263),I263*10,G263-H263),I263)</f>
        <v>No aplica</v>
      </c>
      <c r="L263" s="5" t="str">
        <f>IFERROR(IF((-1*J263*10)&gt;(H263-G263),-J263*10,H263-G263),IF(J263="Sin Información",J263,IF(J263&gt;G263,-G263,-J263)))</f>
        <v>Sin información</v>
      </c>
      <c r="M263" s="5" t="s">
        <v>528</v>
      </c>
      <c r="N263" s="6" t="s">
        <v>1190</v>
      </c>
    </row>
    <row r="264" spans="2:14" ht="15.75" thickBot="1" x14ac:dyDescent="0.3">
      <c r="B264" s="24">
        <v>262</v>
      </c>
      <c r="C264" s="24" t="s">
        <v>1291</v>
      </c>
      <c r="D264" s="24" t="s">
        <v>558</v>
      </c>
      <c r="E264" s="24" t="s">
        <v>980</v>
      </c>
      <c r="F264" s="24" t="s">
        <v>36</v>
      </c>
      <c r="G264" s="5">
        <v>65.81</v>
      </c>
      <c r="H264" s="5">
        <v>0</v>
      </c>
      <c r="I264" s="5">
        <v>4.4167785234899331</v>
      </c>
      <c r="J264" s="5">
        <v>2.975135623869801</v>
      </c>
      <c r="K264" s="5">
        <f>IFERROR(IF((I264*10)&lt;(G264-H264),I264*10,G264-H264),I264)</f>
        <v>44.167785234899327</v>
      </c>
      <c r="L264" s="5">
        <f>IFERROR(IF((-1*J264*10)&gt;(H264-G264),-J264*10,H264-G264),IF(J264="Sin Información",J264,IF(J264&gt;G264,-G264,-J264)))</f>
        <v>-29.751356238698008</v>
      </c>
      <c r="M264" s="5" t="s">
        <v>516</v>
      </c>
      <c r="N264" s="6"/>
    </row>
    <row r="265" spans="2:14" ht="29.25" thickBot="1" x14ac:dyDescent="0.3">
      <c r="B265" s="24">
        <v>263</v>
      </c>
      <c r="C265" s="24" t="s">
        <v>1291</v>
      </c>
      <c r="D265" s="24" t="s">
        <v>390</v>
      </c>
      <c r="E265" s="24" t="s">
        <v>1063</v>
      </c>
      <c r="F265" s="24" t="s">
        <v>41</v>
      </c>
      <c r="G265" s="5">
        <v>74</v>
      </c>
      <c r="H265" s="5">
        <v>23</v>
      </c>
      <c r="I265" s="5" t="s">
        <v>66</v>
      </c>
      <c r="J265" s="5" t="s">
        <v>66</v>
      </c>
      <c r="K265" s="5" t="str">
        <f>IFERROR(IF((I265*10)&lt;(G265-H265),I265*10,G265-H265),I265)</f>
        <v>Sin información</v>
      </c>
      <c r="L265" s="5" t="str">
        <f>IFERROR(IF((-1*J265*10)&gt;(H265-G265),-J265*10,H265-G265),IF(J265="Sin Información",J265,IF(J265&gt;G265,-G265,-J265)))</f>
        <v>Sin información</v>
      </c>
      <c r="M265" s="5" t="s">
        <v>516</v>
      </c>
      <c r="N265" s="6" t="s">
        <v>1428</v>
      </c>
    </row>
    <row r="266" spans="2:14" ht="29.25" thickBot="1" x14ac:dyDescent="0.3">
      <c r="B266" s="24">
        <v>264</v>
      </c>
      <c r="C266" s="24" t="s">
        <v>1235</v>
      </c>
      <c r="D266" s="24" t="s">
        <v>1406</v>
      </c>
      <c r="E266" s="24" t="s">
        <v>1186</v>
      </c>
      <c r="F266" s="24" t="s">
        <v>43</v>
      </c>
      <c r="G266" s="5">
        <v>150</v>
      </c>
      <c r="H266" s="5" t="s">
        <v>66</v>
      </c>
      <c r="I266" s="5" t="s">
        <v>66</v>
      </c>
      <c r="J266" s="5" t="s">
        <v>66</v>
      </c>
      <c r="K266" s="5" t="str">
        <f>IFERROR(IF((I266*10)&lt;(G266-H266),I266*10,G266-H266),I266)</f>
        <v>Sin información</v>
      </c>
      <c r="L266" s="5" t="str">
        <f>IFERROR(IF((-1*J266*10)&gt;(H266-G266),-J266*10,H266-G266),IF(J266="Sin Información",J266,IF(J266&gt;G266,-G266,-J266)))</f>
        <v>Sin información</v>
      </c>
      <c r="M266" s="5" t="s">
        <v>528</v>
      </c>
      <c r="N266" s="6" t="s">
        <v>1190</v>
      </c>
    </row>
    <row r="267" spans="2:14" ht="15.75" thickBot="1" x14ac:dyDescent="0.3">
      <c r="B267" s="24">
        <v>265</v>
      </c>
      <c r="C267" s="24" t="s">
        <v>1235</v>
      </c>
      <c r="D267" s="24" t="s">
        <v>95</v>
      </c>
      <c r="E267" s="24" t="s">
        <v>671</v>
      </c>
      <c r="F267" s="24" t="s">
        <v>33</v>
      </c>
      <c r="G267" s="5">
        <v>160</v>
      </c>
      <c r="H267" s="5">
        <v>80</v>
      </c>
      <c r="I267" s="5" t="s">
        <v>34</v>
      </c>
      <c r="J267" s="5">
        <v>80</v>
      </c>
      <c r="K267" s="5" t="str">
        <f>IFERROR(IF((I267*10)&lt;(G267-H267),I267*10,G267-H267),I267)</f>
        <v>No aplica</v>
      </c>
      <c r="L267" s="5">
        <f>IFERROR(IF((-1*J267*10)&gt;(H267-G267),-J267*10,H267-G267),IF(J267="Sin Información",J267,IF(J267&gt;G267,-G267,-J267)))</f>
        <v>-80</v>
      </c>
      <c r="M267" s="5" t="s">
        <v>516</v>
      </c>
      <c r="N267" s="6"/>
    </row>
    <row r="268" spans="2:14" ht="15.75" thickBot="1" x14ac:dyDescent="0.3">
      <c r="B268" s="24">
        <v>266</v>
      </c>
      <c r="C268" s="24" t="s">
        <v>1235</v>
      </c>
      <c r="D268" s="24" t="s">
        <v>96</v>
      </c>
      <c r="E268" s="24" t="s">
        <v>672</v>
      </c>
      <c r="F268" s="24" t="s">
        <v>33</v>
      </c>
      <c r="G268" s="5">
        <v>160</v>
      </c>
      <c r="H268" s="5">
        <v>80</v>
      </c>
      <c r="I268" s="5" t="s">
        <v>34</v>
      </c>
      <c r="J268" s="5">
        <v>80</v>
      </c>
      <c r="K268" s="5" t="str">
        <f>IFERROR(IF((I268*10)&lt;(G268-H268),I268*10,G268-H268),I268)</f>
        <v>No aplica</v>
      </c>
      <c r="L268" s="5">
        <f>IFERROR(IF((-1*J268*10)&gt;(H268-G268),-J268*10,H268-G268),IF(J268="Sin Información",J268,IF(J268&gt;G268,-G268,-J268)))</f>
        <v>-80</v>
      </c>
      <c r="M268" s="5" t="s">
        <v>516</v>
      </c>
      <c r="N268" s="6"/>
    </row>
    <row r="269" spans="2:14" ht="15.75" thickBot="1" x14ac:dyDescent="0.3">
      <c r="B269" s="24">
        <v>267</v>
      </c>
      <c r="C269" s="24" t="s">
        <v>1235</v>
      </c>
      <c r="D269" s="24" t="s">
        <v>169</v>
      </c>
      <c r="E269" s="24" t="s">
        <v>675</v>
      </c>
      <c r="F269" s="24" t="s">
        <v>33</v>
      </c>
      <c r="G269" s="5">
        <v>35</v>
      </c>
      <c r="H269" s="5">
        <v>0</v>
      </c>
      <c r="I269" s="5">
        <f>G269/3.76</f>
        <v>9.3085106382978733</v>
      </c>
      <c r="J269" s="5">
        <v>9.3085106382978733</v>
      </c>
      <c r="K269" s="5">
        <f>IFERROR(IF((I269*10)&lt;(G269-H269),I269*10,G269-H269),I269)</f>
        <v>35</v>
      </c>
      <c r="L269" s="5">
        <f>IFERROR(IF((-1*J269*10)&gt;(H269-G269),-J269*10,H269-G269),IF(J269="Sin Información",J269,IF(J269&gt;G269,-G269,-J269)))</f>
        <v>-35</v>
      </c>
      <c r="M269" s="5" t="s">
        <v>516</v>
      </c>
      <c r="N269" s="6"/>
    </row>
    <row r="270" spans="2:14" ht="15.75" thickBot="1" x14ac:dyDescent="0.3">
      <c r="B270" s="24">
        <v>268</v>
      </c>
      <c r="C270" s="24" t="s">
        <v>1235</v>
      </c>
      <c r="D270" s="24" t="s">
        <v>170</v>
      </c>
      <c r="E270" s="24" t="s">
        <v>676</v>
      </c>
      <c r="F270" s="24" t="s">
        <v>33</v>
      </c>
      <c r="G270" s="5">
        <v>35</v>
      </c>
      <c r="H270" s="5">
        <v>20</v>
      </c>
      <c r="I270" s="5">
        <f>(G270-H270)/1.63</f>
        <v>9.2024539877300615</v>
      </c>
      <c r="J270" s="5">
        <v>9.2024539877300615</v>
      </c>
      <c r="K270" s="5">
        <f>IFERROR(IF((I270*10)&lt;(G270-H270),I270*10,G270-H270),I270)</f>
        <v>15</v>
      </c>
      <c r="L270" s="5">
        <f>IFERROR(IF((-1*J270*10)&gt;(H270-G270),-J270*10,H270-G270),IF(J270="Sin Información",J270,IF(J270&gt;G270,-G270,-J270)))</f>
        <v>-15</v>
      </c>
      <c r="M270" s="5" t="s">
        <v>516</v>
      </c>
      <c r="N270" s="6"/>
    </row>
    <row r="271" spans="2:14" ht="15.75" thickBot="1" x14ac:dyDescent="0.3">
      <c r="B271" s="24">
        <v>269</v>
      </c>
      <c r="C271" s="24" t="s">
        <v>1235</v>
      </c>
      <c r="D271" s="24" t="s">
        <v>171</v>
      </c>
      <c r="E271" s="24" t="s">
        <v>677</v>
      </c>
      <c r="F271" s="24" t="s">
        <v>33</v>
      </c>
      <c r="G271" s="5">
        <v>35</v>
      </c>
      <c r="H271" s="5">
        <v>0</v>
      </c>
      <c r="I271" s="5">
        <f>G271/3.81</f>
        <v>9.1863517060367457</v>
      </c>
      <c r="J271" s="5">
        <v>9.1863517060367457</v>
      </c>
      <c r="K271" s="5">
        <f>IFERROR(IF((I271*10)&lt;(G271-H271),I271*10,G271-H271),I271)</f>
        <v>35</v>
      </c>
      <c r="L271" s="5">
        <f>IFERROR(IF((-1*J271*10)&gt;(H271-G271),-J271*10,H271-G271),IF(J271="Sin Información",J271,IF(J271&gt;G271,-G271,-J271)))</f>
        <v>-35</v>
      </c>
      <c r="M271" s="5" t="s">
        <v>516</v>
      </c>
      <c r="N271" s="6"/>
    </row>
    <row r="272" spans="2:14" ht="15.75" thickBot="1" x14ac:dyDescent="0.3">
      <c r="B272" s="24">
        <v>270</v>
      </c>
      <c r="C272" s="24" t="s">
        <v>1235</v>
      </c>
      <c r="D272" s="24" t="s">
        <v>211</v>
      </c>
      <c r="E272" s="24" t="s">
        <v>680</v>
      </c>
      <c r="F272" s="24" t="s">
        <v>33</v>
      </c>
      <c r="G272" s="5">
        <v>112.5</v>
      </c>
      <c r="H272" s="5">
        <v>0</v>
      </c>
      <c r="I272" s="5">
        <f>G272/1.65</f>
        <v>68.181818181818187</v>
      </c>
      <c r="J272" s="5">
        <v>68.181818181818187</v>
      </c>
      <c r="K272" s="5">
        <f>IFERROR(IF((I272*10)&lt;(G272-H272),I272*10,G272-H272),I272)</f>
        <v>112.5</v>
      </c>
      <c r="L272" s="5">
        <f>IFERROR(IF((-1*J272*10)&gt;(H272-G272),-J272*10,H272-G272),IF(J272="Sin Información",J272,IF(J272&gt;G272,-G272,-J272)))</f>
        <v>-112.5</v>
      </c>
      <c r="M272" s="5" t="s">
        <v>516</v>
      </c>
      <c r="N272" s="6"/>
    </row>
    <row r="273" spans="2:14" ht="15.75" thickBot="1" x14ac:dyDescent="0.3">
      <c r="B273" s="24">
        <v>271</v>
      </c>
      <c r="C273" s="24" t="s">
        <v>1235</v>
      </c>
      <c r="D273" s="24" t="s">
        <v>212</v>
      </c>
      <c r="E273" s="24" t="s">
        <v>681</v>
      </c>
      <c r="F273" s="24" t="s">
        <v>33</v>
      </c>
      <c r="G273" s="5">
        <v>112.5</v>
      </c>
      <c r="H273" s="5">
        <v>0</v>
      </c>
      <c r="I273" s="5">
        <f>G273/1.65</f>
        <v>68.181818181818187</v>
      </c>
      <c r="J273" s="5">
        <v>68.181818181818187</v>
      </c>
      <c r="K273" s="5">
        <f>IFERROR(IF((I273*10)&lt;(G273-H273),I273*10,G273-H273),I273)</f>
        <v>112.5</v>
      </c>
      <c r="L273" s="5">
        <f>IFERROR(IF((-1*J273*10)&gt;(H273-G273),-J273*10,H273-G273),IF(J273="Sin Información",J273,IF(J273&gt;G273,-G273,-J273)))</f>
        <v>-112.5</v>
      </c>
      <c r="M273" s="5" t="s">
        <v>516</v>
      </c>
      <c r="N273" s="6"/>
    </row>
    <row r="274" spans="2:14" ht="15.75" thickBot="1" x14ac:dyDescent="0.3">
      <c r="B274" s="24">
        <v>272</v>
      </c>
      <c r="C274" s="24" t="s">
        <v>1235</v>
      </c>
      <c r="D274" s="24" t="s">
        <v>213</v>
      </c>
      <c r="E274" s="24" t="s">
        <v>682</v>
      </c>
      <c r="F274" s="24" t="s">
        <v>33</v>
      </c>
      <c r="G274" s="5">
        <v>112.5</v>
      </c>
      <c r="H274" s="5">
        <v>0</v>
      </c>
      <c r="I274" s="5">
        <f>G274/1.65</f>
        <v>68.181818181818187</v>
      </c>
      <c r="J274" s="5">
        <v>68.181818181818187</v>
      </c>
      <c r="K274" s="5">
        <f>IFERROR(IF((I274*10)&lt;(G274-H274),I274*10,G274-H274),I274)</f>
        <v>112.5</v>
      </c>
      <c r="L274" s="5">
        <f>IFERROR(IF((-1*J274*10)&gt;(H274-G274),-J274*10,H274-G274),IF(J274="Sin Información",J274,IF(J274&gt;G274,-G274,-J274)))</f>
        <v>-112.5</v>
      </c>
      <c r="M274" s="5" t="s">
        <v>516</v>
      </c>
      <c r="N274" s="6"/>
    </row>
    <row r="275" spans="2:14" ht="15.75" thickBot="1" x14ac:dyDescent="0.3">
      <c r="B275" s="24">
        <v>273</v>
      </c>
      <c r="C275" s="24" t="s">
        <v>1235</v>
      </c>
      <c r="D275" s="24" t="s">
        <v>214</v>
      </c>
      <c r="E275" s="24" t="s">
        <v>683</v>
      </c>
      <c r="F275" s="24" t="s">
        <v>33</v>
      </c>
      <c r="G275" s="5">
        <v>112.5</v>
      </c>
      <c r="H275" s="5">
        <v>0</v>
      </c>
      <c r="I275" s="5">
        <f>G275/1.65</f>
        <v>68.181818181818187</v>
      </c>
      <c r="J275" s="5">
        <v>68.181818181818187</v>
      </c>
      <c r="K275" s="5">
        <f>IFERROR(IF((I275*10)&lt;(G275-H275),I275*10,G275-H275),I275)</f>
        <v>112.5</v>
      </c>
      <c r="L275" s="5">
        <f>IFERROR(IF((-1*J275*10)&gt;(H275-G275),-J275*10,H275-G275),IF(J275="Sin Información",J275,IF(J275&gt;G275,-G275,-J275)))</f>
        <v>-112.5</v>
      </c>
      <c r="M275" s="5" t="s">
        <v>516</v>
      </c>
      <c r="N275" s="6"/>
    </row>
    <row r="276" spans="2:14" ht="15.75" thickBot="1" x14ac:dyDescent="0.3">
      <c r="B276" s="24">
        <v>274</v>
      </c>
      <c r="C276" s="24" t="s">
        <v>1235</v>
      </c>
      <c r="D276" s="24" t="s">
        <v>374</v>
      </c>
      <c r="E276" s="24" t="s">
        <v>684</v>
      </c>
      <c r="F276" s="24" t="s">
        <v>33</v>
      </c>
      <c r="G276" s="5">
        <v>233.5</v>
      </c>
      <c r="H276" s="5">
        <v>80</v>
      </c>
      <c r="I276" s="5">
        <v>83.879781420765028</v>
      </c>
      <c r="J276" s="5">
        <v>83.879781420765028</v>
      </c>
      <c r="K276" s="5">
        <f>IFERROR(IF((I276*10)&lt;(G276-H276),I276*10,G276-H276),I276)</f>
        <v>153.5</v>
      </c>
      <c r="L276" s="5">
        <f>IFERROR(IF((-1*J276*10)&gt;(H276-G276),-J276*10,H276-G276),IF(J276="Sin Información",J276,IF(J276&gt;G276,-G276,-J276)))</f>
        <v>-153.5</v>
      </c>
      <c r="M276" s="5" t="s">
        <v>516</v>
      </c>
      <c r="N276" s="6"/>
    </row>
    <row r="277" spans="2:14" ht="15.75" thickBot="1" x14ac:dyDescent="0.3">
      <c r="B277" s="24">
        <v>275</v>
      </c>
      <c r="C277" s="24" t="s">
        <v>1235</v>
      </c>
      <c r="D277" s="24" t="s">
        <v>375</v>
      </c>
      <c r="E277" s="24" t="s">
        <v>685</v>
      </c>
      <c r="F277" s="24" t="s">
        <v>33</v>
      </c>
      <c r="G277" s="5">
        <v>233.5</v>
      </c>
      <c r="H277" s="5">
        <v>80</v>
      </c>
      <c r="I277" s="5">
        <v>82.085561497326196</v>
      </c>
      <c r="J277" s="5">
        <v>82.085561497326196</v>
      </c>
      <c r="K277" s="5">
        <f>IFERROR(IF((I277*10)&lt;(G277-H277),I277*10,G277-H277),I277)</f>
        <v>153.5</v>
      </c>
      <c r="L277" s="5">
        <f>IFERROR(IF((-1*J277*10)&gt;(H277-G277),-J277*10,H277-G277),IF(J277="Sin Información",J277,IF(J277&gt;G277,-G277,-J277)))</f>
        <v>-153.5</v>
      </c>
      <c r="M277" s="5" t="s">
        <v>516</v>
      </c>
      <c r="N277" s="6"/>
    </row>
    <row r="278" spans="2:14" ht="15.75" thickBot="1" x14ac:dyDescent="0.3">
      <c r="B278" s="24">
        <v>276</v>
      </c>
      <c r="C278" s="24" t="s">
        <v>1235</v>
      </c>
      <c r="D278" s="24" t="s">
        <v>421</v>
      </c>
      <c r="E278" s="24" t="s">
        <v>693</v>
      </c>
      <c r="F278" s="24" t="s">
        <v>33</v>
      </c>
      <c r="G278" s="5">
        <v>345</v>
      </c>
      <c r="H278" s="5">
        <v>90</v>
      </c>
      <c r="I278" s="5">
        <v>120.28301886792453</v>
      </c>
      <c r="J278" s="5">
        <v>120.28301886792453</v>
      </c>
      <c r="K278" s="5">
        <f>IFERROR(IF((I278*10)&lt;(G278-H278),I278*10,G278-H278),I278)</f>
        <v>255</v>
      </c>
      <c r="L278" s="5">
        <f>IFERROR(IF((-1*J278*10)&gt;(H278-G278),-J278*10,H278-G278),IF(J278="Sin Información",J278,IF(J278&gt;G278,-G278,-J278)))</f>
        <v>-255</v>
      </c>
      <c r="M278" s="5" t="s">
        <v>516</v>
      </c>
      <c r="N278" s="6"/>
    </row>
    <row r="279" spans="2:14" ht="15.75" thickBot="1" x14ac:dyDescent="0.3">
      <c r="B279" s="24">
        <v>277</v>
      </c>
      <c r="C279" s="24" t="s">
        <v>1235</v>
      </c>
      <c r="D279" s="24" t="s">
        <v>422</v>
      </c>
      <c r="E279" s="24" t="s">
        <v>694</v>
      </c>
      <c r="F279" s="24" t="s">
        <v>33</v>
      </c>
      <c r="G279" s="5">
        <v>345</v>
      </c>
      <c r="H279" s="5">
        <v>90</v>
      </c>
      <c r="I279" s="5">
        <v>182.14285714285717</v>
      </c>
      <c r="J279" s="5">
        <v>182.14285714285717</v>
      </c>
      <c r="K279" s="5">
        <f>IFERROR(IF((I279*10)&lt;(G279-H279),I279*10,G279-H279),I279)</f>
        <v>255</v>
      </c>
      <c r="L279" s="5">
        <f>IFERROR(IF((-1*J279*10)&gt;(H279-G279),-J279*10,H279-G279),IF(J279="Sin Información",J279,IF(J279&gt;G279,-G279,-J279)))</f>
        <v>-255</v>
      </c>
      <c r="M279" s="5" t="s">
        <v>516</v>
      </c>
      <c r="N279" s="6"/>
    </row>
    <row r="280" spans="2:14" ht="15.75" thickBot="1" x14ac:dyDescent="0.3">
      <c r="B280" s="24">
        <v>278</v>
      </c>
      <c r="C280" s="24" t="s">
        <v>1235</v>
      </c>
      <c r="D280" s="24" t="s">
        <v>423</v>
      </c>
      <c r="E280" s="24" t="s">
        <v>695</v>
      </c>
      <c r="F280" s="24" t="s">
        <v>33</v>
      </c>
      <c r="G280" s="5">
        <v>75.599999999999994</v>
      </c>
      <c r="H280" s="5">
        <v>45</v>
      </c>
      <c r="I280" s="5">
        <f>(G280-H280)/0.58</f>
        <v>52.758620689655167</v>
      </c>
      <c r="J280" s="5">
        <v>52.758620689655167</v>
      </c>
      <c r="K280" s="5">
        <f>IFERROR(IF((I280*10)&lt;(G280-H280),I280*10,G280-H280),I280)</f>
        <v>30.599999999999994</v>
      </c>
      <c r="L280" s="5">
        <f>IFERROR(IF((-1*J280*10)&gt;(H280-G280),-J280*10,H280-G280),IF(J280="Sin Información",J280,IF(J280&gt;G280,-G280,-J280)))</f>
        <v>-30.599999999999994</v>
      </c>
      <c r="M280" s="5" t="s">
        <v>516</v>
      </c>
      <c r="N280" s="6"/>
    </row>
    <row r="281" spans="2:14" ht="15.75" thickBot="1" x14ac:dyDescent="0.3">
      <c r="B281" s="24">
        <v>279</v>
      </c>
      <c r="C281" s="24" t="s">
        <v>1235</v>
      </c>
      <c r="D281" s="24" t="s">
        <v>424</v>
      </c>
      <c r="E281" s="24" t="s">
        <v>696</v>
      </c>
      <c r="F281" s="24" t="s">
        <v>33</v>
      </c>
      <c r="G281" s="5">
        <v>75.599999999999994</v>
      </c>
      <c r="H281" s="5">
        <v>40</v>
      </c>
      <c r="I281" s="5">
        <f>(G281-H281)/0.63</f>
        <v>56.507936507936499</v>
      </c>
      <c r="J281" s="5">
        <v>56.507936507936499</v>
      </c>
      <c r="K281" s="5">
        <f>IFERROR(IF((I281*10)&lt;(G281-H281),I281*10,G281-H281),I281)</f>
        <v>35.599999999999994</v>
      </c>
      <c r="L281" s="5">
        <f>IFERROR(IF((-1*J281*10)&gt;(H281-G281),-J281*10,H281-G281),IF(J281="Sin Información",J281,IF(J281&gt;G281,-G281,-J281)))</f>
        <v>-35.599999999999994</v>
      </c>
      <c r="M281" s="5" t="s">
        <v>516</v>
      </c>
      <c r="N281" s="6"/>
    </row>
    <row r="282" spans="2:14" ht="15.75" thickBot="1" x14ac:dyDescent="0.3">
      <c r="B282" s="24">
        <v>280</v>
      </c>
      <c r="C282" s="24" t="s">
        <v>1235</v>
      </c>
      <c r="D282" s="24" t="s">
        <v>425</v>
      </c>
      <c r="E282" s="24" t="s">
        <v>697</v>
      </c>
      <c r="F282" s="24" t="s">
        <v>33</v>
      </c>
      <c r="G282" s="5">
        <v>75.599999999999994</v>
      </c>
      <c r="H282" s="5">
        <v>45</v>
      </c>
      <c r="I282" s="5">
        <f>(G282-H282)/0.55</f>
        <v>55.636363636363619</v>
      </c>
      <c r="J282" s="5">
        <v>55.636363636363619</v>
      </c>
      <c r="K282" s="5">
        <f>IFERROR(IF((I282*10)&lt;(G282-H282),I282*10,G282-H282),I282)</f>
        <v>30.599999999999994</v>
      </c>
      <c r="L282" s="5">
        <f>IFERROR(IF((-1*J282*10)&gt;(H282-G282),-J282*10,H282-G282),IF(J282="Sin Información",J282,IF(J282&gt;G282,-G282,-J282)))</f>
        <v>-30.599999999999994</v>
      </c>
      <c r="M282" s="5" t="s">
        <v>516</v>
      </c>
      <c r="N282" s="6"/>
    </row>
    <row r="283" spans="2:14" ht="15.75" thickBot="1" x14ac:dyDescent="0.3">
      <c r="B283" s="24">
        <v>281</v>
      </c>
      <c r="C283" s="24" t="s">
        <v>1235</v>
      </c>
      <c r="D283" s="24" t="s">
        <v>426</v>
      </c>
      <c r="E283" s="24" t="s">
        <v>698</v>
      </c>
      <c r="F283" s="24" t="s">
        <v>33</v>
      </c>
      <c r="G283" s="5">
        <v>75.599999999999994</v>
      </c>
      <c r="H283" s="5">
        <v>40</v>
      </c>
      <c r="I283" s="5">
        <f>(G283-H283)/0.64</f>
        <v>55.624999999999993</v>
      </c>
      <c r="J283" s="5">
        <v>55.624999999999993</v>
      </c>
      <c r="K283" s="5">
        <f>IFERROR(IF((I283*10)&lt;(G283-H283),I283*10,G283-H283),I283)</f>
        <v>35.599999999999994</v>
      </c>
      <c r="L283" s="5">
        <f>IFERROR(IF((-1*J283*10)&gt;(H283-G283),-J283*10,H283-G283),IF(J283="Sin Información",J283,IF(J283&gt;G283,-G283,-J283)))</f>
        <v>-35.599999999999994</v>
      </c>
      <c r="M283" s="5" t="s">
        <v>516</v>
      </c>
      <c r="N283" s="6"/>
    </row>
    <row r="284" spans="2:14" ht="15.75" thickBot="1" x14ac:dyDescent="0.3">
      <c r="B284" s="24">
        <v>282</v>
      </c>
      <c r="C284" s="24" t="s">
        <v>1235</v>
      </c>
      <c r="D284" s="24" t="s">
        <v>427</v>
      </c>
      <c r="E284" s="24" t="s">
        <v>699</v>
      </c>
      <c r="F284" s="24" t="s">
        <v>33</v>
      </c>
      <c r="G284" s="5">
        <v>75.599999999999994</v>
      </c>
      <c r="H284" s="5">
        <v>65</v>
      </c>
      <c r="I284" s="5">
        <f>(G284-H284)/0.2</f>
        <v>52.999999999999972</v>
      </c>
      <c r="J284" s="5">
        <v>52.999999999999972</v>
      </c>
      <c r="K284" s="5">
        <f>IFERROR(IF((I284*10)&lt;(G284-H284),I284*10,G284-H284),I284)</f>
        <v>10.599999999999994</v>
      </c>
      <c r="L284" s="5">
        <f>IFERROR(IF((-1*J284*10)&gt;(H284-G284),-J284*10,H284-G284),IF(J284="Sin Información",J284,IF(J284&gt;G284,-G284,-J284)))</f>
        <v>-10.599999999999994</v>
      </c>
      <c r="M284" s="5" t="s">
        <v>516</v>
      </c>
      <c r="N284" s="6"/>
    </row>
    <row r="285" spans="2:14" ht="15.75" thickBot="1" x14ac:dyDescent="0.3">
      <c r="B285" s="24">
        <v>283</v>
      </c>
      <c r="C285" s="24" t="s">
        <v>1235</v>
      </c>
      <c r="D285" s="24" t="s">
        <v>74</v>
      </c>
      <c r="E285" s="24" t="s">
        <v>731</v>
      </c>
      <c r="F285" s="24" t="s">
        <v>38</v>
      </c>
      <c r="G285" s="5">
        <v>21.5</v>
      </c>
      <c r="H285" s="5">
        <v>0</v>
      </c>
      <c r="I285" s="5" t="s">
        <v>34</v>
      </c>
      <c r="J285" s="5">
        <v>51.19047619047619</v>
      </c>
      <c r="K285" s="5" t="str">
        <f>IFERROR(IF((I285*10)&lt;(G285-H285),I285*10,G285-H285),I285)</f>
        <v>No aplica</v>
      </c>
      <c r="L285" s="5">
        <f>IFERROR(IF((-1*J285*10)&gt;(H285-G285),-J285*10,H285-G285),IF(J285="Sin Información",J285,IF(J285&gt;G285,-G285,-J285)))</f>
        <v>-21.5</v>
      </c>
      <c r="M285" s="5" t="s">
        <v>516</v>
      </c>
      <c r="N285" s="6"/>
    </row>
    <row r="286" spans="2:14" ht="15.75" thickBot="1" x14ac:dyDescent="0.3">
      <c r="B286" s="24">
        <v>284</v>
      </c>
      <c r="C286" s="24" t="s">
        <v>1235</v>
      </c>
      <c r="D286" s="24" t="s">
        <v>75</v>
      </c>
      <c r="E286" s="24" t="s">
        <v>832</v>
      </c>
      <c r="F286" s="24" t="s">
        <v>38</v>
      </c>
      <c r="G286" s="5">
        <v>21.5</v>
      </c>
      <c r="H286" s="5">
        <v>0</v>
      </c>
      <c r="I286" s="5" t="s">
        <v>34</v>
      </c>
      <c r="J286" s="5">
        <v>10</v>
      </c>
      <c r="K286" s="5" t="str">
        <f>IFERROR(IF((I286*10)&lt;(G286-H286),I286*10,G286-H286),I286)</f>
        <v>No aplica</v>
      </c>
      <c r="L286" s="5">
        <f>IFERROR(IF((-1*J286*10)&gt;(H286-G286),-J286*10,H286-G286),IF(J286="Sin Información",J286,IF(J286&gt;G286,-G286,-J286)))</f>
        <v>-21.5</v>
      </c>
      <c r="M286" s="5" t="s">
        <v>516</v>
      </c>
      <c r="N286" s="6"/>
    </row>
    <row r="287" spans="2:14" ht="15.75" thickBot="1" x14ac:dyDescent="0.3">
      <c r="B287" s="24">
        <v>285</v>
      </c>
      <c r="C287" s="24" t="s">
        <v>1235</v>
      </c>
      <c r="D287" s="24" t="s">
        <v>76</v>
      </c>
      <c r="E287" s="24" t="s">
        <v>732</v>
      </c>
      <c r="F287" s="24" t="s">
        <v>38</v>
      </c>
      <c r="G287" s="5">
        <v>25</v>
      </c>
      <c r="H287" s="5">
        <v>0</v>
      </c>
      <c r="I287" s="5" t="s">
        <v>34</v>
      </c>
      <c r="J287" s="5">
        <v>14.124293785310734</v>
      </c>
      <c r="K287" s="5" t="str">
        <f>IFERROR(IF((I287*10)&lt;(G287-H287),I287*10,G287-H287),I287)</f>
        <v>No aplica</v>
      </c>
      <c r="L287" s="5">
        <f>IFERROR(IF((-1*J287*10)&gt;(H287-G287),-J287*10,H287-G287),IF(J287="Sin Información",J287,IF(J287&gt;G287,-G287,-J287)))</f>
        <v>-25</v>
      </c>
      <c r="M287" s="5" t="s">
        <v>516</v>
      </c>
      <c r="N287" s="6"/>
    </row>
    <row r="288" spans="2:14" ht="15.75" thickBot="1" x14ac:dyDescent="0.3">
      <c r="B288" s="24">
        <v>286</v>
      </c>
      <c r="C288" s="24" t="s">
        <v>1235</v>
      </c>
      <c r="D288" s="24" t="s">
        <v>77</v>
      </c>
      <c r="E288" s="24" t="s">
        <v>733</v>
      </c>
      <c r="F288" s="24" t="s">
        <v>38</v>
      </c>
      <c r="G288" s="5">
        <v>25</v>
      </c>
      <c r="H288" s="5">
        <v>0</v>
      </c>
      <c r="I288" s="5" t="s">
        <v>34</v>
      </c>
      <c r="J288" s="5">
        <v>13.966480446927374</v>
      </c>
      <c r="K288" s="5" t="str">
        <f>IFERROR(IF((I288*10)&lt;(G288-H288),I288*10,G288-H288),I288)</f>
        <v>No aplica</v>
      </c>
      <c r="L288" s="5">
        <f>IFERROR(IF((-1*J288*10)&gt;(H288-G288),-J288*10,H288-G288),IF(J288="Sin Información",J288,IF(J288&gt;G288,-G288,-J288)))</f>
        <v>-25</v>
      </c>
      <c r="M288" s="5" t="s">
        <v>516</v>
      </c>
      <c r="N288" s="6"/>
    </row>
    <row r="289" spans="2:14" ht="15.75" thickBot="1" x14ac:dyDescent="0.3">
      <c r="B289" s="24">
        <v>287</v>
      </c>
      <c r="C289" s="24" t="s">
        <v>1235</v>
      </c>
      <c r="D289" s="24" t="s">
        <v>268</v>
      </c>
      <c r="E289" s="24" t="s">
        <v>741</v>
      </c>
      <c r="F289" s="24" t="s">
        <v>38</v>
      </c>
      <c r="G289" s="5">
        <v>35</v>
      </c>
      <c r="H289" s="5">
        <v>12</v>
      </c>
      <c r="I289" s="5" t="s">
        <v>34</v>
      </c>
      <c r="J289" s="5">
        <v>11.979166666666668</v>
      </c>
      <c r="K289" s="5" t="str">
        <f>IFERROR(IF((I289*10)&lt;(G289-H289),I289*10,G289-H289),I289)</f>
        <v>No aplica</v>
      </c>
      <c r="L289" s="5">
        <f>IFERROR(IF((-1*J289*10)&gt;(H289-G289),-J289*10,H289-G289),IF(J289="Sin Información",J289,IF(J289&gt;G289,-G289,-J289)))</f>
        <v>-23</v>
      </c>
      <c r="M289" s="5" t="s">
        <v>516</v>
      </c>
      <c r="N289" s="6"/>
    </row>
    <row r="290" spans="2:14" ht="15.75" thickBot="1" x14ac:dyDescent="0.3">
      <c r="B290" s="24">
        <v>288</v>
      </c>
      <c r="C290" s="24" t="s">
        <v>1235</v>
      </c>
      <c r="D290" s="24" t="s">
        <v>269</v>
      </c>
      <c r="E290" s="24" t="s">
        <v>742</v>
      </c>
      <c r="F290" s="24" t="s">
        <v>38</v>
      </c>
      <c r="G290" s="5">
        <v>35</v>
      </c>
      <c r="H290" s="5">
        <v>10</v>
      </c>
      <c r="I290" s="5" t="s">
        <v>34</v>
      </c>
      <c r="J290" s="5">
        <v>12.019230769230768</v>
      </c>
      <c r="K290" s="5" t="str">
        <f>IFERROR(IF((I290*10)&lt;(G290-H290),I290*10,G290-H290),I290)</f>
        <v>No aplica</v>
      </c>
      <c r="L290" s="5">
        <f>IFERROR(IF((-1*J290*10)&gt;(H290-G290),-J290*10,H290-G290),IF(J290="Sin Información",J290,IF(J290&gt;G290,-G290,-J290)))</f>
        <v>-25</v>
      </c>
      <c r="M290" s="5" t="s">
        <v>516</v>
      </c>
      <c r="N290" s="6"/>
    </row>
    <row r="291" spans="2:14" ht="15.75" thickBot="1" x14ac:dyDescent="0.3">
      <c r="B291" s="24">
        <v>289</v>
      </c>
      <c r="C291" s="24" t="s">
        <v>1235</v>
      </c>
      <c r="D291" s="24" t="s">
        <v>321</v>
      </c>
      <c r="E291" s="24" t="s">
        <v>750</v>
      </c>
      <c r="F291" s="24" t="s">
        <v>42</v>
      </c>
      <c r="G291" s="5">
        <v>9</v>
      </c>
      <c r="H291" s="5">
        <v>2</v>
      </c>
      <c r="I291" s="5">
        <v>5.2837573385518599</v>
      </c>
      <c r="J291" s="5">
        <v>5.982905982905983</v>
      </c>
      <c r="K291" s="5">
        <f>IFERROR(IF((I291*10)&lt;(G291-H291),I291*10,G291-H291),I291)</f>
        <v>7</v>
      </c>
      <c r="L291" s="5">
        <f>IFERROR(IF((-1*J291*10)&gt;(H291-G291),-J291*10,H291-G291),IF(J291="Sin Información",J291,IF(J291&gt;G291,-G291,-J291)))</f>
        <v>-7</v>
      </c>
      <c r="M291" s="5" t="s">
        <v>516</v>
      </c>
      <c r="N291" s="6"/>
    </row>
    <row r="292" spans="2:14" ht="15.75" thickBot="1" x14ac:dyDescent="0.3">
      <c r="B292" s="24">
        <v>290</v>
      </c>
      <c r="C292" s="24" t="s">
        <v>1235</v>
      </c>
      <c r="D292" s="24" t="s">
        <v>322</v>
      </c>
      <c r="E292" s="24" t="s">
        <v>881</v>
      </c>
      <c r="F292" s="24" t="s">
        <v>42</v>
      </c>
      <c r="G292" s="5">
        <v>9</v>
      </c>
      <c r="H292" s="5">
        <v>3</v>
      </c>
      <c r="I292" s="5">
        <v>0.51575931232091687</v>
      </c>
      <c r="J292" s="5">
        <v>6</v>
      </c>
      <c r="K292" s="5">
        <f>IFERROR(IF((I292*10)&lt;(G292-H292),I292*10,G292-H292),I292)</f>
        <v>5.1575931232091685</v>
      </c>
      <c r="L292" s="5">
        <f>IFERROR(IF((-1*J292*10)&gt;(H292-G292),-J292*10,H292-G292),IF(J292="Sin Información",J292,IF(J292&gt;G292,-G292,-J292)))</f>
        <v>-6</v>
      </c>
      <c r="M292" s="5" t="s">
        <v>516</v>
      </c>
      <c r="N292" s="6"/>
    </row>
    <row r="293" spans="2:14" ht="15.75" thickBot="1" x14ac:dyDescent="0.3">
      <c r="B293" s="24">
        <v>291</v>
      </c>
      <c r="C293" s="24" t="s">
        <v>1235</v>
      </c>
      <c r="D293" s="24" t="s">
        <v>369</v>
      </c>
      <c r="E293" s="24" t="s">
        <v>753</v>
      </c>
      <c r="F293" s="24" t="s">
        <v>42</v>
      </c>
      <c r="G293" s="5">
        <v>9</v>
      </c>
      <c r="H293" s="5">
        <v>3.25</v>
      </c>
      <c r="I293" s="5" t="s">
        <v>34</v>
      </c>
      <c r="J293" s="5">
        <v>8.984375</v>
      </c>
      <c r="K293" s="5" t="str">
        <f>IFERROR(IF((I293*10)&lt;(G293-H293),I293*10,G293-H293),I293)</f>
        <v>No aplica</v>
      </c>
      <c r="L293" s="5">
        <f>IFERROR(IF((-1*J293*10)&gt;(H293-G293),-J293*10,H293-G293),IF(J293="Sin Información",J293,IF(J293&gt;G293,-G293,-J293)))</f>
        <v>-5.75</v>
      </c>
      <c r="M293" s="5" t="s">
        <v>516</v>
      </c>
      <c r="N293" s="6"/>
    </row>
    <row r="294" spans="2:14" ht="15.75" thickBot="1" x14ac:dyDescent="0.3">
      <c r="B294" s="24">
        <v>292</v>
      </c>
      <c r="C294" s="24" t="s">
        <v>1235</v>
      </c>
      <c r="D294" s="24" t="s">
        <v>373</v>
      </c>
      <c r="E294" s="24" t="s">
        <v>513</v>
      </c>
      <c r="F294" s="24" t="s">
        <v>38</v>
      </c>
      <c r="G294" s="5">
        <v>32</v>
      </c>
      <c r="H294" s="5">
        <v>15</v>
      </c>
      <c r="I294" s="5" t="s">
        <v>34</v>
      </c>
      <c r="J294" s="5">
        <v>17</v>
      </c>
      <c r="K294" s="5" t="str">
        <f>IFERROR(IF((I294*10)&lt;(G294-H294),I294*10,G294-H294),I294)</f>
        <v>No aplica</v>
      </c>
      <c r="L294" s="5">
        <f>IFERROR(IF((-1*J294*10)&gt;(H294-G294),-J294*10,H294-G294),IF(J294="Sin Información",J294,IF(J294&gt;G294,-G294,-J294)))</f>
        <v>-17</v>
      </c>
      <c r="M294" s="5" t="s">
        <v>516</v>
      </c>
      <c r="N294" s="6"/>
    </row>
    <row r="295" spans="2:14" ht="15.75" thickBot="1" x14ac:dyDescent="0.3">
      <c r="B295" s="24">
        <v>293</v>
      </c>
      <c r="C295" s="24" t="s">
        <v>1235</v>
      </c>
      <c r="D295" s="24" t="s">
        <v>1496</v>
      </c>
      <c r="E295" s="24" t="s">
        <v>829</v>
      </c>
      <c r="F295" s="24" t="s">
        <v>38</v>
      </c>
      <c r="G295" s="5">
        <v>25.6</v>
      </c>
      <c r="H295" s="5">
        <v>0</v>
      </c>
      <c r="I295" s="5" t="s">
        <v>34</v>
      </c>
      <c r="J295" s="5">
        <v>55.652173913043477</v>
      </c>
      <c r="K295" s="5" t="str">
        <f>IFERROR(IF((I295*10)&lt;(G295-H295),I295*10,G295-H295),I295)</f>
        <v>No aplica</v>
      </c>
      <c r="L295" s="5">
        <f>IFERROR(IF((-1*J295*10)&gt;(H295-G295),-J295*10,H295-G295),IF(J295="Sin Información",J295,IF(J295&gt;G295,-G295,-J295)))</f>
        <v>-25.6</v>
      </c>
      <c r="M295" s="5" t="s">
        <v>516</v>
      </c>
      <c r="N295" s="6"/>
    </row>
    <row r="296" spans="2:14" ht="15.75" thickBot="1" x14ac:dyDescent="0.3">
      <c r="B296" s="24">
        <v>294</v>
      </c>
      <c r="C296" s="24" t="s">
        <v>1235</v>
      </c>
      <c r="D296" s="24" t="s">
        <v>1497</v>
      </c>
      <c r="E296" s="24" t="s">
        <v>830</v>
      </c>
      <c r="F296" s="24" t="s">
        <v>38</v>
      </c>
      <c r="G296" s="5">
        <v>25.6</v>
      </c>
      <c r="H296" s="5">
        <v>0</v>
      </c>
      <c r="I296" s="5" t="s">
        <v>34</v>
      </c>
      <c r="J296" s="5">
        <v>18.285714285714288</v>
      </c>
      <c r="K296" s="5" t="str">
        <f>IFERROR(IF((I296*10)&lt;(G296-H296),I296*10,G296-H296),I296)</f>
        <v>No aplica</v>
      </c>
      <c r="L296" s="5">
        <f>IFERROR(IF((-1*J296*10)&gt;(H296-G296),-J296*10,H296-G296),IF(J296="Sin Información",J296,IF(J296&gt;G296,-G296,-J296)))</f>
        <v>-25.6</v>
      </c>
      <c r="M296" s="5" t="s">
        <v>516</v>
      </c>
      <c r="N296" s="6"/>
    </row>
    <row r="297" spans="2:14" ht="15.75" thickBot="1" x14ac:dyDescent="0.3">
      <c r="B297" s="24">
        <v>295</v>
      </c>
      <c r="C297" s="24" t="s">
        <v>1235</v>
      </c>
      <c r="D297" s="24" t="s">
        <v>1498</v>
      </c>
      <c r="E297" s="24" t="s">
        <v>831</v>
      </c>
      <c r="F297" s="24" t="s">
        <v>38</v>
      </c>
      <c r="G297" s="5">
        <v>25.6</v>
      </c>
      <c r="H297" s="5">
        <v>0</v>
      </c>
      <c r="I297" s="5" t="s">
        <v>34</v>
      </c>
      <c r="J297" s="5">
        <v>18.962962962962962</v>
      </c>
      <c r="K297" s="5" t="str">
        <f>IFERROR(IF((I297*10)&lt;(G297-H297),I297*10,G297-H297),I297)</f>
        <v>No aplica</v>
      </c>
      <c r="L297" s="5">
        <f>IFERROR(IF((-1*J297*10)&gt;(H297-G297),-J297*10,H297-G297),IF(J297="Sin Información",J297,IF(J297&gt;G297,-G297,-J297)))</f>
        <v>-25.6</v>
      </c>
      <c r="M297" s="5" t="s">
        <v>516</v>
      </c>
      <c r="N297" s="6"/>
    </row>
    <row r="298" spans="2:14" ht="15.75" thickBot="1" x14ac:dyDescent="0.3">
      <c r="B298" s="24">
        <v>296</v>
      </c>
      <c r="C298" s="24" t="s">
        <v>1235</v>
      </c>
      <c r="D298" s="24" t="s">
        <v>467</v>
      </c>
      <c r="E298" s="24" t="s">
        <v>922</v>
      </c>
      <c r="F298" s="24" t="s">
        <v>38</v>
      </c>
      <c r="G298" s="5">
        <v>12</v>
      </c>
      <c r="H298" s="5">
        <v>5</v>
      </c>
      <c r="I298" s="5" t="s">
        <v>34</v>
      </c>
      <c r="J298" s="5">
        <v>3.0042918454935621</v>
      </c>
      <c r="K298" s="5" t="str">
        <f>IFERROR(IF((I298*10)&lt;(G298-H298),I298*10,G298-H298),I298)</f>
        <v>No aplica</v>
      </c>
      <c r="L298" s="5">
        <f>IFERROR(IF((-1*J298*10)&gt;(H298-G298),-J298*10,H298-G298),IF(J298="Sin Información",J298,IF(J298&gt;G298,-G298,-J298)))</f>
        <v>-7</v>
      </c>
      <c r="M298" s="5" t="s">
        <v>516</v>
      </c>
      <c r="N298" s="6"/>
    </row>
    <row r="299" spans="2:14" ht="15.75" thickBot="1" x14ac:dyDescent="0.3">
      <c r="B299" s="24">
        <v>297</v>
      </c>
      <c r="C299" s="24" t="s">
        <v>1235</v>
      </c>
      <c r="D299" s="24" t="s">
        <v>110</v>
      </c>
      <c r="E299" s="24" t="s">
        <v>924</v>
      </c>
      <c r="F299" s="24" t="s">
        <v>44</v>
      </c>
      <c r="G299" s="5">
        <v>18.149999999999999</v>
      </c>
      <c r="H299" s="5">
        <v>0</v>
      </c>
      <c r="I299" s="5">
        <v>47.41379310344827</v>
      </c>
      <c r="J299" s="5">
        <v>18.149999999999999</v>
      </c>
      <c r="K299" s="5">
        <f>IFERROR(IF((I299*10)&lt;(G299-H299),I299*10,G299-H299),I299)</f>
        <v>18.149999999999999</v>
      </c>
      <c r="L299" s="5">
        <f>IFERROR(IF((-1*J299*10)&gt;(H299-G299),-J299*10,H299-G299),IF(J299="Sin Información",J299,IF(J299&gt;G299,-G299,-J299)))</f>
        <v>-18.149999999999999</v>
      </c>
      <c r="M299" s="5" t="s">
        <v>516</v>
      </c>
      <c r="N299" s="6"/>
    </row>
    <row r="300" spans="2:14" ht="15.75" thickBot="1" x14ac:dyDescent="0.3">
      <c r="B300" s="24">
        <v>298</v>
      </c>
      <c r="C300" s="24" t="s">
        <v>1235</v>
      </c>
      <c r="D300" s="24" t="s">
        <v>485</v>
      </c>
      <c r="E300" s="24" t="s">
        <v>607</v>
      </c>
      <c r="F300" s="24" t="s">
        <v>37</v>
      </c>
      <c r="G300" s="5">
        <v>115.001</v>
      </c>
      <c r="H300" s="5">
        <v>27</v>
      </c>
      <c r="I300" s="5">
        <v>5.8667333333333334</v>
      </c>
      <c r="J300" s="5">
        <v>5.8667333333333334</v>
      </c>
      <c r="K300" s="5">
        <f>IFERROR(IF((I300*10)&lt;(G300-H300),I300*10,G300-H300),I300)</f>
        <v>58.667333333333332</v>
      </c>
      <c r="L300" s="5">
        <f>IFERROR(IF((-1*J300*10)&gt;(H300-G300),-J300*10,H300-G300),IF(J300="Sin Información",J300,IF(J300&gt;G300,-G300,-J300)))</f>
        <v>-58.667333333333332</v>
      </c>
      <c r="M300" s="5" t="s">
        <v>516</v>
      </c>
      <c r="N300" s="6"/>
    </row>
    <row r="301" spans="2:14" ht="15.75" thickBot="1" x14ac:dyDescent="0.3">
      <c r="B301" s="24">
        <v>299</v>
      </c>
      <c r="C301" s="24" t="s">
        <v>1235</v>
      </c>
      <c r="D301" s="24" t="s">
        <v>485</v>
      </c>
      <c r="E301" s="24" t="s">
        <v>606</v>
      </c>
      <c r="F301" s="24" t="s">
        <v>36</v>
      </c>
      <c r="G301" s="5">
        <v>111.349</v>
      </c>
      <c r="H301" s="5">
        <v>59</v>
      </c>
      <c r="I301" s="5">
        <v>4.7590000000000003</v>
      </c>
      <c r="J301" s="5">
        <v>4.3624166666666673</v>
      </c>
      <c r="K301" s="5">
        <f>IFERROR(IF((I301*10)&lt;(G301-H301),I301*10,G301-H301),I301)</f>
        <v>47.59</v>
      </c>
      <c r="L301" s="5">
        <f>IFERROR(IF((-1*J301*10)&gt;(H301-G301),-J301*10,H301-G301),IF(J301="Sin Información",J301,IF(J301&gt;G301,-G301,-J301)))</f>
        <v>-43.624166666666675</v>
      </c>
      <c r="M301" s="5" t="s">
        <v>516</v>
      </c>
      <c r="N301" s="6"/>
    </row>
    <row r="302" spans="2:14" ht="15.75" thickBot="1" x14ac:dyDescent="0.3">
      <c r="B302" s="24">
        <v>300</v>
      </c>
      <c r="C302" s="24" t="s">
        <v>1235</v>
      </c>
      <c r="D302" s="24" t="s">
        <v>524</v>
      </c>
      <c r="E302" s="24" t="s">
        <v>615</v>
      </c>
      <c r="F302" s="24" t="s">
        <v>37</v>
      </c>
      <c r="G302" s="5">
        <v>378.26100000000002</v>
      </c>
      <c r="H302" s="5">
        <v>118</v>
      </c>
      <c r="I302" s="5">
        <v>17.350733333333334</v>
      </c>
      <c r="J302" s="5">
        <v>13.697947368421055</v>
      </c>
      <c r="K302" s="5">
        <f>IFERROR(IF((I302*10)&lt;(G302-H302),I302*10,G302-H302),I302)</f>
        <v>173.50733333333335</v>
      </c>
      <c r="L302" s="5">
        <f>IFERROR(IF((-1*J302*10)&gt;(H302-G302),-J302*10,H302-G302),IF(J302="Sin Información",J302,IF(J302&gt;G302,-G302,-J302)))</f>
        <v>-136.97947368421055</v>
      </c>
      <c r="M302" s="5" t="s">
        <v>516</v>
      </c>
      <c r="N302" s="6"/>
    </row>
    <row r="303" spans="2:14" ht="29.25" thickBot="1" x14ac:dyDescent="0.3">
      <c r="B303" s="24">
        <v>301</v>
      </c>
      <c r="C303" s="24" t="s">
        <v>1235</v>
      </c>
      <c r="D303" s="24" t="s">
        <v>524</v>
      </c>
      <c r="E303" s="24" t="s">
        <v>614</v>
      </c>
      <c r="F303" s="24" t="s">
        <v>36</v>
      </c>
      <c r="G303" s="5">
        <v>378.26100000000002</v>
      </c>
      <c r="H303" s="5">
        <v>217</v>
      </c>
      <c r="I303" s="5" t="s">
        <v>66</v>
      </c>
      <c r="J303" s="5" t="s">
        <v>66</v>
      </c>
      <c r="K303" s="5" t="str">
        <f>IFERROR(IF((I303*10)&lt;(G303-H303),I303*10,G303-H303),I303)</f>
        <v>Sin información</v>
      </c>
      <c r="L303" s="5" t="str">
        <f>IFERROR(IF((-1*J303*10)&gt;(H303-G303),-J303*10,H303-G303),IF(J303="Sin Información",J303,IF(J303&gt;G303,-G303,-J303)))</f>
        <v>Sin información</v>
      </c>
      <c r="M303" s="5" t="s">
        <v>516</v>
      </c>
      <c r="N303" s="6" t="s">
        <v>1428</v>
      </c>
    </row>
    <row r="304" spans="2:14" ht="15.75" thickBot="1" x14ac:dyDescent="0.3">
      <c r="B304" s="24">
        <v>302</v>
      </c>
      <c r="C304" s="24" t="s">
        <v>1235</v>
      </c>
      <c r="D304" s="24" t="s">
        <v>522</v>
      </c>
      <c r="E304" s="24" t="s">
        <v>611</v>
      </c>
      <c r="F304" s="24" t="s">
        <v>37</v>
      </c>
      <c r="G304" s="5">
        <v>179.357</v>
      </c>
      <c r="H304" s="5">
        <v>83</v>
      </c>
      <c r="I304" s="5">
        <v>6.4238</v>
      </c>
      <c r="J304" s="5">
        <v>5.0714210526315791</v>
      </c>
      <c r="K304" s="5">
        <f>IFERROR(IF((I304*10)&lt;(G304-H304),I304*10,G304-H304),I304)</f>
        <v>64.238</v>
      </c>
      <c r="L304" s="5">
        <f>IFERROR(IF((-1*J304*10)&gt;(H304-G304),-J304*10,H304-G304),IF(J304="Sin Información",J304,IF(J304&gt;G304,-G304,-J304)))</f>
        <v>-50.714210526315789</v>
      </c>
      <c r="M304" s="5" t="s">
        <v>516</v>
      </c>
      <c r="N304" s="6"/>
    </row>
    <row r="305" spans="2:14" ht="15.75" thickBot="1" x14ac:dyDescent="0.3">
      <c r="B305" s="24">
        <v>303</v>
      </c>
      <c r="C305" s="24" t="s">
        <v>1235</v>
      </c>
      <c r="D305" s="24" t="s">
        <v>522</v>
      </c>
      <c r="E305" s="24" t="s">
        <v>610</v>
      </c>
      <c r="F305" s="24" t="s">
        <v>36</v>
      </c>
      <c r="G305" s="5">
        <v>188.417</v>
      </c>
      <c r="H305" s="5">
        <v>102</v>
      </c>
      <c r="I305" s="5">
        <v>5.7611333333333334</v>
      </c>
      <c r="J305" s="5">
        <v>7.2014166666666668</v>
      </c>
      <c r="K305" s="5">
        <f>IFERROR(IF((I305*10)&lt;(G305-H305),I305*10,G305-H305),I305)</f>
        <v>57.611333333333334</v>
      </c>
      <c r="L305" s="5">
        <f>IFERROR(IF((-1*J305*10)&gt;(H305-G305),-J305*10,H305-G305),IF(J305="Sin Información",J305,IF(J305&gt;G305,-G305,-J305)))</f>
        <v>-72.014166666666668</v>
      </c>
      <c r="M305" s="5" t="s">
        <v>516</v>
      </c>
      <c r="N305" s="6"/>
    </row>
    <row r="306" spans="2:14" ht="29.25" thickBot="1" x14ac:dyDescent="0.3">
      <c r="B306" s="24">
        <v>304</v>
      </c>
      <c r="C306" s="24" t="s">
        <v>1235</v>
      </c>
      <c r="D306" s="24" t="s">
        <v>486</v>
      </c>
      <c r="E306" s="24" t="s">
        <v>609</v>
      </c>
      <c r="F306" s="24" t="s">
        <v>37</v>
      </c>
      <c r="G306" s="5">
        <v>121</v>
      </c>
      <c r="H306" s="5">
        <v>27</v>
      </c>
      <c r="I306" s="5" t="s">
        <v>66</v>
      </c>
      <c r="J306" s="5">
        <v>6.2666666666666666</v>
      </c>
      <c r="K306" s="5" t="str">
        <f>IFERROR(IF((I306*10)&lt;(G306-H306),I306*10,G306-H306),I306)</f>
        <v>Sin información</v>
      </c>
      <c r="L306" s="5">
        <f>IFERROR(IF((-1*J306*10)&gt;(H306-G306),-J306*10,H306-G306),IF(J306="Sin Información",J306,IF(J306&gt;G306,-G306,-J306)))</f>
        <v>-62.666666666666664</v>
      </c>
      <c r="M306" s="5" t="s">
        <v>516</v>
      </c>
      <c r="N306" s="6" t="s">
        <v>1428</v>
      </c>
    </row>
    <row r="307" spans="2:14" ht="29.25" thickBot="1" x14ac:dyDescent="0.3">
      <c r="B307" s="24">
        <v>305</v>
      </c>
      <c r="C307" s="24" t="s">
        <v>1235</v>
      </c>
      <c r="D307" s="24" t="s">
        <v>486</v>
      </c>
      <c r="E307" s="24" t="s">
        <v>608</v>
      </c>
      <c r="F307" s="24" t="s">
        <v>36</v>
      </c>
      <c r="G307" s="5">
        <v>121</v>
      </c>
      <c r="H307" s="5">
        <v>59</v>
      </c>
      <c r="I307" s="5" t="s">
        <v>66</v>
      </c>
      <c r="J307" s="5">
        <v>5.166666666666667</v>
      </c>
      <c r="K307" s="5" t="str">
        <f>IFERROR(IF((I307*10)&lt;(G307-H307),I307*10,G307-H307),I307)</f>
        <v>Sin información</v>
      </c>
      <c r="L307" s="5">
        <f>IFERROR(IF((-1*J307*10)&gt;(H307-G307),-J307*10,H307-G307),IF(J307="Sin Información",J307,IF(J307&gt;G307,-G307,-J307)))</f>
        <v>-51.666666666666671</v>
      </c>
      <c r="M307" s="5" t="s">
        <v>516</v>
      </c>
      <c r="N307" s="6" t="s">
        <v>1428</v>
      </c>
    </row>
    <row r="308" spans="2:14" ht="15.75" thickBot="1" x14ac:dyDescent="0.3">
      <c r="B308" s="24">
        <v>306</v>
      </c>
      <c r="C308" s="24" t="s">
        <v>1235</v>
      </c>
      <c r="D308" s="24" t="s">
        <v>523</v>
      </c>
      <c r="E308" s="24" t="s">
        <v>613</v>
      </c>
      <c r="F308" s="24" t="s">
        <v>37</v>
      </c>
      <c r="G308" s="5">
        <v>180.14099999999999</v>
      </c>
      <c r="H308" s="5">
        <v>83</v>
      </c>
      <c r="I308" s="5">
        <v>6.4760666666666662</v>
      </c>
      <c r="J308" s="5">
        <v>5.1126842105263153</v>
      </c>
      <c r="K308" s="5">
        <f>IFERROR(IF((I308*10)&lt;(G308-H308),I308*10,G308-H308),I308)</f>
        <v>64.760666666666665</v>
      </c>
      <c r="L308" s="5">
        <f>IFERROR(IF((-1*J308*10)&gt;(H308-G308),-J308*10,H308-G308),IF(J308="Sin Información",J308,IF(J308&gt;G308,-G308,-J308)))</f>
        <v>-51.126842105263151</v>
      </c>
      <c r="M308" s="5" t="s">
        <v>516</v>
      </c>
      <c r="N308" s="6"/>
    </row>
    <row r="309" spans="2:14" ht="15.75" thickBot="1" x14ac:dyDescent="0.3">
      <c r="B309" s="24">
        <v>307</v>
      </c>
      <c r="C309" s="24" t="s">
        <v>1235</v>
      </c>
      <c r="D309" s="24" t="s">
        <v>523</v>
      </c>
      <c r="E309" s="24" t="s">
        <v>612</v>
      </c>
      <c r="F309" s="24" t="s">
        <v>36</v>
      </c>
      <c r="G309" s="5">
        <v>177.696</v>
      </c>
      <c r="H309" s="5">
        <v>102</v>
      </c>
      <c r="I309" s="5">
        <v>5.0464000000000002</v>
      </c>
      <c r="J309" s="5">
        <v>6.3079999999999998</v>
      </c>
      <c r="K309" s="5">
        <f>IFERROR(IF((I309*10)&lt;(G309-H309),I309*10,G309-H309),I309)</f>
        <v>50.463999999999999</v>
      </c>
      <c r="L309" s="5">
        <f>IFERROR(IF((-1*J309*10)&gt;(H309-G309),-J309*10,H309-G309),IF(J309="Sin Información",J309,IF(J309&gt;G309,-G309,-J309)))</f>
        <v>-63.08</v>
      </c>
      <c r="M309" s="5" t="s">
        <v>516</v>
      </c>
      <c r="N309" s="6"/>
    </row>
    <row r="310" spans="2:14" ht="15.75" thickBot="1" x14ac:dyDescent="0.3">
      <c r="B310" s="24">
        <v>308</v>
      </c>
      <c r="C310" s="24" t="s">
        <v>1235</v>
      </c>
      <c r="D310" s="24" t="s">
        <v>488</v>
      </c>
      <c r="E310" s="24" t="s">
        <v>617</v>
      </c>
      <c r="F310" s="24" t="s">
        <v>37</v>
      </c>
      <c r="G310" s="5">
        <v>109.75</v>
      </c>
      <c r="H310" s="5">
        <v>27</v>
      </c>
      <c r="I310" s="5">
        <v>5.5166666666666666</v>
      </c>
      <c r="J310" s="5">
        <v>5.5166666666666666</v>
      </c>
      <c r="K310" s="5">
        <f>IFERROR(IF((I310*10)&lt;(G310-H310),I310*10,G310-H310),I310)</f>
        <v>55.166666666666664</v>
      </c>
      <c r="L310" s="5">
        <f>IFERROR(IF((-1*J310*10)&gt;(H310-G310),-J310*10,H310-G310),IF(J310="Sin Información",J310,IF(J310&gt;G310,-G310,-J310)))</f>
        <v>-55.166666666666664</v>
      </c>
      <c r="M310" s="5" t="s">
        <v>516</v>
      </c>
      <c r="N310" s="6"/>
    </row>
    <row r="311" spans="2:14" ht="15.75" thickBot="1" x14ac:dyDescent="0.3">
      <c r="B311" s="24">
        <v>309</v>
      </c>
      <c r="C311" s="24" t="s">
        <v>1235</v>
      </c>
      <c r="D311" s="24" t="s">
        <v>488</v>
      </c>
      <c r="E311" s="24" t="s">
        <v>616</v>
      </c>
      <c r="F311" s="24" t="s">
        <v>36</v>
      </c>
      <c r="G311" s="5">
        <v>115.60299999999999</v>
      </c>
      <c r="H311" s="5">
        <v>59</v>
      </c>
      <c r="I311" s="5">
        <v>5.1457272727272718</v>
      </c>
      <c r="J311" s="5">
        <v>4.7169166666666662</v>
      </c>
      <c r="K311" s="5">
        <f>IFERROR(IF((I311*10)&lt;(G311-H311),I311*10,G311-H311),I311)</f>
        <v>51.457272727272716</v>
      </c>
      <c r="L311" s="5">
        <f>IFERROR(IF((-1*J311*10)&gt;(H311-G311),-J311*10,H311-G311),IF(J311="Sin Información",J311,IF(J311&gt;G311,-G311,-J311)))</f>
        <v>-47.169166666666662</v>
      </c>
      <c r="M311" s="5" t="s">
        <v>516</v>
      </c>
      <c r="N311" s="6"/>
    </row>
    <row r="312" spans="2:14" ht="29.25" thickBot="1" x14ac:dyDescent="0.3">
      <c r="B312" s="24">
        <v>310</v>
      </c>
      <c r="C312" s="24" t="s">
        <v>1235</v>
      </c>
      <c r="D312" s="24" t="s">
        <v>1106</v>
      </c>
      <c r="E312" s="24" t="s">
        <v>625</v>
      </c>
      <c r="F312" s="24" t="s">
        <v>37</v>
      </c>
      <c r="G312" s="5">
        <v>353.85399999999998</v>
      </c>
      <c r="H312" s="5">
        <v>118</v>
      </c>
      <c r="I312" s="5" t="s">
        <v>66</v>
      </c>
      <c r="J312" s="5">
        <v>12.413368421052631</v>
      </c>
      <c r="K312" s="5" t="str">
        <f>IFERROR(IF((I312*10)&lt;(G312-H312),I312*10,G312-H312),I312)</f>
        <v>Sin información</v>
      </c>
      <c r="L312" s="5">
        <f>IFERROR(IF((-1*J312*10)&gt;(H312-G312),-J312*10,H312-G312),IF(J312="Sin Información",J312,IF(J312&gt;G312,-G312,-J312)))</f>
        <v>-124.13368421052631</v>
      </c>
      <c r="M312" s="5" t="s">
        <v>516</v>
      </c>
      <c r="N312" s="6" t="s">
        <v>1428</v>
      </c>
    </row>
    <row r="313" spans="2:14" ht="29.25" thickBot="1" x14ac:dyDescent="0.3">
      <c r="B313" s="24">
        <v>311</v>
      </c>
      <c r="C313" s="24" t="s">
        <v>1235</v>
      </c>
      <c r="D313" s="24" t="s">
        <v>1106</v>
      </c>
      <c r="E313" s="24" t="s">
        <v>624</v>
      </c>
      <c r="F313" s="24" t="s">
        <v>36</v>
      </c>
      <c r="G313" s="5">
        <v>353.85399999999998</v>
      </c>
      <c r="H313" s="5">
        <v>217</v>
      </c>
      <c r="I313" s="5">
        <v>9.1235999999999997</v>
      </c>
      <c r="J313" s="5" t="s">
        <v>66</v>
      </c>
      <c r="K313" s="5">
        <f>IFERROR(IF((I313*10)&lt;(G313-H313),I313*10,G313-H313),I313)</f>
        <v>91.23599999999999</v>
      </c>
      <c r="L313" s="5" t="str">
        <f>IFERROR(IF((-1*J313*10)&gt;(H313-G313),-J313*10,H313-G313),IF(J313="Sin Información",J313,IF(J313&gt;G313,-G313,-J313)))</f>
        <v>Sin información</v>
      </c>
      <c r="M313" s="5" t="s">
        <v>516</v>
      </c>
      <c r="N313" s="6" t="s">
        <v>1428</v>
      </c>
    </row>
    <row r="314" spans="2:14" ht="15.75" thickBot="1" x14ac:dyDescent="0.3">
      <c r="B314" s="24">
        <v>312</v>
      </c>
      <c r="C314" s="24" t="s">
        <v>1235</v>
      </c>
      <c r="D314" s="24" t="s">
        <v>525</v>
      </c>
      <c r="E314" s="24" t="s">
        <v>621</v>
      </c>
      <c r="F314" s="24" t="s">
        <v>37</v>
      </c>
      <c r="G314" s="5">
        <v>167.59299999999999</v>
      </c>
      <c r="H314" s="5">
        <v>83</v>
      </c>
      <c r="I314" s="5">
        <v>5.6395333333333326</v>
      </c>
      <c r="J314" s="5">
        <v>4.4522631578947367</v>
      </c>
      <c r="K314" s="5">
        <f>IFERROR(IF((I314*10)&lt;(G314-H314),I314*10,G314-H314),I314)</f>
        <v>56.395333333333326</v>
      </c>
      <c r="L314" s="5">
        <f>IFERROR(IF((-1*J314*10)&gt;(H314-G314),-J314*10,H314-G314),IF(J314="Sin Información",J314,IF(J314&gt;G314,-G314,-J314)))</f>
        <v>-44.522631578947369</v>
      </c>
      <c r="M314" s="5" t="s">
        <v>516</v>
      </c>
      <c r="N314" s="6"/>
    </row>
    <row r="315" spans="2:14" ht="15.75" thickBot="1" x14ac:dyDescent="0.3">
      <c r="B315" s="24">
        <v>313</v>
      </c>
      <c r="C315" s="24" t="s">
        <v>1235</v>
      </c>
      <c r="D315" s="24" t="s">
        <v>525</v>
      </c>
      <c r="E315" s="24" t="s">
        <v>620</v>
      </c>
      <c r="F315" s="24" t="s">
        <v>36</v>
      </c>
      <c r="G315" s="5">
        <v>167.94</v>
      </c>
      <c r="H315" s="5">
        <v>102</v>
      </c>
      <c r="I315" s="5">
        <v>4.3959999999999999</v>
      </c>
      <c r="J315" s="5">
        <v>5.4950000000000001</v>
      </c>
      <c r="K315" s="5">
        <f>IFERROR(IF((I315*10)&lt;(G315-H315),I315*10,G315-H315),I315)</f>
        <v>43.96</v>
      </c>
      <c r="L315" s="5">
        <f>IFERROR(IF((-1*J315*10)&gt;(H315-G315),-J315*10,H315-G315),IF(J315="Sin Información",J315,IF(J315&gt;G315,-G315,-J315)))</f>
        <v>-54.95</v>
      </c>
      <c r="M315" s="5" t="s">
        <v>516</v>
      </c>
      <c r="N315" s="6"/>
    </row>
    <row r="316" spans="2:14" ht="29.25" thickBot="1" x14ac:dyDescent="0.3">
      <c r="B316" s="24">
        <v>314</v>
      </c>
      <c r="C316" s="24" t="s">
        <v>1235</v>
      </c>
      <c r="D316" s="24" t="s">
        <v>489</v>
      </c>
      <c r="E316" s="24" t="s">
        <v>619</v>
      </c>
      <c r="F316" s="24" t="s">
        <v>37</v>
      </c>
      <c r="G316" s="5">
        <v>121</v>
      </c>
      <c r="H316" s="5">
        <v>27</v>
      </c>
      <c r="I316" s="5" t="s">
        <v>66</v>
      </c>
      <c r="J316" s="5">
        <v>6.2666666666666666</v>
      </c>
      <c r="K316" s="5" t="str">
        <f>IFERROR(IF((I316*10)&lt;(G316-H316),I316*10,G316-H316),I316)</f>
        <v>Sin información</v>
      </c>
      <c r="L316" s="5">
        <f>IFERROR(IF((-1*J316*10)&gt;(H316-G316),-J316*10,H316-G316),IF(J316="Sin Información",J316,IF(J316&gt;G316,-G316,-J316)))</f>
        <v>-62.666666666666664</v>
      </c>
      <c r="M316" s="5" t="s">
        <v>516</v>
      </c>
      <c r="N316" s="6" t="s">
        <v>1428</v>
      </c>
    </row>
    <row r="317" spans="2:14" ht="29.25" thickBot="1" x14ac:dyDescent="0.3">
      <c r="B317" s="24">
        <v>315</v>
      </c>
      <c r="C317" s="24" t="s">
        <v>1235</v>
      </c>
      <c r="D317" s="24" t="s">
        <v>489</v>
      </c>
      <c r="E317" s="24" t="s">
        <v>618</v>
      </c>
      <c r="F317" s="24" t="s">
        <v>36</v>
      </c>
      <c r="G317" s="5">
        <v>121</v>
      </c>
      <c r="H317" s="5">
        <v>59</v>
      </c>
      <c r="I317" s="5" t="s">
        <v>66</v>
      </c>
      <c r="J317" s="5">
        <v>5.166666666666667</v>
      </c>
      <c r="K317" s="5" t="str">
        <f>IFERROR(IF((I317*10)&lt;(G317-H317),I317*10,G317-H317),I317)</f>
        <v>Sin información</v>
      </c>
      <c r="L317" s="5">
        <f>IFERROR(IF((-1*J317*10)&gt;(H317-G317),-J317*10,H317-G317),IF(J317="Sin Información",J317,IF(J317&gt;G317,-G317,-J317)))</f>
        <v>-51.666666666666671</v>
      </c>
      <c r="M317" s="5" t="s">
        <v>516</v>
      </c>
      <c r="N317" s="6" t="s">
        <v>1428</v>
      </c>
    </row>
    <row r="318" spans="2:14" ht="15.75" thickBot="1" x14ac:dyDescent="0.3">
      <c r="B318" s="24">
        <v>316</v>
      </c>
      <c r="C318" s="24" t="s">
        <v>1235</v>
      </c>
      <c r="D318" s="24" t="s">
        <v>526</v>
      </c>
      <c r="E318" s="24" t="s">
        <v>623</v>
      </c>
      <c r="F318" s="24" t="s">
        <v>37</v>
      </c>
      <c r="G318" s="5">
        <v>162.488</v>
      </c>
      <c r="H318" s="5">
        <v>83</v>
      </c>
      <c r="I318" s="5">
        <v>5.2991999999999999</v>
      </c>
      <c r="J318" s="5">
        <v>4.1835789473684208</v>
      </c>
      <c r="K318" s="5">
        <f>IFERROR(IF((I318*10)&lt;(G318-H318),I318*10,G318-H318),I318)</f>
        <v>52.991999999999997</v>
      </c>
      <c r="L318" s="5">
        <f>IFERROR(IF((-1*J318*10)&gt;(H318-G318),-J318*10,H318-G318),IF(J318="Sin Información",J318,IF(J318&gt;G318,-G318,-J318)))</f>
        <v>-41.835789473684208</v>
      </c>
      <c r="M318" s="5" t="s">
        <v>516</v>
      </c>
      <c r="N318" s="6"/>
    </row>
    <row r="319" spans="2:14" ht="15.75" thickBot="1" x14ac:dyDescent="0.3">
      <c r="B319" s="24">
        <v>317</v>
      </c>
      <c r="C319" s="24" t="s">
        <v>1235</v>
      </c>
      <c r="D319" s="24" t="s">
        <v>526</v>
      </c>
      <c r="E319" s="24" t="s">
        <v>622</v>
      </c>
      <c r="F319" s="24" t="s">
        <v>36</v>
      </c>
      <c r="G319" s="5">
        <v>164.56200000000001</v>
      </c>
      <c r="H319" s="5">
        <v>102</v>
      </c>
      <c r="I319" s="5">
        <v>4.1708000000000007</v>
      </c>
      <c r="J319" s="5">
        <v>5.2135000000000007</v>
      </c>
      <c r="K319" s="5">
        <f>IFERROR(IF((I319*10)&lt;(G319-H319),I319*10,G319-H319),I319)</f>
        <v>41.708000000000006</v>
      </c>
      <c r="L319" s="5">
        <f>IFERROR(IF((-1*J319*10)&gt;(H319-G319),-J319*10,H319-G319),IF(J319="Sin Información",J319,IF(J319&gt;G319,-G319,-J319)))</f>
        <v>-52.135000000000005</v>
      </c>
      <c r="M319" s="5" t="s">
        <v>516</v>
      </c>
      <c r="N319" s="6"/>
    </row>
    <row r="320" spans="2:14" ht="29.25" thickBot="1" x14ac:dyDescent="0.3">
      <c r="B320" s="24">
        <v>318</v>
      </c>
      <c r="C320" s="24" t="s">
        <v>1235</v>
      </c>
      <c r="D320" s="24" t="s">
        <v>99</v>
      </c>
      <c r="E320" s="24" t="s">
        <v>703</v>
      </c>
      <c r="F320" s="24" t="s">
        <v>35</v>
      </c>
      <c r="G320" s="5">
        <v>349.55</v>
      </c>
      <c r="H320" s="5">
        <v>175</v>
      </c>
      <c r="I320" s="5">
        <v>1.8768817204301076</v>
      </c>
      <c r="J320" s="5" t="s">
        <v>66</v>
      </c>
      <c r="K320" s="5">
        <f>IFERROR(IF((I320*10)&lt;(G320-H320),I320*10,G320-H320),I320)</f>
        <v>18.768817204301076</v>
      </c>
      <c r="L320" s="5" t="str">
        <f>IFERROR(IF((-1*J320*10)&gt;(H320-G320),-J320*10,H320-G320),IF(J320="Sin Información",J320,IF(J320&gt;G320,-G320,-J320)))</f>
        <v>Sin información</v>
      </c>
      <c r="M320" s="5" t="s">
        <v>516</v>
      </c>
      <c r="N320" s="6" t="s">
        <v>1428</v>
      </c>
    </row>
    <row r="321" spans="2:14" ht="15.75" thickBot="1" x14ac:dyDescent="0.3">
      <c r="B321" s="24">
        <v>319</v>
      </c>
      <c r="C321" s="24" t="s">
        <v>1235</v>
      </c>
      <c r="D321" s="24" t="s">
        <v>201</v>
      </c>
      <c r="E321" s="24" t="s">
        <v>785</v>
      </c>
      <c r="F321" s="24" t="s">
        <v>37</v>
      </c>
      <c r="G321" s="5">
        <v>23.8</v>
      </c>
      <c r="H321" s="5">
        <v>2</v>
      </c>
      <c r="I321" s="5">
        <v>1.7486631016042782</v>
      </c>
      <c r="J321" s="5">
        <v>10.48076923076923</v>
      </c>
      <c r="K321" s="5">
        <f>IFERROR(IF((I321*10)&lt;(G321-H321),I321*10,G321-H321),I321)</f>
        <v>17.486631016042782</v>
      </c>
      <c r="L321" s="5">
        <f>IFERROR(IF((-1*J321*10)&gt;(H321-G321),-J321*10,H321-G321),IF(J321="Sin Información",J321,IF(J321&gt;G321,-G321,-J321)))</f>
        <v>-21.8</v>
      </c>
      <c r="M321" s="5" t="s">
        <v>516</v>
      </c>
      <c r="N321" s="6"/>
    </row>
    <row r="322" spans="2:14" ht="15.75" thickBot="1" x14ac:dyDescent="0.3">
      <c r="B322" s="24">
        <v>320</v>
      </c>
      <c r="C322" s="24" t="s">
        <v>1235</v>
      </c>
      <c r="D322" s="24" t="s">
        <v>263</v>
      </c>
      <c r="E322" s="24" t="s">
        <v>790</v>
      </c>
      <c r="F322" s="24" t="s">
        <v>37</v>
      </c>
      <c r="G322" s="5">
        <v>19.332999999999998</v>
      </c>
      <c r="H322" s="5">
        <v>2</v>
      </c>
      <c r="I322" s="5">
        <v>0.91467018469656991</v>
      </c>
      <c r="J322" s="5">
        <v>11.953793103448275</v>
      </c>
      <c r="K322" s="5">
        <f>IFERROR(IF((I322*10)&lt;(G322-H322),I322*10,G322-H322),I322)</f>
        <v>9.1467018469656995</v>
      </c>
      <c r="L322" s="5">
        <f>IFERROR(IF((-1*J322*10)&gt;(H322-G322),-J322*10,H322-G322),IF(J322="Sin Información",J322,IF(J322&gt;G322,-G322,-J322)))</f>
        <v>-17.332999999999998</v>
      </c>
      <c r="M322" s="5" t="s">
        <v>516</v>
      </c>
      <c r="N322" s="6"/>
    </row>
    <row r="323" spans="2:14" ht="29.25" thickBot="1" x14ac:dyDescent="0.3">
      <c r="B323" s="24">
        <v>321</v>
      </c>
      <c r="C323" s="24" t="s">
        <v>1235</v>
      </c>
      <c r="D323" s="24" t="s">
        <v>263</v>
      </c>
      <c r="E323" s="24" t="s">
        <v>1147</v>
      </c>
      <c r="F323" s="24" t="s">
        <v>57</v>
      </c>
      <c r="G323" s="5">
        <v>19.332999999999998</v>
      </c>
      <c r="H323" s="5">
        <v>2</v>
      </c>
      <c r="I323" s="5">
        <v>0.91467018469656991</v>
      </c>
      <c r="J323" s="5" t="s">
        <v>66</v>
      </c>
      <c r="K323" s="5">
        <f>IFERROR(IF((I323*10)&lt;(G323-H323),I323*10,G323-H323),I323)</f>
        <v>9.1467018469656995</v>
      </c>
      <c r="L323" s="5" t="str">
        <f>IFERROR(IF((-1*J323*10)&gt;(H323-G323),-J323*10,H323-G323),IF(J323="Sin Información",J323,IF(J323&gt;G323,-G323,-J323)))</f>
        <v>Sin información</v>
      </c>
      <c r="M323" s="5" t="s">
        <v>516</v>
      </c>
      <c r="N323" s="6" t="s">
        <v>1428</v>
      </c>
    </row>
    <row r="324" spans="2:14" ht="15.75" thickBot="1" x14ac:dyDescent="0.3">
      <c r="B324" s="24">
        <v>322</v>
      </c>
      <c r="C324" s="24" t="s">
        <v>1235</v>
      </c>
      <c r="D324" s="24" t="s">
        <v>264</v>
      </c>
      <c r="E324" s="24" t="s">
        <v>791</v>
      </c>
      <c r="F324" s="24" t="s">
        <v>37</v>
      </c>
      <c r="G324" s="5">
        <v>19.332999999999998</v>
      </c>
      <c r="H324" s="5">
        <v>2</v>
      </c>
      <c r="I324" s="5">
        <v>1.1516943521594682</v>
      </c>
      <c r="J324" s="5">
        <v>15.757272727272724</v>
      </c>
      <c r="K324" s="5">
        <f>IFERROR(IF((I324*10)&lt;(G324-H324),I324*10,G324-H324),I324)</f>
        <v>11.516943521594683</v>
      </c>
      <c r="L324" s="5">
        <f>IFERROR(IF((-1*J324*10)&gt;(H324-G324),-J324*10,H324-G324),IF(J324="Sin Información",J324,IF(J324&gt;G324,-G324,-J324)))</f>
        <v>-17.332999999999998</v>
      </c>
      <c r="M324" s="5" t="s">
        <v>516</v>
      </c>
      <c r="N324" s="6"/>
    </row>
    <row r="325" spans="2:14" ht="29.25" thickBot="1" x14ac:dyDescent="0.3">
      <c r="B325" s="24">
        <v>323</v>
      </c>
      <c r="C325" s="24" t="s">
        <v>1235</v>
      </c>
      <c r="D325" s="24" t="s">
        <v>264</v>
      </c>
      <c r="E325" s="24" t="s">
        <v>1148</v>
      </c>
      <c r="F325" s="24" t="s">
        <v>57</v>
      </c>
      <c r="G325" s="5">
        <v>19.332999999999998</v>
      </c>
      <c r="H325" s="5">
        <v>2</v>
      </c>
      <c r="I325" s="5">
        <v>1.1516943521594682</v>
      </c>
      <c r="J325" s="5" t="s">
        <v>66</v>
      </c>
      <c r="K325" s="5">
        <f>IFERROR(IF((I325*10)&lt;(G325-H325),I325*10,G325-H325),I325)</f>
        <v>11.516943521594683</v>
      </c>
      <c r="L325" s="5" t="str">
        <f>IFERROR(IF((-1*J325*10)&gt;(H325-G325),-J325*10,H325-G325),IF(J325="Sin Información",J325,IF(J325&gt;G325,-G325,-J325)))</f>
        <v>Sin información</v>
      </c>
      <c r="M325" s="5" t="s">
        <v>516</v>
      </c>
      <c r="N325" s="6" t="s">
        <v>1428</v>
      </c>
    </row>
    <row r="326" spans="2:14" ht="15.75" thickBot="1" x14ac:dyDescent="0.3">
      <c r="B326" s="24">
        <v>324</v>
      </c>
      <c r="C326" s="24" t="s">
        <v>1235</v>
      </c>
      <c r="D326" s="24" t="s">
        <v>265</v>
      </c>
      <c r="E326" s="24" t="s">
        <v>792</v>
      </c>
      <c r="F326" s="24" t="s">
        <v>37</v>
      </c>
      <c r="G326" s="5">
        <v>19.332999999999998</v>
      </c>
      <c r="H326" s="5">
        <v>2</v>
      </c>
      <c r="I326" s="5">
        <v>2.8649586776859501</v>
      </c>
      <c r="J326" s="5">
        <v>9.0433043478260871</v>
      </c>
      <c r="K326" s="5">
        <f>IFERROR(IF((I326*10)&lt;(G326-H326),I326*10,G326-H326),I326)</f>
        <v>17.332999999999998</v>
      </c>
      <c r="L326" s="5">
        <f>IFERROR(IF((-1*J326*10)&gt;(H326-G326),-J326*10,H326-G326),IF(J326="Sin Información",J326,IF(J326&gt;G326,-G326,-J326)))</f>
        <v>-17.332999999999998</v>
      </c>
      <c r="M326" s="5" t="s">
        <v>516</v>
      </c>
      <c r="N326" s="6"/>
    </row>
    <row r="327" spans="2:14" ht="29.25" thickBot="1" x14ac:dyDescent="0.3">
      <c r="B327" s="24">
        <v>325</v>
      </c>
      <c r="C327" s="24" t="s">
        <v>1235</v>
      </c>
      <c r="D327" s="24" t="s">
        <v>265</v>
      </c>
      <c r="E327" s="24" t="s">
        <v>1149</v>
      </c>
      <c r="F327" s="24" t="s">
        <v>57</v>
      </c>
      <c r="G327" s="5">
        <v>19.332999999999998</v>
      </c>
      <c r="H327" s="5">
        <v>2</v>
      </c>
      <c r="I327" s="5">
        <v>2.8649586776859501</v>
      </c>
      <c r="J327" s="5" t="s">
        <v>66</v>
      </c>
      <c r="K327" s="5">
        <f>IFERROR(IF((I327*10)&lt;(G327-H327),I327*10,G327-H327),I327)</f>
        <v>17.332999999999998</v>
      </c>
      <c r="L327" s="5" t="str">
        <f>IFERROR(IF((-1*J327*10)&gt;(H327-G327),-J327*10,H327-G327),IF(J327="Sin Información",J327,IF(J327&gt;G327,-G327,-J327)))</f>
        <v>Sin información</v>
      </c>
      <c r="M327" s="5" t="s">
        <v>516</v>
      </c>
      <c r="N327" s="6" t="s">
        <v>1428</v>
      </c>
    </row>
    <row r="328" spans="2:14" ht="15.75" thickBot="1" x14ac:dyDescent="0.3">
      <c r="B328" s="24">
        <v>326</v>
      </c>
      <c r="C328" s="24" t="s">
        <v>1235</v>
      </c>
      <c r="D328" s="24" t="s">
        <v>419</v>
      </c>
      <c r="E328" s="24" t="s">
        <v>26</v>
      </c>
      <c r="F328" s="24" t="s">
        <v>36</v>
      </c>
      <c r="G328" s="5">
        <v>121</v>
      </c>
      <c r="H328" s="5">
        <v>65</v>
      </c>
      <c r="I328" s="5">
        <v>9.8245614035087723</v>
      </c>
      <c r="J328" s="5">
        <v>10.566037735849058</v>
      </c>
      <c r="K328" s="5">
        <f>IFERROR(IF((I328*10)&lt;(G328-H328),I328*10,G328-H328),I328)</f>
        <v>56</v>
      </c>
      <c r="L328" s="5">
        <f>IFERROR(IF((-1*J328*10)&gt;(H328-G328),-J328*10,H328-G328),IF(J328="Sin Información",J328,IF(J328&gt;G328,-G328,-J328)))</f>
        <v>-56</v>
      </c>
      <c r="M328" s="5" t="s">
        <v>516</v>
      </c>
      <c r="N328" s="6"/>
    </row>
    <row r="329" spans="2:14" ht="15.75" thickBot="1" x14ac:dyDescent="0.3">
      <c r="B329" s="24">
        <v>327</v>
      </c>
      <c r="C329" s="24" t="s">
        <v>1235</v>
      </c>
      <c r="D329" s="24" t="s">
        <v>420</v>
      </c>
      <c r="E329" s="24" t="s">
        <v>27</v>
      </c>
      <c r="F329" s="24" t="s">
        <v>36</v>
      </c>
      <c r="G329" s="5">
        <v>121</v>
      </c>
      <c r="H329" s="5">
        <v>65</v>
      </c>
      <c r="I329" s="5">
        <v>9.8245614035087723</v>
      </c>
      <c r="J329" s="5">
        <v>10.181818181818182</v>
      </c>
      <c r="K329" s="5">
        <f>IFERROR(IF((I329*10)&lt;(G329-H329),I329*10,G329-H329),I329)</f>
        <v>56</v>
      </c>
      <c r="L329" s="5">
        <f>IFERROR(IF((-1*J329*10)&gt;(H329-G329),-J329*10,H329-G329),IF(J329="Sin Información",J329,IF(J329&gt;G329,-G329,-J329)))</f>
        <v>-56</v>
      </c>
      <c r="M329" s="5" t="s">
        <v>516</v>
      </c>
      <c r="N329" s="6"/>
    </row>
    <row r="330" spans="2:14" ht="15.75" thickBot="1" x14ac:dyDescent="0.3">
      <c r="B330" s="24">
        <v>328</v>
      </c>
      <c r="C330" s="24" t="s">
        <v>1235</v>
      </c>
      <c r="D330" s="24" t="s">
        <v>445</v>
      </c>
      <c r="E330" s="24" t="s">
        <v>21</v>
      </c>
      <c r="F330" s="24" t="s">
        <v>37</v>
      </c>
      <c r="G330" s="5">
        <v>215</v>
      </c>
      <c r="H330" s="5">
        <v>198</v>
      </c>
      <c r="I330" s="5">
        <v>0.85</v>
      </c>
      <c r="J330" s="5">
        <v>2.8333333333333335</v>
      </c>
      <c r="K330" s="5">
        <f>IFERROR(IF((I330*10)&lt;(G330-H330),I330*10,G330-H330),I330)</f>
        <v>8.5</v>
      </c>
      <c r="L330" s="5">
        <f>IFERROR(IF((-1*J330*10)&gt;(H330-G330),-J330*10,H330-G330),IF(J330="Sin Información",J330,IF(J330&gt;G330,-G330,-J330)))</f>
        <v>-17</v>
      </c>
      <c r="M330" s="5" t="s">
        <v>516</v>
      </c>
      <c r="N330" s="6"/>
    </row>
    <row r="331" spans="2:14" ht="15.75" thickBot="1" x14ac:dyDescent="0.3">
      <c r="B331" s="24">
        <v>329</v>
      </c>
      <c r="C331" s="24" t="s">
        <v>1235</v>
      </c>
      <c r="D331" s="24" t="s">
        <v>445</v>
      </c>
      <c r="E331" s="24" t="s">
        <v>19</v>
      </c>
      <c r="F331" s="24" t="s">
        <v>36</v>
      </c>
      <c r="G331" s="5">
        <v>220</v>
      </c>
      <c r="H331" s="5">
        <v>113</v>
      </c>
      <c r="I331" s="5">
        <v>3.34375</v>
      </c>
      <c r="J331" s="5">
        <v>8.9166666666666661</v>
      </c>
      <c r="K331" s="5">
        <f>IFERROR(IF((I331*10)&lt;(G331-H331),I331*10,G331-H331),I331)</f>
        <v>33.4375</v>
      </c>
      <c r="L331" s="5">
        <f>IFERROR(IF((-1*J331*10)&gt;(H331-G331),-J331*10,H331-G331),IF(J331="Sin Información",J331,IF(J331&gt;G331,-G331,-J331)))</f>
        <v>-89.166666666666657</v>
      </c>
      <c r="M331" s="5" t="s">
        <v>516</v>
      </c>
      <c r="N331" s="6"/>
    </row>
    <row r="332" spans="2:14" ht="15.75" thickBot="1" x14ac:dyDescent="0.3">
      <c r="B332" s="24">
        <v>330</v>
      </c>
      <c r="C332" s="24" t="s">
        <v>1235</v>
      </c>
      <c r="D332" s="24" t="s">
        <v>520</v>
      </c>
      <c r="E332" s="24" t="s">
        <v>20</v>
      </c>
      <c r="F332" s="24" t="s">
        <v>37</v>
      </c>
      <c r="G332" s="5">
        <v>310.28300000000002</v>
      </c>
      <c r="H332" s="5">
        <v>284</v>
      </c>
      <c r="I332" s="5">
        <v>1.1946818181818188</v>
      </c>
      <c r="J332" s="5">
        <v>1.010884615384616</v>
      </c>
      <c r="K332" s="5">
        <f>IFERROR(IF((I332*10)&lt;(G332-H332),I332*10,G332-H332),I332)</f>
        <v>11.946818181818188</v>
      </c>
      <c r="L332" s="5">
        <f>IFERROR(IF((-1*J332*10)&gt;(H332-G332),-J332*10,H332-G332),IF(J332="Sin Información",J332,IF(J332&gt;G332,-G332,-J332)))</f>
        <v>-10.10884615384616</v>
      </c>
      <c r="M332" s="5" t="s">
        <v>516</v>
      </c>
      <c r="N332" s="6"/>
    </row>
    <row r="333" spans="2:14" ht="15.75" thickBot="1" x14ac:dyDescent="0.3">
      <c r="B333" s="24">
        <v>331</v>
      </c>
      <c r="C333" s="24" t="s">
        <v>1235</v>
      </c>
      <c r="D333" s="24" t="s">
        <v>520</v>
      </c>
      <c r="E333" s="24" t="s">
        <v>18</v>
      </c>
      <c r="F333" s="24" t="s">
        <v>36</v>
      </c>
      <c r="G333" s="5">
        <v>379</v>
      </c>
      <c r="H333" s="5">
        <v>177</v>
      </c>
      <c r="I333" s="5">
        <v>5.6111111111111107</v>
      </c>
      <c r="J333" s="5">
        <v>25.25</v>
      </c>
      <c r="K333" s="5">
        <f>IFERROR(IF((I333*10)&lt;(G333-H333),I333*10,G333-H333),I333)</f>
        <v>56.111111111111107</v>
      </c>
      <c r="L333" s="5">
        <f>IFERROR(IF((-1*J333*10)&gt;(H333-G333),-J333*10,H333-G333),IF(J333="Sin Información",J333,IF(J333&gt;G333,-G333,-J333)))</f>
        <v>-202</v>
      </c>
      <c r="M333" s="5" t="s">
        <v>516</v>
      </c>
      <c r="N333" s="6"/>
    </row>
    <row r="334" spans="2:14" ht="29.25" thickBot="1" x14ac:dyDescent="0.3">
      <c r="B334" s="24">
        <v>332</v>
      </c>
      <c r="C334" s="24" t="s">
        <v>1235</v>
      </c>
      <c r="D334" s="24" t="s">
        <v>520</v>
      </c>
      <c r="E334" s="24" t="s">
        <v>1143</v>
      </c>
      <c r="F334" s="24" t="s">
        <v>36</v>
      </c>
      <c r="G334" s="5">
        <v>399</v>
      </c>
      <c r="H334" s="5">
        <v>177</v>
      </c>
      <c r="I334" s="5" t="s">
        <v>66</v>
      </c>
      <c r="J334" s="5" t="s">
        <v>66</v>
      </c>
      <c r="K334" s="5" t="str">
        <f>IFERROR(IF((I334*10)&lt;(G334-H334),I334*10,G334-H334),I334)</f>
        <v>Sin información</v>
      </c>
      <c r="L334" s="5" t="str">
        <f>IFERROR(IF((-1*J334*10)&gt;(H334-G334),-J334*10,H334-G334),IF(J334="Sin Información",J334,IF(J334&gt;G334,-G334,-J334)))</f>
        <v>Sin información</v>
      </c>
      <c r="M334" s="5" t="s">
        <v>516</v>
      </c>
      <c r="N334" s="6" t="s">
        <v>1428</v>
      </c>
    </row>
    <row r="335" spans="2:14" ht="15.75" thickBot="1" x14ac:dyDescent="0.3">
      <c r="B335" s="24">
        <v>333</v>
      </c>
      <c r="C335" s="24" t="s">
        <v>1235</v>
      </c>
      <c r="D335" s="24" t="s">
        <v>446</v>
      </c>
      <c r="E335" s="24" t="s">
        <v>25</v>
      </c>
      <c r="F335" s="24" t="s">
        <v>37</v>
      </c>
      <c r="G335" s="5">
        <v>211.63</v>
      </c>
      <c r="H335" s="5">
        <v>198</v>
      </c>
      <c r="I335" s="5">
        <v>0.68149999999999977</v>
      </c>
      <c r="J335" s="5">
        <v>3.4074999999999989</v>
      </c>
      <c r="K335" s="5">
        <f>IFERROR(IF((I335*10)&lt;(G335-H335),I335*10,G335-H335),I335)</f>
        <v>6.8149999999999977</v>
      </c>
      <c r="L335" s="5">
        <f>IFERROR(IF((-1*J335*10)&gt;(H335-G335),-J335*10,H335-G335),IF(J335="Sin Información",J335,IF(J335&gt;G335,-G335,-J335)))</f>
        <v>-13.629999999999995</v>
      </c>
      <c r="M335" s="5" t="s">
        <v>516</v>
      </c>
      <c r="N335" s="6"/>
    </row>
    <row r="336" spans="2:14" ht="15.75" thickBot="1" x14ac:dyDescent="0.3">
      <c r="B336" s="24">
        <v>334</v>
      </c>
      <c r="C336" s="24" t="s">
        <v>1235</v>
      </c>
      <c r="D336" s="24" t="s">
        <v>446</v>
      </c>
      <c r="E336" s="24" t="s">
        <v>23</v>
      </c>
      <c r="F336" s="24" t="s">
        <v>36</v>
      </c>
      <c r="G336" s="5">
        <v>259.44799999999998</v>
      </c>
      <c r="H336" s="5">
        <v>105</v>
      </c>
      <c r="I336" s="5">
        <v>4.8264999999999993</v>
      </c>
      <c r="J336" s="5">
        <v>14.040727272727271</v>
      </c>
      <c r="K336" s="5">
        <f>IFERROR(IF((I336*10)&lt;(G336-H336),I336*10,G336-H336),I336)</f>
        <v>48.264999999999993</v>
      </c>
      <c r="L336" s="5">
        <f>IFERROR(IF((-1*J336*10)&gt;(H336-G336),-J336*10,H336-G336),IF(J336="Sin Información",J336,IF(J336&gt;G336,-G336,-J336)))</f>
        <v>-140.4072727272727</v>
      </c>
      <c r="M336" s="5" t="s">
        <v>516</v>
      </c>
      <c r="N336" s="6"/>
    </row>
    <row r="337" spans="2:14" ht="15.75" thickBot="1" x14ac:dyDescent="0.3">
      <c r="B337" s="24">
        <v>335</v>
      </c>
      <c r="C337" s="24" t="s">
        <v>1235</v>
      </c>
      <c r="D337" s="24" t="s">
        <v>521</v>
      </c>
      <c r="E337" s="24" t="s">
        <v>24</v>
      </c>
      <c r="F337" s="24" t="s">
        <v>37</v>
      </c>
      <c r="G337" s="5">
        <v>304.75299999999999</v>
      </c>
      <c r="H337" s="5">
        <v>292</v>
      </c>
      <c r="I337" s="5">
        <v>9.6613636363636263E-2</v>
      </c>
      <c r="J337" s="5">
        <v>3.1882499999999965</v>
      </c>
      <c r="K337" s="5">
        <f>IFERROR(IF((I337*10)&lt;(G337-H337),I337*10,G337-H337),I337)</f>
        <v>0.96613636363636268</v>
      </c>
      <c r="L337" s="5">
        <f>IFERROR(IF((-1*J337*10)&gt;(H337-G337),-J337*10,H337-G337),IF(J337="Sin Información",J337,IF(J337&gt;G337,-G337,-J337)))</f>
        <v>-12.752999999999986</v>
      </c>
      <c r="M337" s="5" t="s">
        <v>516</v>
      </c>
      <c r="N337" s="6"/>
    </row>
    <row r="338" spans="2:14" ht="15.75" thickBot="1" x14ac:dyDescent="0.3">
      <c r="B338" s="24">
        <v>336</v>
      </c>
      <c r="C338" s="24" t="s">
        <v>1235</v>
      </c>
      <c r="D338" s="24" t="s">
        <v>521</v>
      </c>
      <c r="E338" s="24" t="s">
        <v>22</v>
      </c>
      <c r="F338" s="24" t="s">
        <v>36</v>
      </c>
      <c r="G338" s="5">
        <v>387.74099999999999</v>
      </c>
      <c r="H338" s="5">
        <v>169</v>
      </c>
      <c r="I338" s="5">
        <v>4.2065576923076922</v>
      </c>
      <c r="J338" s="5">
        <v>6.2497428571428566</v>
      </c>
      <c r="K338" s="5">
        <f>IFERROR(IF((I338*10)&lt;(G338-H338),I338*10,G338-H338),I338)</f>
        <v>42.065576923076918</v>
      </c>
      <c r="L338" s="5">
        <f>IFERROR(IF((-1*J338*10)&gt;(H338-G338),-J338*10,H338-G338),IF(J338="Sin Información",J338,IF(J338&gt;G338,-G338,-J338)))</f>
        <v>-62.497428571428564</v>
      </c>
      <c r="M338" s="5" t="s">
        <v>516</v>
      </c>
      <c r="N338" s="6"/>
    </row>
    <row r="339" spans="2:14" ht="29.25" thickBot="1" x14ac:dyDescent="0.3">
      <c r="B339" s="24">
        <v>337</v>
      </c>
      <c r="C339" s="24" t="s">
        <v>1235</v>
      </c>
      <c r="D339" s="24" t="s">
        <v>476</v>
      </c>
      <c r="E339" s="24" t="s">
        <v>648</v>
      </c>
      <c r="F339" s="24" t="s">
        <v>37</v>
      </c>
      <c r="G339" s="5">
        <v>118.456</v>
      </c>
      <c r="H339" s="5">
        <v>63</v>
      </c>
      <c r="I339" s="5">
        <v>11.091200000000001</v>
      </c>
      <c r="J339" s="5" t="s">
        <v>66</v>
      </c>
      <c r="K339" s="5">
        <f>IFERROR(IF((I339*10)&lt;(G339-H339),I339*10,G339-H339),I339)</f>
        <v>55.456000000000003</v>
      </c>
      <c r="L339" s="5" t="str">
        <f>IFERROR(IF((-1*J339*10)&gt;(H339-G339),-J339*10,H339-G339),IF(J339="Sin Información",J339,IF(J339&gt;G339,-G339,-J339)))</f>
        <v>Sin información</v>
      </c>
      <c r="M339" s="5" t="s">
        <v>516</v>
      </c>
      <c r="N339" s="6" t="s">
        <v>1428</v>
      </c>
    </row>
    <row r="340" spans="2:14" ht="29.25" thickBot="1" x14ac:dyDescent="0.3">
      <c r="B340" s="24">
        <v>338</v>
      </c>
      <c r="C340" s="24" t="s">
        <v>1235</v>
      </c>
      <c r="D340" s="24" t="s">
        <v>476</v>
      </c>
      <c r="E340" s="24" t="s">
        <v>647</v>
      </c>
      <c r="F340" s="24" t="s">
        <v>36</v>
      </c>
      <c r="G340" s="5">
        <v>116.244</v>
      </c>
      <c r="H340" s="5">
        <v>63</v>
      </c>
      <c r="I340" s="5">
        <v>10.6488</v>
      </c>
      <c r="J340" s="5" t="s">
        <v>66</v>
      </c>
      <c r="K340" s="5">
        <f>IFERROR(IF((I340*10)&lt;(G340-H340),I340*10,G340-H340),I340)</f>
        <v>53.244</v>
      </c>
      <c r="L340" s="5" t="str">
        <f>IFERROR(IF((-1*J340*10)&gt;(H340-G340),-J340*10,H340-G340),IF(J340="Sin Información",J340,IF(J340&gt;G340,-G340,-J340)))</f>
        <v>Sin información</v>
      </c>
      <c r="M340" s="5" t="s">
        <v>516</v>
      </c>
      <c r="N340" s="6" t="s">
        <v>1428</v>
      </c>
    </row>
    <row r="341" spans="2:14" ht="29.25" thickBot="1" x14ac:dyDescent="0.3">
      <c r="B341" s="24">
        <v>339</v>
      </c>
      <c r="C341" s="24" t="s">
        <v>1235</v>
      </c>
      <c r="D341" s="24" t="s">
        <v>477</v>
      </c>
      <c r="E341" s="24" t="s">
        <v>650</v>
      </c>
      <c r="F341" s="24" t="s">
        <v>37</v>
      </c>
      <c r="G341" s="5">
        <v>121.69</v>
      </c>
      <c r="H341" s="5">
        <v>54</v>
      </c>
      <c r="I341" s="5">
        <v>13.538</v>
      </c>
      <c r="J341" s="5" t="s">
        <v>66</v>
      </c>
      <c r="K341" s="5">
        <f>IFERROR(IF((I341*10)&lt;(G341-H341),I341*10,G341-H341),I341)</f>
        <v>67.69</v>
      </c>
      <c r="L341" s="5" t="str">
        <f>IFERROR(IF((-1*J341*10)&gt;(H341-G341),-J341*10,H341-G341),IF(J341="Sin Información",J341,IF(J341&gt;G341,-G341,-J341)))</f>
        <v>Sin información</v>
      </c>
      <c r="M341" s="5" t="s">
        <v>516</v>
      </c>
      <c r="N341" s="6" t="s">
        <v>1428</v>
      </c>
    </row>
    <row r="342" spans="2:14" ht="29.25" thickBot="1" x14ac:dyDescent="0.3">
      <c r="B342" s="24">
        <v>340</v>
      </c>
      <c r="C342" s="24" t="s">
        <v>1235</v>
      </c>
      <c r="D342" s="24" t="s">
        <v>477</v>
      </c>
      <c r="E342" s="24" t="s">
        <v>649</v>
      </c>
      <c r="F342" s="24" t="s">
        <v>36</v>
      </c>
      <c r="G342" s="5">
        <v>121.5</v>
      </c>
      <c r="H342" s="5">
        <v>63</v>
      </c>
      <c r="I342" s="5">
        <v>11.7</v>
      </c>
      <c r="J342" s="5" t="s">
        <v>66</v>
      </c>
      <c r="K342" s="5">
        <f>IFERROR(IF((I342*10)&lt;(G342-H342),I342*10,G342-H342),I342)</f>
        <v>58.5</v>
      </c>
      <c r="L342" s="5" t="str">
        <f>IFERROR(IF((-1*J342*10)&gt;(H342-G342),-J342*10,H342-G342),IF(J342="Sin Información",J342,IF(J342&gt;G342,-G342,-J342)))</f>
        <v>Sin información</v>
      </c>
      <c r="M342" s="5" t="s">
        <v>516</v>
      </c>
      <c r="N342" s="6" t="s">
        <v>1428</v>
      </c>
    </row>
    <row r="343" spans="2:14" ht="15.75" thickBot="1" x14ac:dyDescent="0.3">
      <c r="B343" s="24">
        <v>341</v>
      </c>
      <c r="C343" s="24" t="s">
        <v>1235</v>
      </c>
      <c r="D343" s="24" t="s">
        <v>491</v>
      </c>
      <c r="E343" s="24" t="s">
        <v>654</v>
      </c>
      <c r="F343" s="24" t="s">
        <v>37</v>
      </c>
      <c r="G343" s="5">
        <v>20.044</v>
      </c>
      <c r="H343" s="5">
        <v>3</v>
      </c>
      <c r="I343" s="5">
        <v>2.8171900826446281</v>
      </c>
      <c r="J343" s="5">
        <v>7.7472727272727271</v>
      </c>
      <c r="K343" s="5">
        <f>IFERROR(IF((I343*10)&lt;(G343-H343),I343*10,G343-H343),I343)</f>
        <v>17.044</v>
      </c>
      <c r="L343" s="5">
        <f>IFERROR(IF((-1*J343*10)&gt;(H343-G343),-J343*10,H343-G343),IF(J343="Sin Información",J343,IF(J343&gt;G343,-G343,-J343)))</f>
        <v>-17.044</v>
      </c>
      <c r="M343" s="5" t="s">
        <v>516</v>
      </c>
      <c r="N343" s="6"/>
    </row>
    <row r="344" spans="2:14" ht="15.75" thickBot="1" x14ac:dyDescent="0.3">
      <c r="B344" s="24">
        <v>342</v>
      </c>
      <c r="C344" s="24" t="s">
        <v>1282</v>
      </c>
      <c r="D344" s="24" t="s">
        <v>226</v>
      </c>
      <c r="E344" s="24" t="s">
        <v>931</v>
      </c>
      <c r="F344" s="24" t="s">
        <v>44</v>
      </c>
      <c r="G344" s="5">
        <v>24</v>
      </c>
      <c r="H344" s="5">
        <v>0.72</v>
      </c>
      <c r="I344" s="5" t="s">
        <v>34</v>
      </c>
      <c r="J344" s="5">
        <v>4.6560000000000006</v>
      </c>
      <c r="K344" s="5" t="str">
        <f>IFERROR(IF((I344*10)&lt;(G344-H344),I344*10,G344-H344),I344)</f>
        <v>No aplica</v>
      </c>
      <c r="L344" s="5">
        <f>IFERROR(IF((-1*J344*10)&gt;(H344-G344),-J344*10,H344-G344),IF(J344="Sin Información",J344,IF(J344&gt;G344,-G344,-J344)))</f>
        <v>-23.28</v>
      </c>
      <c r="M344" s="5" t="s">
        <v>516</v>
      </c>
      <c r="N344" s="6"/>
    </row>
    <row r="345" spans="2:14" ht="15.75" thickBot="1" x14ac:dyDescent="0.3">
      <c r="B345" s="24">
        <v>343</v>
      </c>
      <c r="C345" s="24" t="s">
        <v>1282</v>
      </c>
      <c r="D345" s="24" t="s">
        <v>377</v>
      </c>
      <c r="E345" s="24" t="s">
        <v>937</v>
      </c>
      <c r="F345" s="24" t="s">
        <v>44</v>
      </c>
      <c r="G345" s="5">
        <v>88</v>
      </c>
      <c r="H345" s="5">
        <v>1.04</v>
      </c>
      <c r="I345" s="5" t="s">
        <v>34</v>
      </c>
      <c r="J345" s="5">
        <v>14.493333333333332</v>
      </c>
      <c r="K345" s="5" t="str">
        <f>IFERROR(IF((I345*10)&lt;(G345-H345),I345*10,G345-H345),I345)</f>
        <v>No aplica</v>
      </c>
      <c r="L345" s="5">
        <f>IFERROR(IF((-1*J345*10)&gt;(H345-G345),-J345*10,H345-G345),IF(J345="Sin Información",J345,IF(J345&gt;G345,-G345,-J345)))</f>
        <v>-86.96</v>
      </c>
      <c r="M345" s="5" t="s">
        <v>516</v>
      </c>
      <c r="N345" s="6"/>
    </row>
    <row r="346" spans="2:14" ht="15.75" thickBot="1" x14ac:dyDescent="0.3">
      <c r="B346" s="24">
        <v>344</v>
      </c>
      <c r="C346" s="24" t="s">
        <v>1282</v>
      </c>
      <c r="D346" s="24" t="s">
        <v>380</v>
      </c>
      <c r="E346" s="24" t="s">
        <v>942</v>
      </c>
      <c r="F346" s="24" t="s">
        <v>44</v>
      </c>
      <c r="G346" s="5">
        <v>112</v>
      </c>
      <c r="H346" s="5">
        <v>0.73</v>
      </c>
      <c r="I346" s="5" t="s">
        <v>34</v>
      </c>
      <c r="J346" s="5">
        <v>22.253999999999998</v>
      </c>
      <c r="K346" s="5" t="str">
        <f>IFERROR(IF((I346*10)&lt;(G346-H346),I346*10,G346-H346),I346)</f>
        <v>No aplica</v>
      </c>
      <c r="L346" s="5">
        <f>IFERROR(IF((-1*J346*10)&gt;(H346-G346),-J346*10,H346-G346),IF(J346="Sin Información",J346,IF(J346&gt;G346,-G346,-J346)))</f>
        <v>-111.27</v>
      </c>
      <c r="M346" s="5" t="s">
        <v>516</v>
      </c>
      <c r="N346" s="6"/>
    </row>
    <row r="347" spans="2:14" ht="15.75" thickBot="1" x14ac:dyDescent="0.3">
      <c r="B347" s="24">
        <v>345</v>
      </c>
      <c r="C347" s="24" t="s">
        <v>1282</v>
      </c>
      <c r="D347" s="24" t="s">
        <v>382</v>
      </c>
      <c r="E347" s="24" t="s">
        <v>950</v>
      </c>
      <c r="F347" s="24" t="s">
        <v>45</v>
      </c>
      <c r="G347" s="5">
        <v>93</v>
      </c>
      <c r="H347" s="5">
        <v>0.53</v>
      </c>
      <c r="I347" s="5" t="s">
        <v>34</v>
      </c>
      <c r="J347" s="5">
        <v>18.494</v>
      </c>
      <c r="K347" s="5" t="str">
        <f>IFERROR(IF((I347*10)&lt;(G347-H347),I347*10,G347-H347),I347)</f>
        <v>No aplica</v>
      </c>
      <c r="L347" s="5">
        <f>IFERROR(IF((-1*J347*10)&gt;(H347-G347),-J347*10,H347-G347),IF(J347="Sin Información",J347,IF(J347&gt;G347,-G347,-J347)))</f>
        <v>-92.47</v>
      </c>
      <c r="M347" s="5" t="s">
        <v>516</v>
      </c>
      <c r="N347" s="6"/>
    </row>
    <row r="348" spans="2:14" ht="15.75" thickBot="1" x14ac:dyDescent="0.3">
      <c r="B348" s="24">
        <v>346</v>
      </c>
      <c r="C348" s="24" t="s">
        <v>1282</v>
      </c>
      <c r="D348" s="24" t="s">
        <v>383</v>
      </c>
      <c r="E348" s="24" t="s">
        <v>958</v>
      </c>
      <c r="F348" s="24" t="s">
        <v>45</v>
      </c>
      <c r="G348" s="5">
        <v>138</v>
      </c>
      <c r="H348" s="5">
        <v>1.25</v>
      </c>
      <c r="I348" s="5" t="s">
        <v>34</v>
      </c>
      <c r="J348" s="5">
        <v>27.35</v>
      </c>
      <c r="K348" s="5" t="str">
        <f>IFERROR(IF((I348*10)&lt;(G348-H348),I348*10,G348-H348),I348)</f>
        <v>No aplica</v>
      </c>
      <c r="L348" s="5">
        <f>IFERROR(IF((-1*J348*10)&gt;(H348-G348),-J348*10,H348-G348),IF(J348="Sin Información",J348,IF(J348&gt;G348,-G348,-J348)))</f>
        <v>-136.75</v>
      </c>
      <c r="M348" s="5" t="s">
        <v>516</v>
      </c>
      <c r="N348" s="6"/>
    </row>
    <row r="349" spans="2:14" ht="15.75" thickBot="1" x14ac:dyDescent="0.3">
      <c r="B349" s="24">
        <v>347</v>
      </c>
      <c r="C349" s="24" t="s">
        <v>1282</v>
      </c>
      <c r="D349" s="24" t="s">
        <v>140</v>
      </c>
      <c r="E349" s="24" t="s">
        <v>960</v>
      </c>
      <c r="F349" s="24" t="s">
        <v>45</v>
      </c>
      <c r="G349" s="5">
        <v>1.89</v>
      </c>
      <c r="H349" s="5">
        <v>3.4000000000000002E-2</v>
      </c>
      <c r="I349" s="5" t="s">
        <v>34</v>
      </c>
      <c r="J349" s="5">
        <v>0.37119999999999997</v>
      </c>
      <c r="K349" s="5" t="str">
        <f>IFERROR(IF((I349*10)&lt;(G349-H349),I349*10,G349-H349),I349)</f>
        <v>No aplica</v>
      </c>
      <c r="L349" s="5">
        <f>IFERROR(IF((-1*J349*10)&gt;(H349-G349),-J349*10,H349-G349),IF(J349="Sin Información",J349,IF(J349&gt;G349,-G349,-J349)))</f>
        <v>-1.8559999999999999</v>
      </c>
      <c r="M349" s="5" t="s">
        <v>516</v>
      </c>
      <c r="N349" s="6"/>
    </row>
    <row r="350" spans="2:14" ht="15.75" thickBot="1" x14ac:dyDescent="0.3">
      <c r="B350" s="24">
        <v>348</v>
      </c>
      <c r="C350" s="24" t="s">
        <v>1282</v>
      </c>
      <c r="D350" s="24" t="s">
        <v>381</v>
      </c>
      <c r="E350" s="24" t="s">
        <v>968</v>
      </c>
      <c r="F350" s="24" t="s">
        <v>45</v>
      </c>
      <c r="G350" s="5">
        <v>69.3</v>
      </c>
      <c r="H350" s="5">
        <v>3</v>
      </c>
      <c r="I350" s="5" t="s">
        <v>34</v>
      </c>
      <c r="J350" s="5">
        <v>13.26</v>
      </c>
      <c r="K350" s="5" t="str">
        <f>IFERROR(IF((I350*10)&lt;(G350-H350),I350*10,G350-H350),I350)</f>
        <v>No aplica</v>
      </c>
      <c r="L350" s="5">
        <f>IFERROR(IF((-1*J350*10)&gt;(H350-G350),-J350*10,H350-G350),IF(J350="Sin Información",J350,IF(J350&gt;G350,-G350,-J350)))</f>
        <v>-66.3</v>
      </c>
      <c r="M350" s="5" t="s">
        <v>516</v>
      </c>
      <c r="N350" s="6"/>
    </row>
    <row r="351" spans="2:14" ht="29.25" thickBot="1" x14ac:dyDescent="0.3">
      <c r="B351" s="24">
        <v>349</v>
      </c>
      <c r="C351" s="24" t="s">
        <v>1205</v>
      </c>
      <c r="D351" s="24" t="s">
        <v>1383</v>
      </c>
      <c r="E351" s="24" t="s">
        <v>1186</v>
      </c>
      <c r="F351" s="24" t="s">
        <v>45</v>
      </c>
      <c r="G351" s="5">
        <v>126.2</v>
      </c>
      <c r="H351" s="5" t="s">
        <v>66</v>
      </c>
      <c r="I351" s="5" t="s">
        <v>34</v>
      </c>
      <c r="J351" s="5" t="s">
        <v>66</v>
      </c>
      <c r="K351" s="5" t="str">
        <f>IFERROR(IF((I351*10)&lt;(G351-H351),I351*10,G351-H351),I351)</f>
        <v>No aplica</v>
      </c>
      <c r="L351" s="5" t="str">
        <f>IFERROR(IF((-1*J351*10)&gt;(H351-G351),-J351*10,H351-G351),IF(J351="Sin Información",J351,IF(J351&gt;G351,-G351,-J351)))</f>
        <v>Sin información</v>
      </c>
      <c r="M351" s="5" t="s">
        <v>528</v>
      </c>
      <c r="N351" s="6" t="s">
        <v>1190</v>
      </c>
    </row>
    <row r="352" spans="2:14" ht="29.25" thickBot="1" x14ac:dyDescent="0.3">
      <c r="B352" s="24">
        <v>350</v>
      </c>
      <c r="C352" s="24" t="s">
        <v>1205</v>
      </c>
      <c r="D352" s="24" t="s">
        <v>1388</v>
      </c>
      <c r="E352" s="24" t="s">
        <v>1186</v>
      </c>
      <c r="F352" s="24" t="s">
        <v>45</v>
      </c>
      <c r="G352" s="5">
        <v>400</v>
      </c>
      <c r="H352" s="5" t="s">
        <v>66</v>
      </c>
      <c r="I352" s="5" t="s">
        <v>34</v>
      </c>
      <c r="J352" s="5" t="s">
        <v>66</v>
      </c>
      <c r="K352" s="5" t="str">
        <f>IFERROR(IF((I352*10)&lt;(G352-H352),I352*10,G352-H352),I352)</f>
        <v>No aplica</v>
      </c>
      <c r="L352" s="5" t="str">
        <f>IFERROR(IF((-1*J352*10)&gt;(H352-G352),-J352*10,H352-G352),IF(J352="Sin Información",J352,IF(J352&gt;G352,-G352,-J352)))</f>
        <v>Sin información</v>
      </c>
      <c r="M352" s="5" t="s">
        <v>528</v>
      </c>
      <c r="N352" s="6" t="s">
        <v>1190</v>
      </c>
    </row>
    <row r="353" spans="2:14" ht="29.25" thickBot="1" x14ac:dyDescent="0.3">
      <c r="B353" s="24">
        <v>351</v>
      </c>
      <c r="C353" s="24" t="s">
        <v>1205</v>
      </c>
      <c r="D353" s="24" t="s">
        <v>1378</v>
      </c>
      <c r="E353" s="24" t="s">
        <v>1186</v>
      </c>
      <c r="F353" s="24" t="s">
        <v>44</v>
      </c>
      <c r="G353" s="5">
        <v>144</v>
      </c>
      <c r="H353" s="5" t="s">
        <v>66</v>
      </c>
      <c r="I353" s="5" t="s">
        <v>34</v>
      </c>
      <c r="J353" s="5" t="s">
        <v>66</v>
      </c>
      <c r="K353" s="5" t="str">
        <f>IFERROR(IF((I353*10)&lt;(G353-H353),I353*10,G353-H353),I353)</f>
        <v>No aplica</v>
      </c>
      <c r="L353" s="5" t="str">
        <f>IFERROR(IF((-1*J353*10)&gt;(H353-G353),-J353*10,H353-G353),IF(J353="Sin Información",J353,IF(J353&gt;G353,-G353,-J353)))</f>
        <v>Sin información</v>
      </c>
      <c r="M353" s="5" t="s">
        <v>528</v>
      </c>
      <c r="N353" s="6" t="s">
        <v>1190</v>
      </c>
    </row>
    <row r="354" spans="2:14" ht="29.25" thickBot="1" x14ac:dyDescent="0.3">
      <c r="B354" s="24">
        <v>352</v>
      </c>
      <c r="C354" s="24" t="s">
        <v>1205</v>
      </c>
      <c r="D354" s="24" t="s">
        <v>1396</v>
      </c>
      <c r="E354" s="24" t="s">
        <v>1186</v>
      </c>
      <c r="F354" s="24" t="s">
        <v>45</v>
      </c>
      <c r="G354" s="5">
        <v>186.2</v>
      </c>
      <c r="H354" s="5" t="s">
        <v>66</v>
      </c>
      <c r="I354" s="5" t="s">
        <v>34</v>
      </c>
      <c r="J354" s="5" t="s">
        <v>66</v>
      </c>
      <c r="K354" s="5" t="str">
        <f>IFERROR(IF((I354*10)&lt;(G354-H354),I354*10,G354-H354),I354)</f>
        <v>No aplica</v>
      </c>
      <c r="L354" s="5" t="str">
        <f>IFERROR(IF((-1*J354*10)&gt;(H354-G354),-J354*10,H354-G354),IF(J354="Sin Información",J354,IF(J354&gt;G354,-G354,-J354)))</f>
        <v>Sin información</v>
      </c>
      <c r="M354" s="5" t="s">
        <v>528</v>
      </c>
      <c r="N354" s="6" t="s">
        <v>1190</v>
      </c>
    </row>
    <row r="355" spans="2:14" ht="29.25" thickBot="1" x14ac:dyDescent="0.3">
      <c r="B355" s="24">
        <v>353</v>
      </c>
      <c r="C355" s="24" t="s">
        <v>1205</v>
      </c>
      <c r="D355" s="24" t="s">
        <v>1386</v>
      </c>
      <c r="E355" s="24" t="s">
        <v>1186</v>
      </c>
      <c r="F355" s="24" t="s">
        <v>45</v>
      </c>
      <c r="G355" s="5">
        <v>152</v>
      </c>
      <c r="H355" s="5" t="s">
        <v>66</v>
      </c>
      <c r="I355" s="5" t="s">
        <v>34</v>
      </c>
      <c r="J355" s="5" t="s">
        <v>66</v>
      </c>
      <c r="K355" s="5" t="str">
        <f>IFERROR(IF((I355*10)&lt;(G355-H355),I355*10,G355-H355),I355)</f>
        <v>No aplica</v>
      </c>
      <c r="L355" s="5" t="str">
        <f>IFERROR(IF((-1*J355*10)&gt;(H355-G355),-J355*10,H355-G355),IF(J355="Sin Información",J355,IF(J355&gt;G355,-G355,-J355)))</f>
        <v>Sin información</v>
      </c>
      <c r="M355" s="5" t="s">
        <v>528</v>
      </c>
      <c r="N355" s="6" t="s">
        <v>1190</v>
      </c>
    </row>
    <row r="356" spans="2:14" ht="15.75" thickBot="1" x14ac:dyDescent="0.3">
      <c r="B356" s="24">
        <v>354</v>
      </c>
      <c r="C356" s="24" t="s">
        <v>1292</v>
      </c>
      <c r="D356" s="24" t="s">
        <v>202</v>
      </c>
      <c r="E356" s="24" t="s">
        <v>954</v>
      </c>
      <c r="F356" s="24" t="s">
        <v>45</v>
      </c>
      <c r="G356" s="5">
        <v>34.616999999999997</v>
      </c>
      <c r="H356" s="5">
        <v>0</v>
      </c>
      <c r="I356" s="5" t="s">
        <v>34</v>
      </c>
      <c r="J356" s="5">
        <v>1730.85</v>
      </c>
      <c r="K356" s="5" t="str">
        <f>IFERROR(IF((I356*10)&lt;(G356-H356),I356*10,G356-H356),I356)</f>
        <v>No aplica</v>
      </c>
      <c r="L356" s="5">
        <f>IFERROR(IF((-1*J356*10)&gt;(H356-G356),-J356*10,H356-G356),IF(J356="Sin Información",J356,IF(J356&gt;G356,-G356,-J356)))</f>
        <v>-34.616999999999997</v>
      </c>
      <c r="M356" s="5" t="s">
        <v>516</v>
      </c>
      <c r="N356" s="6"/>
    </row>
    <row r="357" spans="2:14" ht="15.75" thickBot="1" x14ac:dyDescent="0.3">
      <c r="B357" s="24">
        <v>355</v>
      </c>
      <c r="C357" s="24" t="s">
        <v>1293</v>
      </c>
      <c r="D357" s="24" t="s">
        <v>259</v>
      </c>
      <c r="E357" s="24" t="s">
        <v>863</v>
      </c>
      <c r="F357" s="24" t="s">
        <v>42</v>
      </c>
      <c r="G357" s="5">
        <v>7</v>
      </c>
      <c r="H357" s="5">
        <v>0</v>
      </c>
      <c r="I357" s="5" t="s">
        <v>34</v>
      </c>
      <c r="J357" s="5">
        <v>3.2812500000000009</v>
      </c>
      <c r="K357" s="5" t="str">
        <f>IFERROR(IF((I357*10)&lt;(G357-H357),I357*10,G357-H357),I357)</f>
        <v>No aplica</v>
      </c>
      <c r="L357" s="5">
        <f>IFERROR(IF((-1*J357*10)&gt;(H357-G357),-J357*10,H357-G357),IF(J357="Sin Información",J357,IF(J357&gt;G357,-G357,-J357)))</f>
        <v>-7</v>
      </c>
      <c r="M357" s="5" t="s">
        <v>516</v>
      </c>
      <c r="N357" s="6"/>
    </row>
    <row r="358" spans="2:14" ht="15.75" thickBot="1" x14ac:dyDescent="0.3">
      <c r="B358" s="24">
        <v>356</v>
      </c>
      <c r="C358" s="24" t="s">
        <v>1293</v>
      </c>
      <c r="D358" s="24" t="s">
        <v>260</v>
      </c>
      <c r="E358" s="24" t="s">
        <v>864</v>
      </c>
      <c r="F358" s="24" t="s">
        <v>42</v>
      </c>
      <c r="G358" s="5">
        <v>7</v>
      </c>
      <c r="H358" s="5">
        <v>0</v>
      </c>
      <c r="I358" s="5" t="s">
        <v>34</v>
      </c>
      <c r="J358" s="5">
        <v>3.02158273381295</v>
      </c>
      <c r="K358" s="5" t="str">
        <f>IFERROR(IF((I358*10)&lt;(G358-H358),I358*10,G358-H358),I358)</f>
        <v>No aplica</v>
      </c>
      <c r="L358" s="5">
        <f>IFERROR(IF((-1*J358*10)&gt;(H358-G358),-J358*10,H358-G358),IF(J358="Sin Información",J358,IF(J358&gt;G358,-G358,-J358)))</f>
        <v>-7</v>
      </c>
      <c r="M358" s="5" t="s">
        <v>516</v>
      </c>
      <c r="N358" s="6"/>
    </row>
    <row r="359" spans="2:14" ht="29.25" thickBot="1" x14ac:dyDescent="0.3">
      <c r="B359" s="24">
        <v>357</v>
      </c>
      <c r="C359" s="24" t="s">
        <v>1210</v>
      </c>
      <c r="D359" s="24" t="s">
        <v>1382</v>
      </c>
      <c r="E359" s="24" t="s">
        <v>1186</v>
      </c>
      <c r="F359" s="24" t="s">
        <v>44</v>
      </c>
      <c r="G359" s="5">
        <v>100</v>
      </c>
      <c r="H359" s="5" t="s">
        <v>66</v>
      </c>
      <c r="I359" s="5" t="s">
        <v>34</v>
      </c>
      <c r="J359" s="5" t="s">
        <v>66</v>
      </c>
      <c r="K359" s="5" t="str">
        <f>IFERROR(IF((I359*10)&lt;(G359-H359),I359*10,G359-H359),I359)</f>
        <v>No aplica</v>
      </c>
      <c r="L359" s="5" t="str">
        <f>IFERROR(IF((-1*J359*10)&gt;(H359-G359),-J359*10,H359-G359),IF(J359="Sin Información",J359,IF(J359&gt;G359,-G359,-J359)))</f>
        <v>Sin información</v>
      </c>
      <c r="M359" s="5" t="s">
        <v>528</v>
      </c>
      <c r="N359" s="6" t="s">
        <v>1190</v>
      </c>
    </row>
    <row r="360" spans="2:14" ht="29.25" thickBot="1" x14ac:dyDescent="0.3">
      <c r="B360" s="24">
        <v>358</v>
      </c>
      <c r="C360" s="24" t="s">
        <v>1202</v>
      </c>
      <c r="D360" s="24" t="s">
        <v>1376</v>
      </c>
      <c r="E360" s="24" t="s">
        <v>1186</v>
      </c>
      <c r="F360" s="24" t="s">
        <v>44</v>
      </c>
      <c r="G360" s="5">
        <v>60</v>
      </c>
      <c r="H360" s="5" t="s">
        <v>66</v>
      </c>
      <c r="I360" s="5" t="s">
        <v>34</v>
      </c>
      <c r="J360" s="5" t="s">
        <v>66</v>
      </c>
      <c r="K360" s="5" t="str">
        <f>IFERROR(IF((I360*10)&lt;(G360-H360),I360*10,G360-H360),I360)</f>
        <v>No aplica</v>
      </c>
      <c r="L360" s="5" t="str">
        <f>IFERROR(IF((-1*J360*10)&gt;(H360-G360),-J360*10,H360-G360),IF(J360="Sin Información",J360,IF(J360&gt;G360,-G360,-J360)))</f>
        <v>Sin información</v>
      </c>
      <c r="M360" s="5" t="s">
        <v>528</v>
      </c>
      <c r="N360" s="6" t="s">
        <v>1190</v>
      </c>
    </row>
    <row r="361" spans="2:14" ht="29.25" thickBot="1" x14ac:dyDescent="0.3">
      <c r="B361" s="24">
        <v>359</v>
      </c>
      <c r="C361" s="24" t="s">
        <v>1294</v>
      </c>
      <c r="D361" s="24" t="s">
        <v>217</v>
      </c>
      <c r="E361" s="24" t="s">
        <v>1030</v>
      </c>
      <c r="F361" s="24" t="s">
        <v>39</v>
      </c>
      <c r="G361" s="5">
        <v>15.6</v>
      </c>
      <c r="H361" s="5">
        <v>10</v>
      </c>
      <c r="I361" s="5">
        <v>0.29473684210526313</v>
      </c>
      <c r="J361" s="5" t="s">
        <v>66</v>
      </c>
      <c r="K361" s="5">
        <f>IFERROR(IF((I361*10)&lt;(G361-H361),I361*10,G361-H361),I361)</f>
        <v>2.9473684210526314</v>
      </c>
      <c r="L361" s="5" t="str">
        <f>IFERROR(IF((-1*J361*10)&gt;(H361-G361),-J361*10,H361-G361),IF(J361="Sin Información",J361,IF(J361&gt;G361,-G361,-J361)))</f>
        <v>Sin información</v>
      </c>
      <c r="M361" s="5" t="s">
        <v>528</v>
      </c>
      <c r="N361" s="6" t="s">
        <v>1464</v>
      </c>
    </row>
    <row r="362" spans="2:14" ht="15.75" thickBot="1" x14ac:dyDescent="0.3">
      <c r="B362" s="24">
        <v>360</v>
      </c>
      <c r="C362" s="24" t="s">
        <v>1295</v>
      </c>
      <c r="D362" s="24" t="s">
        <v>591</v>
      </c>
      <c r="E362" s="24" t="s">
        <v>1087</v>
      </c>
      <c r="F362" s="24" t="s">
        <v>37</v>
      </c>
      <c r="G362" s="5">
        <v>1.8029999999999999</v>
      </c>
      <c r="H362" s="5">
        <v>0.54</v>
      </c>
      <c r="I362" s="5">
        <v>0.63</v>
      </c>
      <c r="J362" s="5">
        <v>0.42</v>
      </c>
      <c r="K362" s="5">
        <f>IFERROR(IF((I362*10)&lt;(G362-H362),I362*10,G362-H362),I362)</f>
        <v>1.2629999999999999</v>
      </c>
      <c r="L362" s="5">
        <f>IFERROR(IF((-1*J362*10)&gt;(H362-G362),-J362*10,H362-G362),IF(J362="Sin Información",J362,IF(J362&gt;G362,-G362,-J362)))</f>
        <v>-1.2629999999999999</v>
      </c>
      <c r="M362" s="5" t="s">
        <v>516</v>
      </c>
      <c r="N362" s="6"/>
    </row>
    <row r="363" spans="2:14" ht="15.75" thickBot="1" x14ac:dyDescent="0.3">
      <c r="B363" s="24">
        <v>361</v>
      </c>
      <c r="C363" s="24" t="s">
        <v>1295</v>
      </c>
      <c r="D363" s="24" t="s">
        <v>592</v>
      </c>
      <c r="E363" s="24" t="s">
        <v>1088</v>
      </c>
      <c r="F363" s="24" t="s">
        <v>37</v>
      </c>
      <c r="G363" s="5">
        <v>1.8029999999999999</v>
      </c>
      <c r="H363" s="5">
        <v>0.54</v>
      </c>
      <c r="I363" s="5">
        <v>0.63</v>
      </c>
      <c r="J363" s="5">
        <v>0.42</v>
      </c>
      <c r="K363" s="5">
        <f>IFERROR(IF((I363*10)&lt;(G363-H363),I363*10,G363-H363),I363)</f>
        <v>1.2629999999999999</v>
      </c>
      <c r="L363" s="5">
        <f>IFERROR(IF((-1*J363*10)&gt;(H363-G363),-J363*10,H363-G363),IF(J363="Sin Información",J363,IF(J363&gt;G363,-G363,-J363)))</f>
        <v>-1.2629999999999999</v>
      </c>
      <c r="M363" s="5" t="s">
        <v>516</v>
      </c>
      <c r="N363" s="6"/>
    </row>
    <row r="364" spans="2:14" ht="15.75" thickBot="1" x14ac:dyDescent="0.3">
      <c r="B364" s="24">
        <v>362</v>
      </c>
      <c r="C364" s="24" t="s">
        <v>1295</v>
      </c>
      <c r="D364" s="24" t="s">
        <v>593</v>
      </c>
      <c r="E364" s="24" t="s">
        <v>1089</v>
      </c>
      <c r="F364" s="24" t="s">
        <v>37</v>
      </c>
      <c r="G364" s="5">
        <v>1.8029999999999999</v>
      </c>
      <c r="H364" s="5">
        <v>0.54</v>
      </c>
      <c r="I364" s="5">
        <v>0.63</v>
      </c>
      <c r="J364" s="5">
        <v>0.42</v>
      </c>
      <c r="K364" s="5">
        <f>IFERROR(IF((I364*10)&lt;(G364-H364),I364*10,G364-H364),I364)</f>
        <v>1.2629999999999999</v>
      </c>
      <c r="L364" s="5">
        <f>IFERROR(IF((-1*J364*10)&gt;(H364-G364),-J364*10,H364-G364),IF(J364="Sin Información",J364,IF(J364&gt;G364,-G364,-J364)))</f>
        <v>-1.2629999999999999</v>
      </c>
      <c r="M364" s="5" t="s">
        <v>516</v>
      </c>
      <c r="N364" s="6"/>
    </row>
    <row r="365" spans="2:14" ht="15.75" thickBot="1" x14ac:dyDescent="0.3">
      <c r="B365" s="24">
        <v>363</v>
      </c>
      <c r="C365" s="24" t="s">
        <v>1295</v>
      </c>
      <c r="D365" s="24" t="s">
        <v>594</v>
      </c>
      <c r="E365" s="24" t="s">
        <v>1090</v>
      </c>
      <c r="F365" s="24" t="s">
        <v>37</v>
      </c>
      <c r="G365" s="5">
        <v>1.8029999999999999</v>
      </c>
      <c r="H365" s="5">
        <v>0.54</v>
      </c>
      <c r="I365" s="5">
        <v>0.63</v>
      </c>
      <c r="J365" s="5">
        <v>0.42</v>
      </c>
      <c r="K365" s="5">
        <f>IFERROR(IF((I365*10)&lt;(G365-H365),I365*10,G365-H365),I365)</f>
        <v>1.2629999999999999</v>
      </c>
      <c r="L365" s="5">
        <f>IFERROR(IF((-1*J365*10)&gt;(H365-G365),-J365*10,H365-G365),IF(J365="Sin Información",J365,IF(J365&gt;G365,-G365,-J365)))</f>
        <v>-1.2629999999999999</v>
      </c>
      <c r="M365" s="5" t="s">
        <v>516</v>
      </c>
      <c r="N365" s="6"/>
    </row>
    <row r="366" spans="2:14" ht="15.75" thickBot="1" x14ac:dyDescent="0.3">
      <c r="B366" s="24">
        <v>364</v>
      </c>
      <c r="C366" s="24" t="s">
        <v>1295</v>
      </c>
      <c r="D366" s="24" t="s">
        <v>595</v>
      </c>
      <c r="E366" s="24" t="s">
        <v>1091</v>
      </c>
      <c r="F366" s="24" t="s">
        <v>37</v>
      </c>
      <c r="G366" s="5">
        <v>1.8029999999999999</v>
      </c>
      <c r="H366" s="5">
        <v>0.54</v>
      </c>
      <c r="I366" s="5">
        <v>0.63</v>
      </c>
      <c r="J366" s="5">
        <v>0.42</v>
      </c>
      <c r="K366" s="5">
        <f>IFERROR(IF((I366*10)&lt;(G366-H366),I366*10,G366-H366),I366)</f>
        <v>1.2629999999999999</v>
      </c>
      <c r="L366" s="5">
        <f>IFERROR(IF((-1*J366*10)&gt;(H366-G366),-J366*10,H366-G366),IF(J366="Sin Información",J366,IF(J366&gt;G366,-G366,-J366)))</f>
        <v>-1.2629999999999999</v>
      </c>
      <c r="M366" s="5" t="s">
        <v>516</v>
      </c>
      <c r="N366" s="6"/>
    </row>
    <row r="367" spans="2:14" ht="15.75" thickBot="1" x14ac:dyDescent="0.3">
      <c r="B367" s="24">
        <v>365</v>
      </c>
      <c r="C367" s="24" t="s">
        <v>1295</v>
      </c>
      <c r="D367" s="24" t="s">
        <v>596</v>
      </c>
      <c r="E367" s="24" t="s">
        <v>1092</v>
      </c>
      <c r="F367" s="24" t="s">
        <v>37</v>
      </c>
      <c r="G367" s="5">
        <v>1.8029999999999999</v>
      </c>
      <c r="H367" s="5">
        <v>0.54</v>
      </c>
      <c r="I367" s="5">
        <v>0.63</v>
      </c>
      <c r="J367" s="5">
        <v>0.42</v>
      </c>
      <c r="K367" s="5">
        <f>IFERROR(IF((I367*10)&lt;(G367-H367),I367*10,G367-H367),I367)</f>
        <v>1.2629999999999999</v>
      </c>
      <c r="L367" s="5">
        <f>IFERROR(IF((-1*J367*10)&gt;(H367-G367),-J367*10,H367-G367),IF(J367="Sin Información",J367,IF(J367&gt;G367,-G367,-J367)))</f>
        <v>-1.2629999999999999</v>
      </c>
      <c r="M367" s="5" t="s">
        <v>516</v>
      </c>
      <c r="N367" s="6"/>
    </row>
    <row r="368" spans="2:14" ht="15.75" thickBot="1" x14ac:dyDescent="0.3">
      <c r="B368" s="24">
        <v>366</v>
      </c>
      <c r="C368" s="24" t="s">
        <v>1295</v>
      </c>
      <c r="D368" s="24" t="s">
        <v>597</v>
      </c>
      <c r="E368" s="24" t="s">
        <v>1093</v>
      </c>
      <c r="F368" s="24" t="s">
        <v>37</v>
      </c>
      <c r="G368" s="5">
        <v>1.8029999999999999</v>
      </c>
      <c r="H368" s="5">
        <v>0.54</v>
      </c>
      <c r="I368" s="5">
        <v>0.63</v>
      </c>
      <c r="J368" s="5">
        <v>0.42</v>
      </c>
      <c r="K368" s="5">
        <f>IFERROR(IF((I368*10)&lt;(G368-H368),I368*10,G368-H368),I368)</f>
        <v>1.2629999999999999</v>
      </c>
      <c r="L368" s="5">
        <f>IFERROR(IF((-1*J368*10)&gt;(H368-G368),-J368*10,H368-G368),IF(J368="Sin Información",J368,IF(J368&gt;G368,-G368,-J368)))</f>
        <v>-1.2629999999999999</v>
      </c>
      <c r="M368" s="5" t="s">
        <v>516</v>
      </c>
      <c r="N368" s="6"/>
    </row>
    <row r="369" spans="2:14" ht="15.75" thickBot="1" x14ac:dyDescent="0.3">
      <c r="B369" s="24">
        <v>367</v>
      </c>
      <c r="C369" s="24" t="s">
        <v>1295</v>
      </c>
      <c r="D369" s="24" t="s">
        <v>598</v>
      </c>
      <c r="E369" s="24" t="s">
        <v>1094</v>
      </c>
      <c r="F369" s="24" t="s">
        <v>37</v>
      </c>
      <c r="G369" s="5">
        <v>1.8029999999999999</v>
      </c>
      <c r="H369" s="5">
        <v>0.54</v>
      </c>
      <c r="I369" s="5">
        <v>0.63</v>
      </c>
      <c r="J369" s="5">
        <v>0.42</v>
      </c>
      <c r="K369" s="5">
        <f>IFERROR(IF((I369*10)&lt;(G369-H369),I369*10,G369-H369),I369)</f>
        <v>1.2629999999999999</v>
      </c>
      <c r="L369" s="5">
        <f>IFERROR(IF((-1*J369*10)&gt;(H369-G369),-J369*10,H369-G369),IF(J369="Sin Información",J369,IF(J369&gt;G369,-G369,-J369)))</f>
        <v>-1.2629999999999999</v>
      </c>
      <c r="M369" s="5" t="s">
        <v>516</v>
      </c>
      <c r="N369" s="6"/>
    </row>
    <row r="370" spans="2:14" ht="15.75" thickBot="1" x14ac:dyDescent="0.3">
      <c r="B370" s="24">
        <v>368</v>
      </c>
      <c r="C370" s="24" t="s">
        <v>1295</v>
      </c>
      <c r="D370" s="24" t="s">
        <v>599</v>
      </c>
      <c r="E370" s="24" t="s">
        <v>1095</v>
      </c>
      <c r="F370" s="24" t="s">
        <v>37</v>
      </c>
      <c r="G370" s="5">
        <v>1.8029999999999999</v>
      </c>
      <c r="H370" s="5">
        <v>0.54</v>
      </c>
      <c r="I370" s="5">
        <v>0.63</v>
      </c>
      <c r="J370" s="5">
        <v>0.42</v>
      </c>
      <c r="K370" s="5">
        <f>IFERROR(IF((I370*10)&lt;(G370-H370),I370*10,G370-H370),I370)</f>
        <v>1.2629999999999999</v>
      </c>
      <c r="L370" s="5">
        <f>IFERROR(IF((-1*J370*10)&gt;(H370-G370),-J370*10,H370-G370),IF(J370="Sin Información",J370,IF(J370&gt;G370,-G370,-J370)))</f>
        <v>-1.2629999999999999</v>
      </c>
      <c r="M370" s="5" t="s">
        <v>516</v>
      </c>
      <c r="N370" s="6"/>
    </row>
    <row r="371" spans="2:14" ht="15.75" thickBot="1" x14ac:dyDescent="0.3">
      <c r="B371" s="24">
        <v>369</v>
      </c>
      <c r="C371" s="24" t="s">
        <v>1295</v>
      </c>
      <c r="D371" s="24" t="s">
        <v>600</v>
      </c>
      <c r="E371" s="24" t="s">
        <v>1096</v>
      </c>
      <c r="F371" s="24" t="s">
        <v>37</v>
      </c>
      <c r="G371" s="5">
        <v>1.8029999999999999</v>
      </c>
      <c r="H371" s="5">
        <v>0.54</v>
      </c>
      <c r="I371" s="5">
        <v>0.63</v>
      </c>
      <c r="J371" s="5">
        <v>0.42</v>
      </c>
      <c r="K371" s="5">
        <f>IFERROR(IF((I371*10)&lt;(G371-H371),I371*10,G371-H371),I371)</f>
        <v>1.2629999999999999</v>
      </c>
      <c r="L371" s="5">
        <f>IFERROR(IF((-1*J371*10)&gt;(H371-G371),-J371*10,H371-G371),IF(J371="Sin Información",J371,IF(J371&gt;G371,-G371,-J371)))</f>
        <v>-1.2629999999999999</v>
      </c>
      <c r="M371" s="5" t="s">
        <v>516</v>
      </c>
      <c r="N371" s="6"/>
    </row>
    <row r="372" spans="2:14" ht="29.25" thickBot="1" x14ac:dyDescent="0.3">
      <c r="B372" s="24">
        <v>370</v>
      </c>
      <c r="C372" s="24" t="s">
        <v>1361</v>
      </c>
      <c r="D372" s="24" t="s">
        <v>496</v>
      </c>
      <c r="E372" s="24" t="s">
        <v>945</v>
      </c>
      <c r="F372" s="24" t="s">
        <v>44</v>
      </c>
      <c r="G372" s="5">
        <v>10.75</v>
      </c>
      <c r="H372" s="5">
        <v>0.31900000000000001</v>
      </c>
      <c r="I372" s="5" t="s">
        <v>34</v>
      </c>
      <c r="J372" s="5" t="s">
        <v>66</v>
      </c>
      <c r="K372" s="5" t="str">
        <f>IFERROR(IF((I372*10)&lt;(G372-H372),I372*10,G372-H372),I372)</f>
        <v>No aplica</v>
      </c>
      <c r="L372" s="5" t="str">
        <f>IFERROR(IF((-1*J372*10)&gt;(H372-G372),-J372*10,H372-G372),IF(J372="Sin Información",J372,IF(J372&gt;G372,-G372,-J372)))</f>
        <v>Sin información</v>
      </c>
      <c r="M372" s="5" t="s">
        <v>516</v>
      </c>
      <c r="N372" s="6" t="s">
        <v>1428</v>
      </c>
    </row>
    <row r="373" spans="2:14" ht="15.75" thickBot="1" x14ac:dyDescent="0.3">
      <c r="B373" s="24">
        <v>371</v>
      </c>
      <c r="C373" s="24" t="s">
        <v>1197</v>
      </c>
      <c r="D373" s="24" t="s">
        <v>149</v>
      </c>
      <c r="E373" s="24" t="s">
        <v>736</v>
      </c>
      <c r="F373" s="24" t="s">
        <v>42</v>
      </c>
      <c r="G373" s="5">
        <v>5.4470000000000001</v>
      </c>
      <c r="H373" s="5">
        <v>0.5</v>
      </c>
      <c r="I373" s="5">
        <v>0.77814285714285714</v>
      </c>
      <c r="J373" s="5">
        <v>1.649</v>
      </c>
      <c r="K373" s="5">
        <f>IFERROR(IF((I373*10)&lt;(G373-H373),I373*10,G373-H373),I373)</f>
        <v>4.9470000000000001</v>
      </c>
      <c r="L373" s="5">
        <f>IFERROR(IF((-1*J373*10)&gt;(H373-G373),-J373*10,H373-G373),IF(J373="Sin Información",J373,IF(J373&gt;G373,-G373,-J373)))</f>
        <v>-4.9470000000000001</v>
      </c>
      <c r="M373" s="5" t="s">
        <v>516</v>
      </c>
      <c r="N373" s="6"/>
    </row>
    <row r="374" spans="2:14" ht="15.75" thickBot="1" x14ac:dyDescent="0.3">
      <c r="B374" s="24">
        <v>372</v>
      </c>
      <c r="C374" s="24" t="s">
        <v>1197</v>
      </c>
      <c r="D374" s="24" t="s">
        <v>150</v>
      </c>
      <c r="E374" s="24" t="s">
        <v>737</v>
      </c>
      <c r="F374" s="24" t="s">
        <v>42</v>
      </c>
      <c r="G374" s="5">
        <v>5.4470000000000001</v>
      </c>
      <c r="H374" s="5">
        <v>0.5</v>
      </c>
      <c r="I374" s="5">
        <v>0.77814285714285714</v>
      </c>
      <c r="J374" s="5">
        <v>1.649</v>
      </c>
      <c r="K374" s="5">
        <f>IFERROR(IF((I374*10)&lt;(G374-H374),I374*10,G374-H374),I374)</f>
        <v>4.9470000000000001</v>
      </c>
      <c r="L374" s="5">
        <f>IFERROR(IF((-1*J374*10)&gt;(H374-G374),-J374*10,H374-G374),IF(J374="Sin Información",J374,IF(J374&gt;G374,-G374,-J374)))</f>
        <v>-4.9470000000000001</v>
      </c>
      <c r="M374" s="5" t="s">
        <v>516</v>
      </c>
      <c r="N374" s="6"/>
    </row>
    <row r="375" spans="2:14" ht="29.25" thickBot="1" x14ac:dyDescent="0.3">
      <c r="B375" s="24">
        <v>373</v>
      </c>
      <c r="C375" s="24" t="s">
        <v>1197</v>
      </c>
      <c r="D375" s="24" t="s">
        <v>1371</v>
      </c>
      <c r="E375" s="24" t="s">
        <v>1186</v>
      </c>
      <c r="F375" s="24" t="s">
        <v>44</v>
      </c>
      <c r="G375" s="5">
        <v>150</v>
      </c>
      <c r="H375" s="5" t="s">
        <v>66</v>
      </c>
      <c r="I375" s="5" t="s">
        <v>34</v>
      </c>
      <c r="J375" s="5" t="s">
        <v>66</v>
      </c>
      <c r="K375" s="5" t="str">
        <f>IFERROR(IF((I375*10)&lt;(G375-H375),I375*10,G375-H375),I375)</f>
        <v>No aplica</v>
      </c>
      <c r="L375" s="5" t="str">
        <f>IFERROR(IF((-1*J375*10)&gt;(H375-G375),-J375*10,H375-G375),IF(J375="Sin Información",J375,IF(J375&gt;G375,-G375,-J375)))</f>
        <v>Sin información</v>
      </c>
      <c r="M375" s="5" t="s">
        <v>528</v>
      </c>
      <c r="N375" s="6" t="s">
        <v>1190</v>
      </c>
    </row>
    <row r="376" spans="2:14" ht="29.25" thickBot="1" x14ac:dyDescent="0.3">
      <c r="B376" s="24">
        <v>374</v>
      </c>
      <c r="C376" s="24" t="s">
        <v>1197</v>
      </c>
      <c r="D376" s="24" t="s">
        <v>1395</v>
      </c>
      <c r="E376" s="24" t="s">
        <v>1186</v>
      </c>
      <c r="F376" s="24" t="s">
        <v>45</v>
      </c>
      <c r="G376" s="5">
        <v>87.9</v>
      </c>
      <c r="H376" s="5" t="s">
        <v>66</v>
      </c>
      <c r="I376" s="5" t="s">
        <v>34</v>
      </c>
      <c r="J376" s="5" t="s">
        <v>66</v>
      </c>
      <c r="K376" s="5" t="str">
        <f>IFERROR(IF((I376*10)&lt;(G376-H376),I376*10,G376-H376),I376)</f>
        <v>No aplica</v>
      </c>
      <c r="L376" s="5" t="str">
        <f>IFERROR(IF((-1*J376*10)&gt;(H376-G376),-J376*10,H376-G376),IF(J376="Sin Información",J376,IF(J376&gt;G376,-G376,-J376)))</f>
        <v>Sin información</v>
      </c>
      <c r="M376" s="5" t="s">
        <v>528</v>
      </c>
      <c r="N376" s="6" t="s">
        <v>1190</v>
      </c>
    </row>
    <row r="377" spans="2:14" ht="29.25" thickBot="1" x14ac:dyDescent="0.3">
      <c r="B377" s="24">
        <v>375</v>
      </c>
      <c r="C377" s="24" t="s">
        <v>1197</v>
      </c>
      <c r="D377" s="24" t="s">
        <v>556</v>
      </c>
      <c r="E377" s="24" t="s">
        <v>955</v>
      </c>
      <c r="F377" s="24" t="s">
        <v>45</v>
      </c>
      <c r="G377" s="5">
        <v>2.024</v>
      </c>
      <c r="H377" s="5" t="s">
        <v>66</v>
      </c>
      <c r="I377" s="5" t="s">
        <v>34</v>
      </c>
      <c r="J377" s="5" t="s">
        <v>66</v>
      </c>
      <c r="K377" s="5" t="str">
        <f>IFERROR(IF((I377*10)&lt;(G377-H377),I377*10,G377-H377),I377)</f>
        <v>No aplica</v>
      </c>
      <c r="L377" s="5" t="str">
        <f>IFERROR(IF((-1*J377*10)&gt;(H377-G377),-J377*10,H377-G377),IF(J377="Sin Información",J377,IF(J377&gt;G377,-G377,-J377)))</f>
        <v>Sin información</v>
      </c>
      <c r="M377" s="5" t="s">
        <v>528</v>
      </c>
      <c r="N377" s="6" t="s">
        <v>1464</v>
      </c>
    </row>
    <row r="378" spans="2:14" ht="29.25" thickBot="1" x14ac:dyDescent="0.3">
      <c r="B378" s="24">
        <v>376</v>
      </c>
      <c r="C378" s="24" t="s">
        <v>1197</v>
      </c>
      <c r="D378" s="24" t="s">
        <v>385</v>
      </c>
      <c r="E378" s="24" t="s">
        <v>967</v>
      </c>
      <c r="F378" s="24" t="s">
        <v>45</v>
      </c>
      <c r="G378" s="5">
        <v>6.24</v>
      </c>
      <c r="H378" s="5">
        <v>0.30299999999999999</v>
      </c>
      <c r="I378" s="5" t="s">
        <v>34</v>
      </c>
      <c r="J378" s="5" t="s">
        <v>66</v>
      </c>
      <c r="K378" s="5" t="str">
        <f>IFERROR(IF((I378*10)&lt;(G378-H378),I378*10,G378-H378),I378)</f>
        <v>No aplica</v>
      </c>
      <c r="L378" s="5" t="str">
        <f>IFERROR(IF((-1*J378*10)&gt;(H378-G378),-J378*10,H378-G378),IF(J378="Sin Información",J378,IF(J378&gt;G378,-G378,-J378)))</f>
        <v>Sin información</v>
      </c>
      <c r="M378" s="5" t="s">
        <v>516</v>
      </c>
      <c r="N378" s="6" t="s">
        <v>1428</v>
      </c>
    </row>
    <row r="379" spans="2:14" ht="29.25" thickBot="1" x14ac:dyDescent="0.3">
      <c r="B379" s="24">
        <v>377</v>
      </c>
      <c r="C379" s="24" t="s">
        <v>1197</v>
      </c>
      <c r="D379" s="24" t="s">
        <v>468</v>
      </c>
      <c r="E379" s="24" t="s">
        <v>978</v>
      </c>
      <c r="F379" s="24" t="s">
        <v>45</v>
      </c>
      <c r="G379" s="5">
        <v>1.28</v>
      </c>
      <c r="H379" s="5">
        <v>5.3999999999999999E-2</v>
      </c>
      <c r="I379" s="5" t="s">
        <v>34</v>
      </c>
      <c r="J379" s="5" t="s">
        <v>66</v>
      </c>
      <c r="K379" s="5" t="str">
        <f>IFERROR(IF((I379*10)&lt;(G379-H379),I379*10,G379-H379),I379)</f>
        <v>No aplica</v>
      </c>
      <c r="L379" s="5" t="str">
        <f>IFERROR(IF((-1*J379*10)&gt;(H379-G379),-J379*10,H379-G379),IF(J379="Sin Información",J379,IF(J379&gt;G379,-G379,-J379)))</f>
        <v>Sin información</v>
      </c>
      <c r="M379" s="5" t="s">
        <v>516</v>
      </c>
      <c r="N379" s="6" t="s">
        <v>1428</v>
      </c>
    </row>
    <row r="380" spans="2:14" ht="29.25" thickBot="1" x14ac:dyDescent="0.3">
      <c r="B380" s="24">
        <v>378</v>
      </c>
      <c r="C380" s="24" t="s">
        <v>1197</v>
      </c>
      <c r="D380" s="24" t="s">
        <v>250</v>
      </c>
      <c r="E380" s="24" t="s">
        <v>763</v>
      </c>
      <c r="F380" s="24" t="s">
        <v>37</v>
      </c>
      <c r="G380" s="5">
        <v>2.1682199999999998</v>
      </c>
      <c r="H380" s="5">
        <v>1.6220000000000001</v>
      </c>
      <c r="I380" s="5" t="s">
        <v>66</v>
      </c>
      <c r="J380" s="5" t="s">
        <v>66</v>
      </c>
      <c r="K380" s="5" t="str">
        <f>IFERROR(IF((I380*10)&lt;(G380-H380),I380*10,G380-H380),I380)</f>
        <v>Sin información</v>
      </c>
      <c r="L380" s="5" t="str">
        <f>IFERROR(IF((-1*J380*10)&gt;(H380-G380),-J380*10,H380-G380),IF(J380="Sin Información",J380,IF(J380&gt;G380,-G380,-J380)))</f>
        <v>Sin información</v>
      </c>
      <c r="M380" s="5" t="s">
        <v>721</v>
      </c>
      <c r="N380" s="6" t="s">
        <v>1428</v>
      </c>
    </row>
    <row r="381" spans="2:14" ht="29.25" thickBot="1" x14ac:dyDescent="0.3">
      <c r="B381" s="24">
        <v>379</v>
      </c>
      <c r="C381" s="24" t="s">
        <v>1197</v>
      </c>
      <c r="D381" s="24" t="s">
        <v>251</v>
      </c>
      <c r="E381" s="24" t="s">
        <v>764</v>
      </c>
      <c r="F381" s="24" t="s">
        <v>37</v>
      </c>
      <c r="G381" s="5">
        <v>2.2190099999999999</v>
      </c>
      <c r="H381" s="5">
        <v>1.6220000000000001</v>
      </c>
      <c r="I381" s="5" t="s">
        <v>66</v>
      </c>
      <c r="J381" s="5" t="s">
        <v>66</v>
      </c>
      <c r="K381" s="5" t="str">
        <f>IFERROR(IF((I381*10)&lt;(G381-H381),I381*10,G381-H381),I381)</f>
        <v>Sin información</v>
      </c>
      <c r="L381" s="5" t="str">
        <f>IFERROR(IF((-1*J381*10)&gt;(H381-G381),-J381*10,H381-G381),IF(J381="Sin Información",J381,IF(J381&gt;G381,-G381,-J381)))</f>
        <v>Sin información</v>
      </c>
      <c r="M381" s="5" t="s">
        <v>721</v>
      </c>
      <c r="N381" s="6" t="s">
        <v>1428</v>
      </c>
    </row>
    <row r="382" spans="2:14" ht="29.25" thickBot="1" x14ac:dyDescent="0.3">
      <c r="B382" s="24">
        <v>380</v>
      </c>
      <c r="C382" s="24" t="s">
        <v>1197</v>
      </c>
      <c r="D382" s="24" t="s">
        <v>252</v>
      </c>
      <c r="E382" s="24" t="s">
        <v>765</v>
      </c>
      <c r="F382" s="24" t="s">
        <v>37</v>
      </c>
      <c r="G382" s="5">
        <v>2.1930800000000001</v>
      </c>
      <c r="H382" s="5">
        <v>1.6220000000000001</v>
      </c>
      <c r="I382" s="5" t="s">
        <v>66</v>
      </c>
      <c r="J382" s="5" t="s">
        <v>66</v>
      </c>
      <c r="K382" s="5" t="str">
        <f>IFERROR(IF((I382*10)&lt;(G382-H382),I382*10,G382-H382),I382)</f>
        <v>Sin información</v>
      </c>
      <c r="L382" s="5" t="str">
        <f>IFERROR(IF((-1*J382*10)&gt;(H382-G382),-J382*10,H382-G382),IF(J382="Sin Información",J382,IF(J382&gt;G382,-G382,-J382)))</f>
        <v>Sin información</v>
      </c>
      <c r="M382" s="5" t="s">
        <v>721</v>
      </c>
      <c r="N382" s="6" t="s">
        <v>1428</v>
      </c>
    </row>
    <row r="383" spans="2:14" ht="29.25" thickBot="1" x14ac:dyDescent="0.3">
      <c r="B383" s="24">
        <v>381</v>
      </c>
      <c r="C383" s="24" t="s">
        <v>1197</v>
      </c>
      <c r="D383" s="24" t="s">
        <v>253</v>
      </c>
      <c r="E383" s="24" t="s">
        <v>766</v>
      </c>
      <c r="F383" s="24" t="s">
        <v>37</v>
      </c>
      <c r="G383" s="5">
        <v>2.1244999999999998</v>
      </c>
      <c r="H383" s="5">
        <v>1.6220000000000001</v>
      </c>
      <c r="I383" s="5" t="s">
        <v>66</v>
      </c>
      <c r="J383" s="5" t="s">
        <v>66</v>
      </c>
      <c r="K383" s="5" t="str">
        <f>IFERROR(IF((I383*10)&lt;(G383-H383),I383*10,G383-H383),I383)</f>
        <v>Sin información</v>
      </c>
      <c r="L383" s="5" t="str">
        <f>IFERROR(IF((-1*J383*10)&gt;(H383-G383),-J383*10,H383-G383),IF(J383="Sin Información",J383,IF(J383&gt;G383,-G383,-J383)))</f>
        <v>Sin información</v>
      </c>
      <c r="M383" s="5" t="s">
        <v>721</v>
      </c>
      <c r="N383" s="6" t="s">
        <v>1428</v>
      </c>
    </row>
    <row r="384" spans="2:14" ht="29.25" thickBot="1" x14ac:dyDescent="0.3">
      <c r="B384" s="24">
        <v>382</v>
      </c>
      <c r="C384" s="24" t="s">
        <v>1197</v>
      </c>
      <c r="D384" s="24" t="s">
        <v>329</v>
      </c>
      <c r="E384" s="24" t="s">
        <v>767</v>
      </c>
      <c r="F384" s="24" t="s">
        <v>37</v>
      </c>
      <c r="G384" s="5">
        <v>0.92406999999999995</v>
      </c>
      <c r="H384" s="5">
        <v>0.76500000000000001</v>
      </c>
      <c r="I384" s="5" t="s">
        <v>66</v>
      </c>
      <c r="J384" s="5" t="s">
        <v>66</v>
      </c>
      <c r="K384" s="5" t="str">
        <f>IFERROR(IF((I384*10)&lt;(G384-H384),I384*10,G384-H384),I384)</f>
        <v>Sin información</v>
      </c>
      <c r="L384" s="5" t="str">
        <f>IFERROR(IF((-1*J384*10)&gt;(H384-G384),-J384*10,H384-G384),IF(J384="Sin Información",J384,IF(J384&gt;G384,-G384,-J384)))</f>
        <v>Sin información</v>
      </c>
      <c r="M384" s="5" t="s">
        <v>721</v>
      </c>
      <c r="N384" s="6" t="s">
        <v>1428</v>
      </c>
    </row>
    <row r="385" spans="2:14" ht="29.25" thickBot="1" x14ac:dyDescent="0.3">
      <c r="B385" s="24">
        <v>383</v>
      </c>
      <c r="C385" s="24" t="s">
        <v>1197</v>
      </c>
      <c r="D385" s="24" t="s">
        <v>330</v>
      </c>
      <c r="E385" s="24" t="s">
        <v>768</v>
      </c>
      <c r="F385" s="24" t="s">
        <v>37</v>
      </c>
      <c r="G385" s="5">
        <v>0.82867999999999997</v>
      </c>
      <c r="H385" s="5">
        <v>0.76500000000000001</v>
      </c>
      <c r="I385" s="5" t="s">
        <v>66</v>
      </c>
      <c r="J385" s="5" t="s">
        <v>66</v>
      </c>
      <c r="K385" s="5" t="str">
        <f>IFERROR(IF((I385*10)&lt;(G385-H385),I385*10,G385-H385),I385)</f>
        <v>Sin información</v>
      </c>
      <c r="L385" s="5" t="str">
        <f>IFERROR(IF((-1*J385*10)&gt;(H385-G385),-J385*10,H385-G385),IF(J385="Sin Información",J385,IF(J385&gt;G385,-G385,-J385)))</f>
        <v>Sin información</v>
      </c>
      <c r="M385" s="5" t="s">
        <v>721</v>
      </c>
      <c r="N385" s="6" t="s">
        <v>1428</v>
      </c>
    </row>
    <row r="386" spans="2:14" ht="29.25" thickBot="1" x14ac:dyDescent="0.3">
      <c r="B386" s="24">
        <v>384</v>
      </c>
      <c r="C386" s="24" t="s">
        <v>1197</v>
      </c>
      <c r="D386" s="24" t="s">
        <v>331</v>
      </c>
      <c r="E386" s="24" t="s">
        <v>769</v>
      </c>
      <c r="F386" s="24" t="s">
        <v>37</v>
      </c>
      <c r="G386" s="5">
        <v>0.89576</v>
      </c>
      <c r="H386" s="5">
        <v>0.76500000000000001</v>
      </c>
      <c r="I386" s="5" t="s">
        <v>66</v>
      </c>
      <c r="J386" s="5" t="s">
        <v>66</v>
      </c>
      <c r="K386" s="5" t="str">
        <f>IFERROR(IF((I386*10)&lt;(G386-H386),I386*10,G386-H386),I386)</f>
        <v>Sin información</v>
      </c>
      <c r="L386" s="5" t="str">
        <f>IFERROR(IF((-1*J386*10)&gt;(H386-G386),-J386*10,H386-G386),IF(J386="Sin Información",J386,IF(J386&gt;G386,-G386,-J386)))</f>
        <v>Sin información</v>
      </c>
      <c r="M386" s="5" t="s">
        <v>721</v>
      </c>
      <c r="N386" s="6" t="s">
        <v>1428</v>
      </c>
    </row>
    <row r="387" spans="2:14" ht="29.25" thickBot="1" x14ac:dyDescent="0.3">
      <c r="B387" s="24">
        <v>385</v>
      </c>
      <c r="C387" s="24" t="s">
        <v>1197</v>
      </c>
      <c r="D387" s="24" t="s">
        <v>332</v>
      </c>
      <c r="E387" s="24" t="s">
        <v>770</v>
      </c>
      <c r="F387" s="24" t="s">
        <v>37</v>
      </c>
      <c r="G387" s="5">
        <v>1.10945</v>
      </c>
      <c r="H387" s="5">
        <v>1.1299999999999999</v>
      </c>
      <c r="I387" s="5" t="s">
        <v>66</v>
      </c>
      <c r="J387" s="5" t="s">
        <v>66</v>
      </c>
      <c r="K387" s="5" t="str">
        <f>IFERROR(IF((I387*10)&lt;(G387-H387),I387*10,G387-H387),I387)</f>
        <v>Sin información</v>
      </c>
      <c r="L387" s="5" t="str">
        <f>IFERROR(IF((-1*J387*10)&gt;(H387-G387),-J387*10,H387-G387),IF(J387="Sin Información",J387,IF(J387&gt;G387,-G387,-J387)))</f>
        <v>Sin información</v>
      </c>
      <c r="M387" s="5" t="s">
        <v>721</v>
      </c>
      <c r="N387" s="6" t="s">
        <v>1428</v>
      </c>
    </row>
    <row r="388" spans="2:14" ht="29.25" thickBot="1" x14ac:dyDescent="0.3">
      <c r="B388" s="24">
        <v>386</v>
      </c>
      <c r="C388" s="24" t="s">
        <v>1197</v>
      </c>
      <c r="D388" s="24" t="s">
        <v>333</v>
      </c>
      <c r="E388" s="24" t="s">
        <v>771</v>
      </c>
      <c r="F388" s="24" t="s">
        <v>37</v>
      </c>
      <c r="G388" s="5">
        <v>1.1388100000000001</v>
      </c>
      <c r="H388" s="5">
        <v>1.1299999999999999</v>
      </c>
      <c r="I388" s="5" t="s">
        <v>66</v>
      </c>
      <c r="J388" s="5" t="s">
        <v>66</v>
      </c>
      <c r="K388" s="5" t="str">
        <f>IFERROR(IF((I388*10)&lt;(G388-H388),I388*10,G388-H388),I388)</f>
        <v>Sin información</v>
      </c>
      <c r="L388" s="5" t="str">
        <f>IFERROR(IF((-1*J388*10)&gt;(H388-G388),-J388*10,H388-G388),IF(J388="Sin Información",J388,IF(J388&gt;G388,-G388,-J388)))</f>
        <v>Sin información</v>
      </c>
      <c r="M388" s="5" t="s">
        <v>721</v>
      </c>
      <c r="N388" s="6" t="s">
        <v>1428</v>
      </c>
    </row>
    <row r="389" spans="2:14" ht="15.75" thickBot="1" x14ac:dyDescent="0.3">
      <c r="B389" s="24">
        <v>387</v>
      </c>
      <c r="C389" s="24" t="s">
        <v>1197</v>
      </c>
      <c r="D389" s="24" t="s">
        <v>267</v>
      </c>
      <c r="E389" s="24" t="s">
        <v>713</v>
      </c>
      <c r="F389" s="24" t="s">
        <v>35</v>
      </c>
      <c r="G389" s="5">
        <v>376.96</v>
      </c>
      <c r="H389" s="5">
        <v>106.2</v>
      </c>
      <c r="I389" s="5">
        <v>3.22</v>
      </c>
      <c r="J389" s="5">
        <v>6.4466666666666663</v>
      </c>
      <c r="K389" s="5">
        <f>IFERROR(IF((I389*10)&lt;(G389-H389),I389*10,G389-H389),I389)</f>
        <v>32.200000000000003</v>
      </c>
      <c r="L389" s="5">
        <f>IFERROR(IF((-1*J389*10)&gt;(H389-G389),-J389*10,H389-G389),IF(J389="Sin Información",J389,IF(J389&gt;G389,-G389,-J389)))</f>
        <v>-64.466666666666669</v>
      </c>
      <c r="M389" s="5" t="s">
        <v>516</v>
      </c>
      <c r="N389" s="6"/>
    </row>
    <row r="390" spans="2:14" ht="15.75" thickBot="1" x14ac:dyDescent="0.3">
      <c r="B390" s="24">
        <v>388</v>
      </c>
      <c r="C390" s="24" t="s">
        <v>1197</v>
      </c>
      <c r="D390" s="24" t="s">
        <v>196</v>
      </c>
      <c r="E390" s="24" t="s">
        <v>638</v>
      </c>
      <c r="F390" s="24" t="s">
        <v>35</v>
      </c>
      <c r="G390" s="5">
        <v>161.77000000000001</v>
      </c>
      <c r="H390" s="5">
        <v>60</v>
      </c>
      <c r="I390" s="5">
        <v>0.56538888888888894</v>
      </c>
      <c r="J390" s="5">
        <v>0.91684684684684692</v>
      </c>
      <c r="K390" s="5">
        <f>IFERROR(IF((I390*10)&lt;(G390-H390),I390*10,G390-H390),I390)</f>
        <v>5.6538888888888899</v>
      </c>
      <c r="L390" s="5">
        <f>IFERROR(IF((-1*J390*10)&gt;(H390-G390),-J390*10,H390-G390),IF(J390="Sin Información",J390,IF(J390&gt;G390,-G390,-J390)))</f>
        <v>-9.1684684684684683</v>
      </c>
      <c r="M390" s="5" t="s">
        <v>516</v>
      </c>
      <c r="N390" s="6"/>
    </row>
    <row r="391" spans="2:14" ht="15.75" thickBot="1" x14ac:dyDescent="0.3">
      <c r="B391" s="24">
        <v>389</v>
      </c>
      <c r="C391" s="24" t="s">
        <v>1197</v>
      </c>
      <c r="D391" s="24" t="s">
        <v>197</v>
      </c>
      <c r="E391" s="24" t="s">
        <v>639</v>
      </c>
      <c r="F391" s="24" t="s">
        <v>35</v>
      </c>
      <c r="G391" s="5">
        <v>171.989</v>
      </c>
      <c r="H391" s="5">
        <v>60</v>
      </c>
      <c r="I391" s="5">
        <v>0.62216111111111116</v>
      </c>
      <c r="J391" s="5">
        <v>1.0369351851851851</v>
      </c>
      <c r="K391" s="5">
        <f>IFERROR(IF((I391*10)&lt;(G391-H391),I391*10,G391-H391),I391)</f>
        <v>6.2216111111111116</v>
      </c>
      <c r="L391" s="5">
        <f>IFERROR(IF((-1*J391*10)&gt;(H391-G391),-J391*10,H391-G391),IF(J391="Sin Información",J391,IF(J391&gt;G391,-G391,-J391)))</f>
        <v>-10.369351851851851</v>
      </c>
      <c r="M391" s="5" t="s">
        <v>516</v>
      </c>
      <c r="N391" s="6"/>
    </row>
    <row r="392" spans="2:14" ht="29.25" thickBot="1" x14ac:dyDescent="0.3">
      <c r="B392" s="24">
        <v>390</v>
      </c>
      <c r="C392" s="24" t="s">
        <v>1197</v>
      </c>
      <c r="D392" s="24" t="s">
        <v>198</v>
      </c>
      <c r="E392" s="24" t="s">
        <v>642</v>
      </c>
      <c r="F392" s="24" t="s">
        <v>37</v>
      </c>
      <c r="G392" s="5">
        <v>160.04</v>
      </c>
      <c r="H392" s="5">
        <v>40</v>
      </c>
      <c r="I392" s="5" t="s">
        <v>66</v>
      </c>
      <c r="J392" s="5" t="s">
        <v>66</v>
      </c>
      <c r="K392" s="5" t="str">
        <f>IFERROR(IF((I392*10)&lt;(G392-H392),I392*10,G392-H392),I392)</f>
        <v>Sin información</v>
      </c>
      <c r="L392" s="5" t="str">
        <f>IFERROR(IF((-1*J392*10)&gt;(H392-G392),-J392*10,H392-G392),IF(J392="Sin Información",J392,IF(J392&gt;G392,-G392,-J392)))</f>
        <v>Sin información</v>
      </c>
      <c r="M392" s="5" t="s">
        <v>516</v>
      </c>
      <c r="N392" s="6" t="s">
        <v>1428</v>
      </c>
    </row>
    <row r="393" spans="2:14" ht="15.75" thickBot="1" x14ac:dyDescent="0.3">
      <c r="B393" s="24">
        <v>391</v>
      </c>
      <c r="C393" s="24" t="s">
        <v>1197</v>
      </c>
      <c r="D393" s="24" t="s">
        <v>198</v>
      </c>
      <c r="E393" s="24" t="s">
        <v>640</v>
      </c>
      <c r="F393" s="24" t="s">
        <v>36</v>
      </c>
      <c r="G393" s="5">
        <v>161.31</v>
      </c>
      <c r="H393" s="5">
        <v>40</v>
      </c>
      <c r="I393" s="5">
        <v>3.5470760233918135</v>
      </c>
      <c r="J393" s="5">
        <v>5.6162037037037047</v>
      </c>
      <c r="K393" s="5">
        <f>IFERROR(IF((I393*10)&lt;(G393-H393),I393*10,G393-H393),I393)</f>
        <v>35.470760233918135</v>
      </c>
      <c r="L393" s="5">
        <f>IFERROR(IF((-1*J393*10)&gt;(H393-G393),-J393*10,H393-G393),IF(J393="Sin Información",J393,IF(J393&gt;G393,-G393,-J393)))</f>
        <v>-56.162037037037045</v>
      </c>
      <c r="M393" s="5" t="s">
        <v>516</v>
      </c>
      <c r="N393" s="6"/>
    </row>
    <row r="394" spans="2:14" ht="29.25" thickBot="1" x14ac:dyDescent="0.3">
      <c r="B394" s="24">
        <v>392</v>
      </c>
      <c r="C394" s="24" t="s">
        <v>1197</v>
      </c>
      <c r="D394" s="24" t="s">
        <v>601</v>
      </c>
      <c r="E394" s="24" t="s">
        <v>643</v>
      </c>
      <c r="F394" s="24" t="s">
        <v>37</v>
      </c>
      <c r="G394" s="5">
        <v>244.14</v>
      </c>
      <c r="H394" s="5">
        <v>80</v>
      </c>
      <c r="I394" s="5" t="s">
        <v>66</v>
      </c>
      <c r="J394" s="5" t="s">
        <v>66</v>
      </c>
      <c r="K394" s="5" t="str">
        <f>IFERROR(IF((I394*10)&lt;(G394-H394),I394*10,G394-H394),I394)</f>
        <v>Sin información</v>
      </c>
      <c r="L394" s="5" t="str">
        <f>IFERROR(IF((-1*J394*10)&gt;(H394-G394),-J394*10,H394-G394),IF(J394="Sin Información",J394,IF(J394&gt;G394,-G394,-J394)))</f>
        <v>Sin información</v>
      </c>
      <c r="M394" s="5" t="s">
        <v>516</v>
      </c>
      <c r="N394" s="6" t="s">
        <v>1428</v>
      </c>
    </row>
    <row r="395" spans="2:14" ht="15.75" thickBot="1" x14ac:dyDescent="0.3">
      <c r="B395" s="24">
        <v>393</v>
      </c>
      <c r="C395" s="24" t="s">
        <v>1197</v>
      </c>
      <c r="D395" s="24" t="s">
        <v>601</v>
      </c>
      <c r="E395" s="24" t="s">
        <v>641</v>
      </c>
      <c r="F395" s="24" t="s">
        <v>36</v>
      </c>
      <c r="G395" s="5">
        <v>246.24</v>
      </c>
      <c r="H395" s="5">
        <v>80</v>
      </c>
      <c r="I395" s="5">
        <v>4.5948037589828639</v>
      </c>
      <c r="J395" s="5">
        <v>5.8950354609929079</v>
      </c>
      <c r="K395" s="5">
        <f>IFERROR(IF((I395*10)&lt;(G395-H395),I395*10,G395-H395),I395)</f>
        <v>45.948037589828637</v>
      </c>
      <c r="L395" s="5">
        <f>IFERROR(IF((-1*J395*10)&gt;(H395-G395),-J395*10,H395-G395),IF(J395="Sin Información",J395,IF(J395&gt;G395,-G395,-J395)))</f>
        <v>-58.950354609929079</v>
      </c>
      <c r="M395" s="5" t="s">
        <v>516</v>
      </c>
      <c r="N395" s="6"/>
    </row>
    <row r="396" spans="2:14" ht="15.75" thickBot="1" x14ac:dyDescent="0.3">
      <c r="B396" s="24">
        <v>394</v>
      </c>
      <c r="C396" s="24" t="s">
        <v>1197</v>
      </c>
      <c r="D396" s="24" t="s">
        <v>581</v>
      </c>
      <c r="E396" s="24" t="s">
        <v>1076</v>
      </c>
      <c r="F396" s="24" t="s">
        <v>37</v>
      </c>
      <c r="G396" s="5">
        <v>10.368</v>
      </c>
      <c r="H396" s="5">
        <v>8</v>
      </c>
      <c r="I396" s="5">
        <v>0.13609195402298854</v>
      </c>
      <c r="J396" s="5">
        <v>0.10763636363636366</v>
      </c>
      <c r="K396" s="5">
        <f>IFERROR(IF((I396*10)&lt;(G396-H396),I396*10,G396-H396),I396)</f>
        <v>1.3609195402298855</v>
      </c>
      <c r="L396" s="5">
        <f>IFERROR(IF((-1*J396*10)&gt;(H396-G396),-J396*10,H396-G396),IF(J396="Sin Información",J396,IF(J396&gt;G396,-G396,-J396)))</f>
        <v>-1.0763636363636366</v>
      </c>
      <c r="M396" s="5" t="s">
        <v>516</v>
      </c>
      <c r="N396" s="6"/>
    </row>
    <row r="397" spans="2:14" ht="15.75" thickBot="1" x14ac:dyDescent="0.3">
      <c r="B397" s="24">
        <v>395</v>
      </c>
      <c r="C397" s="24" t="s">
        <v>1197</v>
      </c>
      <c r="D397" s="24" t="s">
        <v>582</v>
      </c>
      <c r="E397" s="24" t="s">
        <v>1077</v>
      </c>
      <c r="F397" s="24" t="s">
        <v>37</v>
      </c>
      <c r="G397" s="5">
        <v>10.368</v>
      </c>
      <c r="H397" s="5">
        <v>8</v>
      </c>
      <c r="I397" s="5">
        <v>0.13609195402298854</v>
      </c>
      <c r="J397" s="5">
        <v>0.10763636363636366</v>
      </c>
      <c r="K397" s="5">
        <f>IFERROR(IF((I397*10)&lt;(G397-H397),I397*10,G397-H397),I397)</f>
        <v>1.3609195402298855</v>
      </c>
      <c r="L397" s="5">
        <f>IFERROR(IF((-1*J397*10)&gt;(H397-G397),-J397*10,H397-G397),IF(J397="Sin Información",J397,IF(J397&gt;G397,-G397,-J397)))</f>
        <v>-1.0763636363636366</v>
      </c>
      <c r="M397" s="5" t="s">
        <v>516</v>
      </c>
      <c r="N397" s="6"/>
    </row>
    <row r="398" spans="2:14" ht="15.75" thickBot="1" x14ac:dyDescent="0.3">
      <c r="B398" s="24">
        <v>396</v>
      </c>
      <c r="C398" s="24" t="s">
        <v>1197</v>
      </c>
      <c r="D398" s="24" t="s">
        <v>583</v>
      </c>
      <c r="E398" s="24" t="s">
        <v>1078</v>
      </c>
      <c r="F398" s="24" t="s">
        <v>37</v>
      </c>
      <c r="G398" s="5">
        <v>10.368</v>
      </c>
      <c r="H398" s="5">
        <v>8</v>
      </c>
      <c r="I398" s="5">
        <v>0.13609195402298854</v>
      </c>
      <c r="J398" s="5">
        <v>0.10763636363636366</v>
      </c>
      <c r="K398" s="5">
        <f>IFERROR(IF((I398*10)&lt;(G398-H398),I398*10,G398-H398),I398)</f>
        <v>1.3609195402298855</v>
      </c>
      <c r="L398" s="5">
        <f>IFERROR(IF((-1*J398*10)&gt;(H398-G398),-J398*10,H398-G398),IF(J398="Sin Información",J398,IF(J398&gt;G398,-G398,-J398)))</f>
        <v>-1.0763636363636366</v>
      </c>
      <c r="M398" s="5" t="s">
        <v>516</v>
      </c>
      <c r="N398" s="6"/>
    </row>
    <row r="399" spans="2:14" ht="15.75" thickBot="1" x14ac:dyDescent="0.3">
      <c r="B399" s="24">
        <v>397</v>
      </c>
      <c r="C399" s="24" t="s">
        <v>1197</v>
      </c>
      <c r="D399" s="24" t="s">
        <v>584</v>
      </c>
      <c r="E399" s="24" t="s">
        <v>1079</v>
      </c>
      <c r="F399" s="24" t="s">
        <v>37</v>
      </c>
      <c r="G399" s="5">
        <v>10.368</v>
      </c>
      <c r="H399" s="5">
        <v>8</v>
      </c>
      <c r="I399" s="5">
        <v>0.13609195402298854</v>
      </c>
      <c r="J399" s="5">
        <v>0.10763636363636366</v>
      </c>
      <c r="K399" s="5">
        <f>IFERROR(IF((I399*10)&lt;(G399-H399),I399*10,G399-H399),I399)</f>
        <v>1.3609195402298855</v>
      </c>
      <c r="L399" s="5">
        <f>IFERROR(IF((-1*J399*10)&gt;(H399-G399),-J399*10,H399-G399),IF(J399="Sin Información",J399,IF(J399&gt;G399,-G399,-J399)))</f>
        <v>-1.0763636363636366</v>
      </c>
      <c r="M399" s="5" t="s">
        <v>516</v>
      </c>
      <c r="N399" s="6"/>
    </row>
    <row r="400" spans="2:14" ht="15.75" thickBot="1" x14ac:dyDescent="0.3">
      <c r="B400" s="24">
        <v>398</v>
      </c>
      <c r="C400" s="24" t="s">
        <v>1197</v>
      </c>
      <c r="D400" s="24" t="s">
        <v>585</v>
      </c>
      <c r="E400" s="24" t="s">
        <v>1080</v>
      </c>
      <c r="F400" s="24" t="s">
        <v>37</v>
      </c>
      <c r="G400" s="5">
        <v>10.368</v>
      </c>
      <c r="H400" s="5">
        <v>8</v>
      </c>
      <c r="I400" s="5">
        <v>0.13609195402298854</v>
      </c>
      <c r="J400" s="5">
        <v>0.10763636363636366</v>
      </c>
      <c r="K400" s="5">
        <f>IFERROR(IF((I400*10)&lt;(G400-H400),I400*10,G400-H400),I400)</f>
        <v>1.3609195402298855</v>
      </c>
      <c r="L400" s="5">
        <f>IFERROR(IF((-1*J400*10)&gt;(H400-G400),-J400*10,H400-G400),IF(J400="Sin Información",J400,IF(J400&gt;G400,-G400,-J400)))</f>
        <v>-1.0763636363636366</v>
      </c>
      <c r="M400" s="5" t="s">
        <v>516</v>
      </c>
      <c r="N400" s="6"/>
    </row>
    <row r="401" spans="2:14" ht="15.75" thickBot="1" x14ac:dyDescent="0.3">
      <c r="B401" s="24">
        <v>399</v>
      </c>
      <c r="C401" s="24" t="s">
        <v>1197</v>
      </c>
      <c r="D401" s="24" t="s">
        <v>586</v>
      </c>
      <c r="E401" s="24" t="s">
        <v>1081</v>
      </c>
      <c r="F401" s="24" t="s">
        <v>37</v>
      </c>
      <c r="G401" s="5">
        <v>10.368</v>
      </c>
      <c r="H401" s="5">
        <v>8</v>
      </c>
      <c r="I401" s="5">
        <v>0.13609195402298854</v>
      </c>
      <c r="J401" s="5">
        <v>0.10763636363636366</v>
      </c>
      <c r="K401" s="5">
        <f>IFERROR(IF((I401*10)&lt;(G401-H401),I401*10,G401-H401),I401)</f>
        <v>1.3609195402298855</v>
      </c>
      <c r="L401" s="5">
        <f>IFERROR(IF((-1*J401*10)&gt;(H401-G401),-J401*10,H401-G401),IF(J401="Sin Información",J401,IF(J401&gt;G401,-G401,-J401)))</f>
        <v>-1.0763636363636366</v>
      </c>
      <c r="M401" s="5" t="s">
        <v>516</v>
      </c>
      <c r="N401" s="6"/>
    </row>
    <row r="402" spans="2:14" ht="15.75" thickBot="1" x14ac:dyDescent="0.3">
      <c r="B402" s="24">
        <v>400</v>
      </c>
      <c r="C402" s="24" t="s">
        <v>1197</v>
      </c>
      <c r="D402" s="24" t="s">
        <v>587</v>
      </c>
      <c r="E402" s="24" t="s">
        <v>1082</v>
      </c>
      <c r="F402" s="24" t="s">
        <v>37</v>
      </c>
      <c r="G402" s="5">
        <v>10.368</v>
      </c>
      <c r="H402" s="5">
        <v>8</v>
      </c>
      <c r="I402" s="5">
        <v>0.13609195402298854</v>
      </c>
      <c r="J402" s="5">
        <v>0.10763636363636366</v>
      </c>
      <c r="K402" s="5">
        <f>IFERROR(IF((I402*10)&lt;(G402-H402),I402*10,G402-H402),I402)</f>
        <v>1.3609195402298855</v>
      </c>
      <c r="L402" s="5">
        <f>IFERROR(IF((-1*J402*10)&gt;(H402-G402),-J402*10,H402-G402),IF(J402="Sin Información",J402,IF(J402&gt;G402,-G402,-J402)))</f>
        <v>-1.0763636363636366</v>
      </c>
      <c r="M402" s="5" t="s">
        <v>516</v>
      </c>
      <c r="N402" s="6"/>
    </row>
    <row r="403" spans="2:14" ht="15.75" thickBot="1" x14ac:dyDescent="0.3">
      <c r="B403" s="24">
        <v>401</v>
      </c>
      <c r="C403" s="24" t="s">
        <v>1197</v>
      </c>
      <c r="D403" s="24" t="s">
        <v>588</v>
      </c>
      <c r="E403" s="24" t="s">
        <v>1083</v>
      </c>
      <c r="F403" s="24" t="s">
        <v>37</v>
      </c>
      <c r="G403" s="5">
        <v>10.368</v>
      </c>
      <c r="H403" s="5">
        <v>8</v>
      </c>
      <c r="I403" s="5">
        <v>0.13609195402298854</v>
      </c>
      <c r="J403" s="5">
        <v>0.10763636363636366</v>
      </c>
      <c r="K403" s="5">
        <f>IFERROR(IF((I403*10)&lt;(G403-H403),I403*10,G403-H403),I403)</f>
        <v>1.3609195402298855</v>
      </c>
      <c r="L403" s="5">
        <f>IFERROR(IF((-1*J403*10)&gt;(H403-G403),-J403*10,H403-G403),IF(J403="Sin Información",J403,IF(J403&gt;G403,-G403,-J403)))</f>
        <v>-1.0763636363636366</v>
      </c>
      <c r="M403" s="5" t="s">
        <v>516</v>
      </c>
      <c r="N403" s="6"/>
    </row>
    <row r="404" spans="2:14" ht="15.75" thickBot="1" x14ac:dyDescent="0.3">
      <c r="B404" s="24">
        <v>402</v>
      </c>
      <c r="C404" s="24" t="s">
        <v>1197</v>
      </c>
      <c r="D404" s="24" t="s">
        <v>589</v>
      </c>
      <c r="E404" s="24" t="s">
        <v>1084</v>
      </c>
      <c r="F404" s="24" t="s">
        <v>37</v>
      </c>
      <c r="G404" s="5">
        <v>10.368</v>
      </c>
      <c r="H404" s="5">
        <v>8</v>
      </c>
      <c r="I404" s="5">
        <v>0.13609195402298854</v>
      </c>
      <c r="J404" s="5">
        <v>0.10763636363636366</v>
      </c>
      <c r="K404" s="5">
        <f>IFERROR(IF((I404*10)&lt;(G404-H404),I404*10,G404-H404),I404)</f>
        <v>1.3609195402298855</v>
      </c>
      <c r="L404" s="5">
        <f>IFERROR(IF((-1*J404*10)&gt;(H404-G404),-J404*10,H404-G404),IF(J404="Sin Información",J404,IF(J404&gt;G404,-G404,-J404)))</f>
        <v>-1.0763636363636366</v>
      </c>
      <c r="M404" s="5" t="s">
        <v>516</v>
      </c>
      <c r="N404" s="6"/>
    </row>
    <row r="405" spans="2:14" ht="15.75" thickBot="1" x14ac:dyDescent="0.3">
      <c r="B405" s="24">
        <v>403</v>
      </c>
      <c r="C405" s="24" t="s">
        <v>1197</v>
      </c>
      <c r="D405" s="24" t="s">
        <v>590</v>
      </c>
      <c r="E405" s="24" t="s">
        <v>1085</v>
      </c>
      <c r="F405" s="24" t="s">
        <v>37</v>
      </c>
      <c r="G405" s="5">
        <v>10.368</v>
      </c>
      <c r="H405" s="5">
        <v>8</v>
      </c>
      <c r="I405" s="5">
        <v>0.13609195402298854</v>
      </c>
      <c r="J405" s="5">
        <v>0.10763636363636366</v>
      </c>
      <c r="K405" s="5">
        <f>IFERROR(IF((I405*10)&lt;(G405-H405),I405*10,G405-H405),I405)</f>
        <v>1.3609195402298855</v>
      </c>
      <c r="L405" s="5">
        <f>IFERROR(IF((-1*J405*10)&gt;(H405-G405),-J405*10,H405-G405),IF(J405="Sin Información",J405,IF(J405&gt;G405,-G405,-J405)))</f>
        <v>-1.0763636363636366</v>
      </c>
      <c r="M405" s="5" t="s">
        <v>516</v>
      </c>
      <c r="N405" s="6"/>
    </row>
    <row r="406" spans="2:14" ht="15.75" thickBot="1" x14ac:dyDescent="0.3">
      <c r="B406" s="24">
        <v>404</v>
      </c>
      <c r="C406" s="24" t="s">
        <v>1197</v>
      </c>
      <c r="D406" s="24" t="s">
        <v>484</v>
      </c>
      <c r="E406" s="24" t="s">
        <v>655</v>
      </c>
      <c r="F406" s="24" t="s">
        <v>37</v>
      </c>
      <c r="G406" s="5">
        <v>20.52</v>
      </c>
      <c r="H406" s="5">
        <v>3</v>
      </c>
      <c r="I406" s="5">
        <v>3.9818181818181815</v>
      </c>
      <c r="J406" s="5">
        <v>5.1529411764705886</v>
      </c>
      <c r="K406" s="5">
        <f>IFERROR(IF((I406*10)&lt;(G406-H406),I406*10,G406-H406),I406)</f>
        <v>17.52</v>
      </c>
      <c r="L406" s="5">
        <f>IFERROR(IF((-1*J406*10)&gt;(H406-G406),-J406*10,H406-G406),IF(J406="Sin Información",J406,IF(J406&gt;G406,-G406,-J406)))</f>
        <v>-17.52</v>
      </c>
      <c r="M406" s="5" t="s">
        <v>516</v>
      </c>
      <c r="N406" s="6"/>
    </row>
    <row r="407" spans="2:14" ht="15.75" thickBot="1" x14ac:dyDescent="0.3">
      <c r="B407" s="24">
        <v>405</v>
      </c>
      <c r="C407" s="24" t="s">
        <v>1197</v>
      </c>
      <c r="D407" s="24" t="s">
        <v>487</v>
      </c>
      <c r="E407" s="24" t="s">
        <v>656</v>
      </c>
      <c r="F407" s="24" t="s">
        <v>37</v>
      </c>
      <c r="G407" s="5">
        <v>20.52</v>
      </c>
      <c r="H407" s="5">
        <v>3</v>
      </c>
      <c r="I407" s="5">
        <v>3.9818181818181815</v>
      </c>
      <c r="J407" s="5">
        <v>5.1529411764705886</v>
      </c>
      <c r="K407" s="5">
        <f>IFERROR(IF((I407*10)&lt;(G407-H407),I407*10,G407-H407),I407)</f>
        <v>17.52</v>
      </c>
      <c r="L407" s="5">
        <f>IFERROR(IF((-1*J407*10)&gt;(H407-G407),-J407*10,H407-G407),IF(J407="Sin Información",J407,IF(J407&gt;G407,-G407,-J407)))</f>
        <v>-17.52</v>
      </c>
      <c r="M407" s="5" t="s">
        <v>516</v>
      </c>
      <c r="N407" s="6"/>
    </row>
    <row r="408" spans="2:14" ht="29.25" thickBot="1" x14ac:dyDescent="0.3">
      <c r="B408" s="24">
        <v>406</v>
      </c>
      <c r="C408" s="24" t="s">
        <v>1197</v>
      </c>
      <c r="D408" s="24" t="s">
        <v>490</v>
      </c>
      <c r="E408" s="24" t="s">
        <v>658</v>
      </c>
      <c r="F408" s="24" t="s">
        <v>37</v>
      </c>
      <c r="G408" s="5">
        <v>36.4</v>
      </c>
      <c r="H408" s="5">
        <v>4</v>
      </c>
      <c r="I408" s="5" t="s">
        <v>66</v>
      </c>
      <c r="J408" s="5" t="s">
        <v>66</v>
      </c>
      <c r="K408" s="5" t="str">
        <f>IFERROR(IF((I408*10)&lt;(G408-H408),I408*10,G408-H408),I408)</f>
        <v>Sin información</v>
      </c>
      <c r="L408" s="5" t="str">
        <f>IFERROR(IF((-1*J408*10)&gt;(H408-G408),-J408*10,H408-G408),IF(J408="Sin Información",J408,IF(J408&gt;G408,-G408,-J408)))</f>
        <v>Sin información</v>
      </c>
      <c r="M408" s="5" t="s">
        <v>516</v>
      </c>
      <c r="N408" s="6" t="s">
        <v>1428</v>
      </c>
    </row>
    <row r="409" spans="2:14" ht="29.25" thickBot="1" x14ac:dyDescent="0.3">
      <c r="B409" s="24">
        <v>407</v>
      </c>
      <c r="C409" s="24" t="s">
        <v>1197</v>
      </c>
      <c r="D409" s="24" t="s">
        <v>490</v>
      </c>
      <c r="E409" s="24" t="s">
        <v>657</v>
      </c>
      <c r="F409" s="24" t="s">
        <v>36</v>
      </c>
      <c r="G409" s="5">
        <v>36.229999999999997</v>
      </c>
      <c r="H409" s="5">
        <v>4</v>
      </c>
      <c r="I409" s="5" t="s">
        <v>66</v>
      </c>
      <c r="J409" s="5" t="s">
        <v>66</v>
      </c>
      <c r="K409" s="5" t="str">
        <f>IFERROR(IF((I409*10)&lt;(G409-H409),I409*10,G409-H409),I409)</f>
        <v>Sin información</v>
      </c>
      <c r="L409" s="5" t="str">
        <f>IFERROR(IF((-1*J409*10)&gt;(H409-G409),-J409*10,H409-G409),IF(J409="Sin Información",J409,IF(J409&gt;G409,-G409,-J409)))</f>
        <v>Sin información</v>
      </c>
      <c r="M409" s="5" t="s">
        <v>516</v>
      </c>
      <c r="N409" s="6" t="s">
        <v>1428</v>
      </c>
    </row>
    <row r="410" spans="2:14" ht="29.25" thickBot="1" x14ac:dyDescent="0.3">
      <c r="B410" s="24">
        <v>408</v>
      </c>
      <c r="C410" s="24" t="s">
        <v>1197</v>
      </c>
      <c r="D410" s="24" t="s">
        <v>493</v>
      </c>
      <c r="E410" s="24" t="s">
        <v>659</v>
      </c>
      <c r="F410" s="24" t="s">
        <v>35</v>
      </c>
      <c r="G410" s="5">
        <v>136.4</v>
      </c>
      <c r="H410" s="5">
        <v>50</v>
      </c>
      <c r="I410" s="5" t="s">
        <v>66</v>
      </c>
      <c r="J410" s="5" t="s">
        <v>66</v>
      </c>
      <c r="K410" s="5" t="str">
        <f>IFERROR(IF((I410*10)&lt;(G410-H410),I410*10,G410-H410),I410)</f>
        <v>Sin información</v>
      </c>
      <c r="L410" s="5" t="str">
        <f>IFERROR(IF((-1*J410*10)&gt;(H410-G410),-J410*10,H410-G410),IF(J410="Sin Información",J410,IF(J410&gt;G410,-G410,-J410)))</f>
        <v>Sin información</v>
      </c>
      <c r="M410" s="5" t="s">
        <v>516</v>
      </c>
      <c r="N410" s="6" t="s">
        <v>1428</v>
      </c>
    </row>
    <row r="411" spans="2:14" ht="29.25" thickBot="1" x14ac:dyDescent="0.3">
      <c r="B411" s="24">
        <v>409</v>
      </c>
      <c r="C411" s="24" t="s">
        <v>1197</v>
      </c>
      <c r="D411" s="24" t="s">
        <v>494</v>
      </c>
      <c r="E411" s="24" t="s">
        <v>660</v>
      </c>
      <c r="F411" s="24" t="s">
        <v>35</v>
      </c>
      <c r="G411" s="5">
        <v>132.4</v>
      </c>
      <c r="H411" s="5">
        <v>50</v>
      </c>
      <c r="I411" s="5" t="s">
        <v>66</v>
      </c>
      <c r="J411" s="5" t="s">
        <v>66</v>
      </c>
      <c r="K411" s="5" t="str">
        <f>IFERROR(IF((I411*10)&lt;(G411-H411),I411*10,G411-H411),I411)</f>
        <v>Sin información</v>
      </c>
      <c r="L411" s="5" t="str">
        <f>IFERROR(IF((-1*J411*10)&gt;(H411-G411),-J411*10,H411-G411),IF(J411="Sin Información",J411,IF(J411&gt;G411,-G411,-J411)))</f>
        <v>Sin información</v>
      </c>
      <c r="M411" s="5" t="s">
        <v>516</v>
      </c>
      <c r="N411" s="6" t="s">
        <v>1428</v>
      </c>
    </row>
    <row r="412" spans="2:14" ht="15.75" thickBot="1" x14ac:dyDescent="0.3">
      <c r="B412" s="24">
        <v>410</v>
      </c>
      <c r="C412" s="24" t="s">
        <v>1197</v>
      </c>
      <c r="D412" s="24" t="s">
        <v>495</v>
      </c>
      <c r="E412" s="24" t="s">
        <v>651</v>
      </c>
      <c r="F412" s="24" t="s">
        <v>36</v>
      </c>
      <c r="G412" s="5">
        <v>220.244</v>
      </c>
      <c r="H412" s="5">
        <v>50</v>
      </c>
      <c r="I412" s="5">
        <v>11.349600000000001</v>
      </c>
      <c r="J412" s="5">
        <v>11.349600000000001</v>
      </c>
      <c r="K412" s="5">
        <f>IFERROR(IF((I412*10)&lt;(G412-H412),I412*10,G412-H412),I412)</f>
        <v>113.49600000000001</v>
      </c>
      <c r="L412" s="5">
        <f>IFERROR(IF((-1*J412*10)&gt;(H412-G412),-J412*10,H412-G412),IF(J412="Sin Información",J412,IF(J412&gt;G412,-G412,-J412)))</f>
        <v>-113.49600000000001</v>
      </c>
      <c r="M412" s="5" t="s">
        <v>516</v>
      </c>
      <c r="N412" s="6"/>
    </row>
    <row r="413" spans="2:14" ht="29.25" thickBot="1" x14ac:dyDescent="0.3">
      <c r="B413" s="24">
        <v>411</v>
      </c>
      <c r="C413" s="24" t="s">
        <v>1197</v>
      </c>
      <c r="D413" s="24" t="s">
        <v>495</v>
      </c>
      <c r="E413" s="24" t="s">
        <v>653</v>
      </c>
      <c r="F413" s="24" t="s">
        <v>37</v>
      </c>
      <c r="G413" s="5">
        <v>355.00299999999999</v>
      </c>
      <c r="H413" s="5">
        <v>145</v>
      </c>
      <c r="I413" s="5" t="s">
        <v>66</v>
      </c>
      <c r="J413" s="5" t="s">
        <v>66</v>
      </c>
      <c r="K413" s="5" t="str">
        <f>IFERROR(IF((I413*10)&lt;(G413-H413),I413*10,G413-H413),I413)</f>
        <v>Sin información</v>
      </c>
      <c r="L413" s="5" t="str">
        <f>IFERROR(IF((-1*J413*10)&gt;(H413-G413),-J413*10,H413-G413),IF(J413="Sin Información",J413,IF(J413&gt;G413,-G413,-J413)))</f>
        <v>Sin información</v>
      </c>
      <c r="M413" s="5" t="s">
        <v>516</v>
      </c>
      <c r="N413" s="6" t="s">
        <v>1428</v>
      </c>
    </row>
    <row r="414" spans="2:14" ht="15.75" thickBot="1" x14ac:dyDescent="0.3">
      <c r="B414" s="24">
        <v>412</v>
      </c>
      <c r="C414" s="24" t="s">
        <v>1197</v>
      </c>
      <c r="D414" s="24" t="s">
        <v>495</v>
      </c>
      <c r="E414" s="24" t="s">
        <v>652</v>
      </c>
      <c r="F414" s="24" t="s">
        <v>36</v>
      </c>
      <c r="G414" s="5">
        <v>362.29700000000003</v>
      </c>
      <c r="H414" s="5">
        <v>110</v>
      </c>
      <c r="I414" s="5">
        <v>12.014142857142858</v>
      </c>
      <c r="J414" s="5">
        <v>12.014142857142858</v>
      </c>
      <c r="K414" s="5">
        <f>IFERROR(IF((I414*10)&lt;(G414-H414),I414*10,G414-H414),I414)</f>
        <v>120.14142857142858</v>
      </c>
      <c r="L414" s="5">
        <f>IFERROR(IF((-1*J414*10)&gt;(H414-G414),-J414*10,H414-G414),IF(J414="Sin Información",J414,IF(J414&gt;G414,-G414,-J414)))</f>
        <v>-120.14142857142858</v>
      </c>
      <c r="M414" s="5" t="s">
        <v>516</v>
      </c>
      <c r="N414" s="6"/>
    </row>
    <row r="415" spans="2:14" ht="15.75" thickBot="1" x14ac:dyDescent="0.3">
      <c r="B415" s="24">
        <v>413</v>
      </c>
      <c r="C415" s="24" t="s">
        <v>1296</v>
      </c>
      <c r="D415" s="24" t="s">
        <v>207</v>
      </c>
      <c r="E415" s="24" t="s">
        <v>786</v>
      </c>
      <c r="F415" s="24" t="s">
        <v>37</v>
      </c>
      <c r="G415" s="5">
        <v>81</v>
      </c>
      <c r="H415" s="5">
        <v>1.296</v>
      </c>
      <c r="I415" s="5">
        <v>79.703999999999994</v>
      </c>
      <c r="J415" s="5">
        <v>79.703999999999994</v>
      </c>
      <c r="K415" s="5">
        <f>IFERROR(IF((I415*10)&lt;(G415-H415),I415*10,G415-H415),I415)</f>
        <v>79.703999999999994</v>
      </c>
      <c r="L415" s="5">
        <f>IFERROR(IF((-1*J415*10)&gt;(H415-G415),-J415*10,H415-G415),IF(J415="Sin Información",J415,IF(J415&gt;G415,-G415,-J415)))</f>
        <v>-79.703999999999994</v>
      </c>
      <c r="M415" s="5" t="s">
        <v>516</v>
      </c>
      <c r="N415" s="6"/>
    </row>
    <row r="416" spans="2:14" ht="29.25" thickBot="1" x14ac:dyDescent="0.3">
      <c r="B416" s="24">
        <v>414</v>
      </c>
      <c r="C416" s="24" t="s">
        <v>1296</v>
      </c>
      <c r="D416" s="24" t="s">
        <v>447</v>
      </c>
      <c r="E416" s="24" t="s">
        <v>1068</v>
      </c>
      <c r="F416" s="24" t="s">
        <v>37</v>
      </c>
      <c r="G416" s="5">
        <v>29.27</v>
      </c>
      <c r="H416" s="5">
        <v>15</v>
      </c>
      <c r="I416" s="5" t="s">
        <v>66</v>
      </c>
      <c r="J416" s="5">
        <v>6.8605769230769225</v>
      </c>
      <c r="K416" s="5" t="str">
        <f>IFERROR(IF((I416*10)&lt;(G416-H416),I416*10,G416-H416),I416)</f>
        <v>Sin información</v>
      </c>
      <c r="L416" s="5">
        <f>IFERROR(IF((-1*J416*10)&gt;(H416-G416),-J416*10,H416-G416),IF(J416="Sin Información",J416,IF(J416&gt;G416,-G416,-J416)))</f>
        <v>-14.27</v>
      </c>
      <c r="M416" s="5" t="s">
        <v>516</v>
      </c>
      <c r="N416" s="6" t="s">
        <v>1428</v>
      </c>
    </row>
    <row r="417" spans="2:14" ht="29.25" thickBot="1" x14ac:dyDescent="0.3">
      <c r="B417" s="24">
        <v>415</v>
      </c>
      <c r="C417" s="24" t="s">
        <v>1296</v>
      </c>
      <c r="D417" s="24" t="s">
        <v>448</v>
      </c>
      <c r="E417" s="24" t="s">
        <v>1069</v>
      </c>
      <c r="F417" s="24" t="s">
        <v>37</v>
      </c>
      <c r="G417" s="5">
        <v>26.1</v>
      </c>
      <c r="H417" s="5">
        <v>15</v>
      </c>
      <c r="I417" s="5" t="s">
        <v>66</v>
      </c>
      <c r="J417" s="5">
        <v>5.3365384615384617</v>
      </c>
      <c r="K417" s="5" t="str">
        <f>IFERROR(IF((I417*10)&lt;(G417-H417),I417*10,G417-H417),I417)</f>
        <v>Sin información</v>
      </c>
      <c r="L417" s="5">
        <f>IFERROR(IF((-1*J417*10)&gt;(H417-G417),-J417*10,H417-G417),IF(J417="Sin Información",J417,IF(J417&gt;G417,-G417,-J417)))</f>
        <v>-11.100000000000001</v>
      </c>
      <c r="M417" s="5" t="s">
        <v>516</v>
      </c>
      <c r="N417" s="6" t="s">
        <v>1428</v>
      </c>
    </row>
    <row r="418" spans="2:14" ht="29.25" thickBot="1" x14ac:dyDescent="0.3">
      <c r="B418" s="24">
        <v>416</v>
      </c>
      <c r="C418" s="24" t="s">
        <v>1296</v>
      </c>
      <c r="D418" s="24" t="s">
        <v>449</v>
      </c>
      <c r="E418" s="24" t="s">
        <v>1070</v>
      </c>
      <c r="F418" s="24" t="s">
        <v>37</v>
      </c>
      <c r="G418" s="5">
        <v>2.25</v>
      </c>
      <c r="H418" s="5">
        <v>0.8</v>
      </c>
      <c r="I418" s="5" t="s">
        <v>66</v>
      </c>
      <c r="J418" s="5">
        <v>0.69711538461538458</v>
      </c>
      <c r="K418" s="5" t="str">
        <f>IFERROR(IF((I418*10)&lt;(G418-H418),I418*10,G418-H418),I418)</f>
        <v>Sin información</v>
      </c>
      <c r="L418" s="5">
        <f>IFERROR(IF((-1*J418*10)&gt;(H418-G418),-J418*10,H418-G418),IF(J418="Sin Información",J418,IF(J418&gt;G418,-G418,-J418)))</f>
        <v>-1.45</v>
      </c>
      <c r="M418" s="5" t="s">
        <v>516</v>
      </c>
      <c r="N418" s="6" t="s">
        <v>1428</v>
      </c>
    </row>
    <row r="419" spans="2:14" ht="29.25" thickBot="1" x14ac:dyDescent="0.3">
      <c r="B419" s="24">
        <v>417</v>
      </c>
      <c r="C419" s="24" t="s">
        <v>1296</v>
      </c>
      <c r="D419" s="24" t="s">
        <v>450</v>
      </c>
      <c r="E419" s="24" t="s">
        <v>1071</v>
      </c>
      <c r="F419" s="24" t="s">
        <v>37</v>
      </c>
      <c r="G419" s="5">
        <v>2.23</v>
      </c>
      <c r="H419" s="5">
        <v>0.8</v>
      </c>
      <c r="I419" s="5" t="s">
        <v>66</v>
      </c>
      <c r="J419" s="5">
        <v>0.6875</v>
      </c>
      <c r="K419" s="5" t="str">
        <f>IFERROR(IF((I419*10)&lt;(G419-H419),I419*10,G419-H419),I419)</f>
        <v>Sin información</v>
      </c>
      <c r="L419" s="5">
        <f>IFERROR(IF((-1*J419*10)&gt;(H419-G419),-J419*10,H419-G419),IF(J419="Sin Información",J419,IF(J419&gt;G419,-G419,-J419)))</f>
        <v>-1.43</v>
      </c>
      <c r="M419" s="5" t="s">
        <v>516</v>
      </c>
      <c r="N419" s="6" t="s">
        <v>1428</v>
      </c>
    </row>
    <row r="420" spans="2:14" ht="29.25" thickBot="1" x14ac:dyDescent="0.3">
      <c r="B420" s="24">
        <v>418</v>
      </c>
      <c r="C420" s="24" t="s">
        <v>1296</v>
      </c>
      <c r="D420" s="24" t="s">
        <v>451</v>
      </c>
      <c r="E420" s="24" t="s">
        <v>1072</v>
      </c>
      <c r="F420" s="24" t="s">
        <v>37</v>
      </c>
      <c r="G420" s="5">
        <v>2.2200000000000002</v>
      </c>
      <c r="H420" s="5">
        <v>0.8</v>
      </c>
      <c r="I420" s="5" t="s">
        <v>66</v>
      </c>
      <c r="J420" s="5">
        <v>0.68269230769230771</v>
      </c>
      <c r="K420" s="5" t="str">
        <f>IFERROR(IF((I420*10)&lt;(G420-H420),I420*10,G420-H420),I420)</f>
        <v>Sin información</v>
      </c>
      <c r="L420" s="5">
        <f>IFERROR(IF((-1*J420*10)&gt;(H420-G420),-J420*10,H420-G420),IF(J420="Sin Información",J420,IF(J420&gt;G420,-G420,-J420)))</f>
        <v>-1.4200000000000002</v>
      </c>
      <c r="M420" s="5" t="s">
        <v>516</v>
      </c>
      <c r="N420" s="6" t="s">
        <v>1428</v>
      </c>
    </row>
    <row r="421" spans="2:14" ht="29.25" thickBot="1" x14ac:dyDescent="0.3">
      <c r="B421" s="24">
        <v>419</v>
      </c>
      <c r="C421" s="24" t="s">
        <v>1296</v>
      </c>
      <c r="D421" s="24" t="s">
        <v>452</v>
      </c>
      <c r="E421" s="24" t="s">
        <v>1073</v>
      </c>
      <c r="F421" s="24" t="s">
        <v>37</v>
      </c>
      <c r="G421" s="5">
        <v>0.89</v>
      </c>
      <c r="H421" s="5">
        <v>0.8</v>
      </c>
      <c r="I421" s="5" t="s">
        <v>66</v>
      </c>
      <c r="J421" s="5">
        <v>4.3269230769230754E-2</v>
      </c>
      <c r="K421" s="5" t="str">
        <f>IFERROR(IF((I421*10)&lt;(G421-H421),I421*10,G421-H421),I421)</f>
        <v>Sin información</v>
      </c>
      <c r="L421" s="5">
        <f>IFERROR(IF((-1*J421*10)&gt;(H421-G421),-J421*10,H421-G421),IF(J421="Sin Información",J421,IF(J421&gt;G421,-G421,-J421)))</f>
        <v>-8.9999999999999969E-2</v>
      </c>
      <c r="M421" s="5" t="s">
        <v>516</v>
      </c>
      <c r="N421" s="6" t="s">
        <v>1428</v>
      </c>
    </row>
    <row r="422" spans="2:14" ht="15.75" thickBot="1" x14ac:dyDescent="0.3">
      <c r="B422" s="24">
        <v>420</v>
      </c>
      <c r="C422" s="24" t="s">
        <v>1296</v>
      </c>
      <c r="D422" s="24" t="s">
        <v>481</v>
      </c>
      <c r="E422" s="24" t="s">
        <v>814</v>
      </c>
      <c r="F422" s="24" t="s">
        <v>37</v>
      </c>
      <c r="G422" s="5">
        <v>59</v>
      </c>
      <c r="H422" s="5">
        <v>1.296</v>
      </c>
      <c r="I422" s="5">
        <v>57.704000000000001</v>
      </c>
      <c r="J422" s="5">
        <v>57.704000000000001</v>
      </c>
      <c r="K422" s="5">
        <f>IFERROR(IF((I422*10)&lt;(G422-H422),I422*10,G422-H422),I422)</f>
        <v>57.704000000000001</v>
      </c>
      <c r="L422" s="5">
        <f>IFERROR(IF((-1*J422*10)&gt;(H422-G422),-J422*10,H422-G422),IF(J422="Sin Información",J422,IF(J422&gt;G422,-G422,-J422)))</f>
        <v>-57.704000000000001</v>
      </c>
      <c r="M422" s="5" t="s">
        <v>516</v>
      </c>
      <c r="N422" s="6"/>
    </row>
    <row r="423" spans="2:14" ht="15.75" thickBot="1" x14ac:dyDescent="0.3">
      <c r="B423" s="24">
        <v>421</v>
      </c>
      <c r="C423" s="24" t="s">
        <v>1296</v>
      </c>
      <c r="D423" s="24" t="s">
        <v>492</v>
      </c>
      <c r="E423" s="24" t="s">
        <v>815</v>
      </c>
      <c r="F423" s="24" t="s">
        <v>37</v>
      </c>
      <c r="G423" s="5">
        <v>81</v>
      </c>
      <c r="H423" s="5">
        <v>1.296</v>
      </c>
      <c r="I423" s="5">
        <v>79.703999999999994</v>
      </c>
      <c r="J423" s="5">
        <v>79.703999999999994</v>
      </c>
      <c r="K423" s="5">
        <f>IFERROR(IF((I423*10)&lt;(G423-H423),I423*10,G423-H423),I423)</f>
        <v>79.703999999999994</v>
      </c>
      <c r="L423" s="5">
        <f>IFERROR(IF((-1*J423*10)&gt;(H423-G423),-J423*10,H423-G423),IF(J423="Sin Información",J423,IF(J423&gt;G423,-G423,-J423)))</f>
        <v>-79.703999999999994</v>
      </c>
      <c r="M423" s="5" t="s">
        <v>516</v>
      </c>
      <c r="N423" s="6"/>
    </row>
    <row r="424" spans="2:14" ht="29.25" thickBot="1" x14ac:dyDescent="0.3">
      <c r="B424" s="24">
        <v>422</v>
      </c>
      <c r="C424" s="24" t="s">
        <v>1297</v>
      </c>
      <c r="D424" s="24" t="s">
        <v>181</v>
      </c>
      <c r="E424" s="24" t="s">
        <v>1121</v>
      </c>
      <c r="F424" s="24" t="s">
        <v>58</v>
      </c>
      <c r="G424" s="5">
        <v>11</v>
      </c>
      <c r="H424" s="5">
        <v>7.5</v>
      </c>
      <c r="I424" s="5" t="s">
        <v>66</v>
      </c>
      <c r="J424" s="5" t="s">
        <v>66</v>
      </c>
      <c r="K424" s="5" t="str">
        <f>IFERROR(IF((I424*10)&lt;(G424-H424),I424*10,G424-H424),I424)</f>
        <v>Sin información</v>
      </c>
      <c r="L424" s="5" t="str">
        <f>IFERROR(IF((-1*J424*10)&gt;(H424-G424),-J424*10,H424-G424),IF(J424="Sin Información",J424,IF(J424&gt;G424,-G424,-J424)))</f>
        <v>Sin información</v>
      </c>
      <c r="M424" s="5" t="s">
        <v>516</v>
      </c>
      <c r="N424" s="6" t="s">
        <v>1428</v>
      </c>
    </row>
    <row r="425" spans="2:14" ht="29.25" thickBot="1" x14ac:dyDescent="0.3">
      <c r="B425" s="24">
        <v>423</v>
      </c>
      <c r="C425" s="24" t="s">
        <v>1297</v>
      </c>
      <c r="D425" s="24" t="s">
        <v>182</v>
      </c>
      <c r="E425" s="24" t="s">
        <v>1018</v>
      </c>
      <c r="F425" s="24" t="s">
        <v>58</v>
      </c>
      <c r="G425" s="5">
        <v>11</v>
      </c>
      <c r="H425" s="5">
        <v>7.5</v>
      </c>
      <c r="I425" s="5" t="s">
        <v>66</v>
      </c>
      <c r="J425" s="5" t="s">
        <v>66</v>
      </c>
      <c r="K425" s="5" t="str">
        <f>IFERROR(IF((I425*10)&lt;(G425-H425),I425*10,G425-H425),I425)</f>
        <v>Sin información</v>
      </c>
      <c r="L425" s="5" t="str">
        <f>IFERROR(IF((-1*J425*10)&gt;(H425-G425),-J425*10,H425-G425),IF(J425="Sin Información",J425,IF(J425&gt;G425,-G425,-J425)))</f>
        <v>Sin información</v>
      </c>
      <c r="M425" s="5" t="s">
        <v>516</v>
      </c>
      <c r="N425" s="6" t="s">
        <v>1428</v>
      </c>
    </row>
    <row r="426" spans="2:14" ht="15.75" thickBot="1" x14ac:dyDescent="0.3">
      <c r="B426" s="24">
        <v>424</v>
      </c>
      <c r="C426" s="24" t="s">
        <v>1297</v>
      </c>
      <c r="D426" s="24" t="s">
        <v>240</v>
      </c>
      <c r="E426" s="24" t="s">
        <v>1033</v>
      </c>
      <c r="F426" s="24" t="s">
        <v>37</v>
      </c>
      <c r="G426" s="5">
        <v>18.8</v>
      </c>
      <c r="H426" s="5">
        <v>10</v>
      </c>
      <c r="I426" s="5">
        <v>0.73333333333333339</v>
      </c>
      <c r="J426" s="5">
        <v>0.73333333333333339</v>
      </c>
      <c r="K426" s="5">
        <f>IFERROR(IF((I426*10)&lt;(G426-H426),I426*10,G426-H426),I426)</f>
        <v>7.3333333333333339</v>
      </c>
      <c r="L426" s="5">
        <f>IFERROR(IF((-1*J426*10)&gt;(H426-G426),-J426*10,H426-G426),IF(J426="Sin Información",J426,IF(J426&gt;G426,-G426,-J426)))</f>
        <v>-7.3333333333333339</v>
      </c>
      <c r="M426" s="5" t="s">
        <v>516</v>
      </c>
      <c r="N426" s="6"/>
    </row>
    <row r="427" spans="2:14" ht="15.75" thickBot="1" x14ac:dyDescent="0.3">
      <c r="B427" s="24">
        <v>425</v>
      </c>
      <c r="C427" s="24" t="s">
        <v>1297</v>
      </c>
      <c r="D427" s="24" t="s">
        <v>238</v>
      </c>
      <c r="E427" s="24" t="s">
        <v>1031</v>
      </c>
      <c r="F427" s="24" t="s">
        <v>37</v>
      </c>
      <c r="G427" s="5">
        <v>1.6</v>
      </c>
      <c r="H427" s="5">
        <v>1.1200000000000001</v>
      </c>
      <c r="I427" s="5">
        <v>0.24</v>
      </c>
      <c r="J427" s="5">
        <v>0.24</v>
      </c>
      <c r="K427" s="5">
        <f>IFERROR(IF((I427*10)&lt;(G427-H427),I427*10,G427-H427),I427)</f>
        <v>0.48</v>
      </c>
      <c r="L427" s="5">
        <f>IFERROR(IF((-1*J427*10)&gt;(H427-G427),-J427*10,H427-G427),IF(J427="Sin Información",J427,IF(J427&gt;G427,-G427,-J427)))</f>
        <v>-0.48</v>
      </c>
      <c r="M427" s="5" t="s">
        <v>516</v>
      </c>
      <c r="N427" s="6"/>
    </row>
    <row r="428" spans="2:14" ht="15.75" thickBot="1" x14ac:dyDescent="0.3">
      <c r="B428" s="24">
        <v>426</v>
      </c>
      <c r="C428" s="24" t="s">
        <v>1297</v>
      </c>
      <c r="D428" s="24" t="s">
        <v>239</v>
      </c>
      <c r="E428" s="24" t="s">
        <v>1032</v>
      </c>
      <c r="F428" s="24" t="s">
        <v>37</v>
      </c>
      <c r="G428" s="5">
        <v>1.8</v>
      </c>
      <c r="H428" s="5">
        <v>1.26</v>
      </c>
      <c r="I428" s="5">
        <v>0.27</v>
      </c>
      <c r="J428" s="5">
        <v>0.27</v>
      </c>
      <c r="K428" s="5">
        <f>IFERROR(IF((I428*10)&lt;(G428-H428),I428*10,G428-H428),I428)</f>
        <v>0.54</v>
      </c>
      <c r="L428" s="5">
        <f>IFERROR(IF((-1*J428*10)&gt;(H428-G428),-J428*10,H428-G428),IF(J428="Sin Información",J428,IF(J428&gt;G428,-G428,-J428)))</f>
        <v>-0.54</v>
      </c>
      <c r="M428" s="5" t="s">
        <v>516</v>
      </c>
      <c r="N428" s="6"/>
    </row>
    <row r="429" spans="2:14" ht="29.25" thickBot="1" x14ac:dyDescent="0.3">
      <c r="B429" s="24">
        <v>427</v>
      </c>
      <c r="C429" s="24" t="s">
        <v>1298</v>
      </c>
      <c r="D429" s="24" t="s">
        <v>221</v>
      </c>
      <c r="E429" s="24" t="s">
        <v>929</v>
      </c>
      <c r="F429" s="24" t="s">
        <v>44</v>
      </c>
      <c r="G429" s="5">
        <v>10.5</v>
      </c>
      <c r="H429" s="5">
        <v>0.13</v>
      </c>
      <c r="I429" s="5" t="s">
        <v>34</v>
      </c>
      <c r="J429" s="5" t="s">
        <v>66</v>
      </c>
      <c r="K429" s="5" t="str">
        <f>IFERROR(IF((I429*10)&lt;(G429-H429),I429*10,G429-H429),I429)</f>
        <v>No aplica</v>
      </c>
      <c r="L429" s="5" t="str">
        <f>IFERROR(IF((-1*J429*10)&gt;(H429-G429),-J429*10,H429-G429),IF(J429="Sin Información",J429,IF(J429&gt;G429,-G429,-J429)))</f>
        <v>Sin información</v>
      </c>
      <c r="M429" s="5" t="s">
        <v>516</v>
      </c>
      <c r="N429" s="6" t="s">
        <v>1428</v>
      </c>
    </row>
    <row r="430" spans="2:14" ht="29.25" thickBot="1" x14ac:dyDescent="0.3">
      <c r="B430" s="24">
        <v>428</v>
      </c>
      <c r="C430" s="24" t="s">
        <v>1203</v>
      </c>
      <c r="D430" s="24" t="s">
        <v>1492</v>
      </c>
      <c r="E430" s="24" t="s">
        <v>1493</v>
      </c>
      <c r="F430" s="24" t="s">
        <v>44</v>
      </c>
      <c r="G430" s="5">
        <v>50</v>
      </c>
      <c r="H430" s="5">
        <v>0.16</v>
      </c>
      <c r="I430" s="5" t="s">
        <v>34</v>
      </c>
      <c r="J430" s="5" t="s">
        <v>66</v>
      </c>
      <c r="K430" s="5" t="str">
        <f>IFERROR(IF((I430*10)&lt;(G430-H430),I430*10,G430-H430),I430)</f>
        <v>No aplica</v>
      </c>
      <c r="L430" s="5" t="str">
        <f>IFERROR(IF((-1*J430*10)&gt;(H430-G430),-J430*10,H430-G430),IF(J430="Sin Información",J430,IF(J430&gt;G430,-G430,-J430)))</f>
        <v>Sin información</v>
      </c>
      <c r="M430" s="5" t="s">
        <v>528</v>
      </c>
      <c r="N430" s="6" t="s">
        <v>1464</v>
      </c>
    </row>
    <row r="431" spans="2:14" ht="15.75" thickBot="1" x14ac:dyDescent="0.3">
      <c r="B431" s="24">
        <v>429</v>
      </c>
      <c r="C431" s="24" t="s">
        <v>1290</v>
      </c>
      <c r="D431" s="24" t="s">
        <v>283</v>
      </c>
      <c r="E431" s="24" t="s">
        <v>873</v>
      </c>
      <c r="F431" s="24" t="s">
        <v>38</v>
      </c>
      <c r="G431" s="5">
        <v>17.2</v>
      </c>
      <c r="H431" s="5">
        <v>6.1</v>
      </c>
      <c r="I431" s="5" t="s">
        <v>34</v>
      </c>
      <c r="J431" s="5">
        <v>11.144578313253012</v>
      </c>
      <c r="K431" s="5" t="str">
        <f>IFERROR(IF((I431*10)&lt;(G431-H431),I431*10,G431-H431),I431)</f>
        <v>No aplica</v>
      </c>
      <c r="L431" s="5">
        <f>IFERROR(IF((-1*J431*10)&gt;(H431-G431),-J431*10,H431-G431),IF(J431="Sin Información",J431,IF(J431&gt;G431,-G431,-J431)))</f>
        <v>-11.1</v>
      </c>
      <c r="M431" s="5" t="s">
        <v>516</v>
      </c>
      <c r="N431" s="6"/>
    </row>
    <row r="432" spans="2:14" ht="15.75" thickBot="1" x14ac:dyDescent="0.3">
      <c r="B432" s="24">
        <v>430</v>
      </c>
      <c r="C432" s="24" t="s">
        <v>1290</v>
      </c>
      <c r="D432" s="24" t="s">
        <v>284</v>
      </c>
      <c r="E432" s="24" t="s">
        <v>874</v>
      </c>
      <c r="F432" s="24" t="s">
        <v>38</v>
      </c>
      <c r="G432" s="5">
        <v>17.2</v>
      </c>
      <c r="H432" s="5">
        <v>6.1</v>
      </c>
      <c r="I432" s="5" t="s">
        <v>34</v>
      </c>
      <c r="J432" s="5">
        <v>11.144578313253012</v>
      </c>
      <c r="K432" s="5" t="str">
        <f>IFERROR(IF((I432*10)&lt;(G432-H432),I432*10,G432-H432),I432)</f>
        <v>No aplica</v>
      </c>
      <c r="L432" s="5">
        <f>IFERROR(IF((-1*J432*10)&gt;(H432-G432),-J432*10,H432-G432),IF(J432="Sin Información",J432,IF(J432&gt;G432,-G432,-J432)))</f>
        <v>-11.1</v>
      </c>
      <c r="M432" s="5" t="s">
        <v>516</v>
      </c>
      <c r="N432" s="6"/>
    </row>
    <row r="433" spans="2:14" ht="15.75" thickBot="1" x14ac:dyDescent="0.3">
      <c r="B433" s="24">
        <v>431</v>
      </c>
      <c r="C433" s="24" t="s">
        <v>1290</v>
      </c>
      <c r="D433" s="24" t="s">
        <v>356</v>
      </c>
      <c r="E433" s="24" t="s">
        <v>933</v>
      </c>
      <c r="F433" s="24" t="s">
        <v>44</v>
      </c>
      <c r="G433" s="5">
        <v>48</v>
      </c>
      <c r="H433" s="5">
        <v>0.6</v>
      </c>
      <c r="I433" s="5" t="s">
        <v>34</v>
      </c>
      <c r="J433" s="5" t="s">
        <v>66</v>
      </c>
      <c r="K433" s="5" t="str">
        <f>IFERROR(IF((I433*10)&lt;(G433-H433),I433*10,G433-H433),I433)</f>
        <v>No aplica</v>
      </c>
      <c r="L433" s="5" t="str">
        <f>IFERROR(IF((-1*J433*10)&gt;(H433-G433),-J433*10,H433-G433),IF(J433="Sin Información",J433,IF(J433&gt;G433,-G433,-J433)))</f>
        <v>Sin información</v>
      </c>
      <c r="M433" s="5" t="s">
        <v>516</v>
      </c>
      <c r="N433" s="6"/>
    </row>
    <row r="434" spans="2:14" ht="15.75" thickBot="1" x14ac:dyDescent="0.3">
      <c r="B434" s="24">
        <v>432</v>
      </c>
      <c r="C434" s="24" t="s">
        <v>1299</v>
      </c>
      <c r="D434" s="24" t="s">
        <v>82</v>
      </c>
      <c r="E434" s="24" t="s">
        <v>835</v>
      </c>
      <c r="F434" s="24" t="s">
        <v>38</v>
      </c>
      <c r="G434" s="5">
        <v>1.4019999999999999</v>
      </c>
      <c r="H434" s="5">
        <v>0.22</v>
      </c>
      <c r="I434" s="5" t="s">
        <v>34</v>
      </c>
      <c r="J434" s="5" t="s">
        <v>66</v>
      </c>
      <c r="K434" s="5" t="str">
        <f>IFERROR(IF((I434*10)&lt;(G434-H434),I434*10,G434-H434),I434)</f>
        <v>No aplica</v>
      </c>
      <c r="L434" s="5" t="str">
        <f>IFERROR(IF((-1*J434*10)&gt;(H434-G434),-J434*10,H434-G434),IF(J434="Sin Información",J434,IF(J434&gt;G434,-G434,-J434)))</f>
        <v>Sin información</v>
      </c>
      <c r="M434" s="5" t="s">
        <v>516</v>
      </c>
      <c r="N434" s="6"/>
    </row>
    <row r="435" spans="2:14" ht="15.75" thickBot="1" x14ac:dyDescent="0.3">
      <c r="B435" s="24">
        <v>433</v>
      </c>
      <c r="C435" s="24" t="s">
        <v>1299</v>
      </c>
      <c r="D435" s="24" t="s">
        <v>428</v>
      </c>
      <c r="E435" s="24" t="s">
        <v>913</v>
      </c>
      <c r="F435" s="24" t="s">
        <v>38</v>
      </c>
      <c r="G435" s="5">
        <v>6.3</v>
      </c>
      <c r="H435" s="5">
        <v>3.2</v>
      </c>
      <c r="I435" s="5" t="s">
        <v>34</v>
      </c>
      <c r="J435" s="5">
        <v>20.666666666666664</v>
      </c>
      <c r="K435" s="5" t="str">
        <f>IFERROR(IF((I435*10)&lt;(G435-H435),I435*10,G435-H435),I435)</f>
        <v>No aplica</v>
      </c>
      <c r="L435" s="5">
        <f>IFERROR(IF((-1*J435*10)&gt;(H435-G435),-J435*10,H435-G435),IF(J435="Sin Información",J435,IF(J435&gt;G435,-G435,-J435)))</f>
        <v>-3.0999999999999996</v>
      </c>
      <c r="M435" s="5" t="s">
        <v>516</v>
      </c>
      <c r="N435" s="6"/>
    </row>
    <row r="436" spans="2:14" ht="15.75" thickBot="1" x14ac:dyDescent="0.3">
      <c r="B436" s="24">
        <v>434</v>
      </c>
      <c r="C436" s="24" t="s">
        <v>1299</v>
      </c>
      <c r="D436" s="24" t="s">
        <v>314</v>
      </c>
      <c r="E436" s="24" t="s">
        <v>1150</v>
      </c>
      <c r="F436" s="24" t="s">
        <v>37</v>
      </c>
      <c r="G436" s="5">
        <v>35.65</v>
      </c>
      <c r="H436" s="5">
        <v>1.38</v>
      </c>
      <c r="I436" s="5">
        <v>11.423333333333332</v>
      </c>
      <c r="J436" s="5">
        <v>34.269999999999996</v>
      </c>
      <c r="K436" s="5">
        <f>IFERROR(IF((I436*10)&lt;(G436-H436),I436*10,G436-H436),I436)</f>
        <v>34.269999999999996</v>
      </c>
      <c r="L436" s="5">
        <f>IFERROR(IF((-1*J436*10)&gt;(H436-G436),-J436*10,H436-G436),IF(J436="Sin Información",J436,IF(J436&gt;G436,-G436,-J436)))</f>
        <v>-34.269999999999996</v>
      </c>
      <c r="M436" s="5" t="s">
        <v>516</v>
      </c>
      <c r="N436" s="6"/>
    </row>
    <row r="437" spans="2:14" ht="15.75" thickBot="1" x14ac:dyDescent="0.3">
      <c r="B437" s="24">
        <v>435</v>
      </c>
      <c r="C437" s="24" t="s">
        <v>1299</v>
      </c>
      <c r="D437" s="24" t="s">
        <v>315</v>
      </c>
      <c r="E437" s="24" t="s">
        <v>1151</v>
      </c>
      <c r="F437" s="24" t="s">
        <v>37</v>
      </c>
      <c r="G437" s="5">
        <v>88.35</v>
      </c>
      <c r="H437" s="5">
        <v>1.38</v>
      </c>
      <c r="I437" s="5">
        <v>28.99</v>
      </c>
      <c r="J437" s="5">
        <v>86.97</v>
      </c>
      <c r="K437" s="5">
        <f>IFERROR(IF((I437*10)&lt;(G437-H437),I437*10,G437-H437),I437)</f>
        <v>86.97</v>
      </c>
      <c r="L437" s="5">
        <f>IFERROR(IF((-1*J437*10)&gt;(H437-G437),-J437*10,H437-G437),IF(J437="Sin Información",J437,IF(J437&gt;G437,-G437,-J437)))</f>
        <v>-86.97</v>
      </c>
      <c r="M437" s="5" t="s">
        <v>516</v>
      </c>
      <c r="N437" s="6"/>
    </row>
    <row r="438" spans="2:14" ht="15.75" thickBot="1" x14ac:dyDescent="0.3">
      <c r="B438" s="24">
        <v>436</v>
      </c>
      <c r="C438" s="24" t="s">
        <v>1299</v>
      </c>
      <c r="D438" s="24" t="s">
        <v>370</v>
      </c>
      <c r="E438" s="24" t="s">
        <v>1152</v>
      </c>
      <c r="F438" s="24" t="s">
        <v>37</v>
      </c>
      <c r="G438" s="5">
        <v>96</v>
      </c>
      <c r="H438" s="5">
        <v>1.3069999999999999</v>
      </c>
      <c r="I438" s="5">
        <v>23.673249999999999</v>
      </c>
      <c r="J438" s="5">
        <v>141.3328358208955</v>
      </c>
      <c r="K438" s="5">
        <f>IFERROR(IF((I438*10)&lt;(G438-H438),I438*10,G438-H438),I438)</f>
        <v>94.692999999999998</v>
      </c>
      <c r="L438" s="5">
        <f>IFERROR(IF((-1*J438*10)&gt;(H438-G438),-J438*10,H438-G438),IF(J438="Sin Información",J438,IF(J438&gt;G438,-G438,-J438)))</f>
        <v>-94.692999999999998</v>
      </c>
      <c r="M438" s="5" t="s">
        <v>516</v>
      </c>
      <c r="N438" s="6"/>
    </row>
    <row r="439" spans="2:14" ht="15.75" thickBot="1" x14ac:dyDescent="0.3">
      <c r="B439" s="24">
        <v>437</v>
      </c>
      <c r="C439" s="24" t="s">
        <v>1299</v>
      </c>
      <c r="D439" s="24" t="s">
        <v>579</v>
      </c>
      <c r="E439" s="24" t="s">
        <v>1157</v>
      </c>
      <c r="F439" s="24" t="s">
        <v>37</v>
      </c>
      <c r="G439" s="5">
        <v>19.2</v>
      </c>
      <c r="H439" s="5">
        <v>1.3069999999999999</v>
      </c>
      <c r="I439" s="5">
        <v>4.4732500000000002</v>
      </c>
      <c r="J439" s="5">
        <v>26.70597014925373</v>
      </c>
      <c r="K439" s="5">
        <f>IFERROR(IF((I439*10)&lt;(G439-H439),I439*10,G439-H439),I439)</f>
        <v>17.893000000000001</v>
      </c>
      <c r="L439" s="5">
        <f>IFERROR(IF((-1*J439*10)&gt;(H439-G439),-J439*10,H439-G439),IF(J439="Sin Información",J439,IF(J439&gt;G439,-G439,-J439)))</f>
        <v>-17.893000000000001</v>
      </c>
      <c r="M439" s="5" t="s">
        <v>516</v>
      </c>
      <c r="N439" s="6"/>
    </row>
    <row r="440" spans="2:14" ht="29.25" thickBot="1" x14ac:dyDescent="0.3">
      <c r="B440" s="24">
        <v>438</v>
      </c>
      <c r="C440" s="24" t="s">
        <v>1216</v>
      </c>
      <c r="D440" s="24" t="s">
        <v>1384</v>
      </c>
      <c r="E440" s="24" t="s">
        <v>1186</v>
      </c>
      <c r="F440" s="24" t="s">
        <v>45</v>
      </c>
      <c r="G440" s="5">
        <v>50</v>
      </c>
      <c r="H440" s="5" t="s">
        <v>66</v>
      </c>
      <c r="I440" s="5" t="s">
        <v>34</v>
      </c>
      <c r="J440" s="5" t="s">
        <v>66</v>
      </c>
      <c r="K440" s="5" t="str">
        <f>IFERROR(IF((I440*10)&lt;(G440-H440),I440*10,G440-H440),I440)</f>
        <v>No aplica</v>
      </c>
      <c r="L440" s="5" t="str">
        <f>IFERROR(IF((-1*J440*10)&gt;(H440-G440),-J440*10,H440-G440),IF(J440="Sin Información",J440,IF(J440&gt;G440,-G440,-J440)))</f>
        <v>Sin información</v>
      </c>
      <c r="M440" s="5" t="s">
        <v>528</v>
      </c>
      <c r="N440" s="6" t="s">
        <v>1190</v>
      </c>
    </row>
    <row r="441" spans="2:14" ht="29.25" thickBot="1" x14ac:dyDescent="0.3">
      <c r="B441" s="24">
        <v>439</v>
      </c>
      <c r="C441" s="24" t="s">
        <v>1300</v>
      </c>
      <c r="D441" s="24" t="s">
        <v>503</v>
      </c>
      <c r="E441" s="24" t="s">
        <v>979</v>
      </c>
      <c r="F441" s="24" t="s">
        <v>45</v>
      </c>
      <c r="G441" s="5">
        <v>52.8</v>
      </c>
      <c r="H441" s="5">
        <v>0.106</v>
      </c>
      <c r="I441" s="5" t="s">
        <v>34</v>
      </c>
      <c r="J441" s="5" t="s">
        <v>66</v>
      </c>
      <c r="K441" s="5" t="str">
        <f>IFERROR(IF((I441*10)&lt;(G441-H441),I441*10,G441-H441),I441)</f>
        <v>No aplica</v>
      </c>
      <c r="L441" s="5" t="str">
        <f>IFERROR(IF((-1*J441*10)&gt;(H441-G441),-J441*10,H441-G441),IF(J441="Sin Información",J441,IF(J441&gt;G441,-G441,-J441)))</f>
        <v>Sin información</v>
      </c>
      <c r="M441" s="5" t="s">
        <v>516</v>
      </c>
      <c r="N441" s="6" t="s">
        <v>1428</v>
      </c>
    </row>
    <row r="442" spans="2:14" ht="29.25" thickBot="1" x14ac:dyDescent="0.3">
      <c r="B442" s="24">
        <v>440</v>
      </c>
      <c r="C442" s="24" t="s">
        <v>1301</v>
      </c>
      <c r="D442" s="24" t="s">
        <v>362</v>
      </c>
      <c r="E442" s="24" t="s">
        <v>1140</v>
      </c>
      <c r="F442" s="24" t="s">
        <v>37</v>
      </c>
      <c r="G442" s="5">
        <v>13.353</v>
      </c>
      <c r="H442" s="5">
        <v>3</v>
      </c>
      <c r="I442" s="5" t="s">
        <v>66</v>
      </c>
      <c r="J442" s="5" t="s">
        <v>66</v>
      </c>
      <c r="K442" s="5" t="str">
        <f>IFERROR(IF((I442*10)&lt;(G442-H442),I442*10,G442-H442),I442)</f>
        <v>Sin información</v>
      </c>
      <c r="L442" s="5" t="str">
        <f>IFERROR(IF((-1*J442*10)&gt;(H442-G442),-J442*10,H442-G442),IF(J442="Sin Información",J442,IF(J442&gt;G442,-G442,-J442)))</f>
        <v>Sin información</v>
      </c>
      <c r="M442" s="5" t="s">
        <v>516</v>
      </c>
      <c r="N442" s="6" t="s">
        <v>1428</v>
      </c>
    </row>
    <row r="443" spans="2:14" ht="29.25" thickBot="1" x14ac:dyDescent="0.3">
      <c r="B443" s="24">
        <v>441</v>
      </c>
      <c r="C443" s="24" t="s">
        <v>1301</v>
      </c>
      <c r="D443" s="24" t="s">
        <v>362</v>
      </c>
      <c r="E443" s="24" t="s">
        <v>806</v>
      </c>
      <c r="F443" s="24" t="s">
        <v>36</v>
      </c>
      <c r="G443" s="5">
        <v>14.622</v>
      </c>
      <c r="H443" s="5">
        <v>3</v>
      </c>
      <c r="I443" s="5" t="s">
        <v>66</v>
      </c>
      <c r="J443" s="5" t="s">
        <v>66</v>
      </c>
      <c r="K443" s="5" t="str">
        <f>IFERROR(IF((I443*10)&lt;(G443-H443),I443*10,G443-H443),I443)</f>
        <v>Sin información</v>
      </c>
      <c r="L443" s="5" t="str">
        <f>IFERROR(IF((-1*J443*10)&gt;(H443-G443),-J443*10,H443-G443),IF(J443="Sin Información",J443,IF(J443&gt;G443,-G443,-J443)))</f>
        <v>Sin información</v>
      </c>
      <c r="M443" s="5" t="s">
        <v>516</v>
      </c>
      <c r="N443" s="6" t="s">
        <v>1428</v>
      </c>
    </row>
    <row r="444" spans="2:14" ht="29.25" thickBot="1" x14ac:dyDescent="0.3">
      <c r="B444" s="24">
        <v>442</v>
      </c>
      <c r="C444" s="24" t="s">
        <v>1301</v>
      </c>
      <c r="D444" s="24" t="s">
        <v>362</v>
      </c>
      <c r="E444" s="24" t="s">
        <v>1141</v>
      </c>
      <c r="F444" s="24" t="s">
        <v>1142</v>
      </c>
      <c r="G444" s="5">
        <v>13.471</v>
      </c>
      <c r="H444" s="5">
        <v>3</v>
      </c>
      <c r="I444" s="5" t="s">
        <v>66</v>
      </c>
      <c r="J444" s="5" t="s">
        <v>66</v>
      </c>
      <c r="K444" s="5" t="str">
        <f>IFERROR(IF((I444*10)&lt;(G444-H444),I444*10,G444-H444),I444)</f>
        <v>Sin información</v>
      </c>
      <c r="L444" s="5" t="str">
        <f>IFERROR(IF((-1*J444*10)&gt;(H444-G444),-J444*10,H444-G444),IF(J444="Sin Información",J444,IF(J444&gt;G444,-G444,-J444)))</f>
        <v>Sin información</v>
      </c>
      <c r="M444" s="5" t="s">
        <v>516</v>
      </c>
      <c r="N444" s="6" t="s">
        <v>1428</v>
      </c>
    </row>
    <row r="445" spans="2:14" ht="15.75" thickBot="1" x14ac:dyDescent="0.3">
      <c r="B445" s="24">
        <v>443</v>
      </c>
      <c r="C445" s="24" t="s">
        <v>1328</v>
      </c>
      <c r="D445" s="24" t="s">
        <v>200</v>
      </c>
      <c r="E445" s="24" t="s">
        <v>784</v>
      </c>
      <c r="F445" s="24" t="s">
        <v>37</v>
      </c>
      <c r="G445" s="5">
        <v>36</v>
      </c>
      <c r="H445" s="5">
        <v>0.49</v>
      </c>
      <c r="I445" s="5">
        <v>5.072857142857143</v>
      </c>
      <c r="J445" s="5">
        <v>11.836666666666666</v>
      </c>
      <c r="K445" s="5">
        <f>IFERROR(IF((I445*10)&lt;(G445-H445),I445*10,G445-H445),I445)</f>
        <v>35.51</v>
      </c>
      <c r="L445" s="5">
        <f>IFERROR(IF((-1*J445*10)&gt;(H445-G445),-J445*10,H445-G445),IF(J445="Sin Información",J445,IF(J445&gt;G445,-G445,-J445)))</f>
        <v>-35.51</v>
      </c>
      <c r="M445" s="5" t="s">
        <v>516</v>
      </c>
      <c r="N445" s="6"/>
    </row>
    <row r="446" spans="2:14" ht="29.25" thickBot="1" x14ac:dyDescent="0.3">
      <c r="B446" s="24">
        <v>444</v>
      </c>
      <c r="C446" s="24" t="s">
        <v>1328</v>
      </c>
      <c r="D446" s="24" t="s">
        <v>564</v>
      </c>
      <c r="E446" s="24" t="s">
        <v>1025</v>
      </c>
      <c r="F446" s="24" t="s">
        <v>37</v>
      </c>
      <c r="G446" s="5">
        <v>9.36</v>
      </c>
      <c r="H446" s="5">
        <v>0.48</v>
      </c>
      <c r="I446" s="5" t="s">
        <v>66</v>
      </c>
      <c r="J446" s="5" t="s">
        <v>66</v>
      </c>
      <c r="K446" s="5" t="str">
        <f>IFERROR(IF((I446*10)&lt;(G446-H446),I446*10,G446-H446),I446)</f>
        <v>Sin información</v>
      </c>
      <c r="L446" s="5" t="str">
        <f>IFERROR(IF((-1*J446*10)&gt;(H446-G446),-J446*10,H446-G446),IF(J446="Sin Información",J446,IF(J446&gt;G446,-G446,-J446)))</f>
        <v>Sin información</v>
      </c>
      <c r="M446" s="5" t="s">
        <v>528</v>
      </c>
      <c r="N446" s="6" t="s">
        <v>1464</v>
      </c>
    </row>
    <row r="447" spans="2:14" ht="29.25" thickBot="1" x14ac:dyDescent="0.3">
      <c r="B447" s="24">
        <v>445</v>
      </c>
      <c r="C447" s="24" t="s">
        <v>1328</v>
      </c>
      <c r="D447" s="24" t="s">
        <v>565</v>
      </c>
      <c r="E447" s="24" t="s">
        <v>1026</v>
      </c>
      <c r="F447" s="24" t="s">
        <v>37</v>
      </c>
      <c r="G447" s="5">
        <v>5.2679999999999998</v>
      </c>
      <c r="H447" s="5">
        <v>0.3</v>
      </c>
      <c r="I447" s="5" t="s">
        <v>66</v>
      </c>
      <c r="J447" s="5" t="s">
        <v>66</v>
      </c>
      <c r="K447" s="5" t="str">
        <f>IFERROR(IF((I447*10)&lt;(G447-H447),I447*10,G447-H447),I447)</f>
        <v>Sin información</v>
      </c>
      <c r="L447" s="5" t="str">
        <f>IFERROR(IF((-1*J447*10)&gt;(H447-G447),-J447*10,H447-G447),IF(J447="Sin Información",J447,IF(J447&gt;G447,-G447,-J447)))</f>
        <v>Sin información</v>
      </c>
      <c r="M447" s="5" t="s">
        <v>528</v>
      </c>
      <c r="N447" s="6" t="s">
        <v>1464</v>
      </c>
    </row>
    <row r="448" spans="2:14" ht="29.25" thickBot="1" x14ac:dyDescent="0.3">
      <c r="B448" s="24">
        <v>446</v>
      </c>
      <c r="C448" s="24" t="s">
        <v>1302</v>
      </c>
      <c r="D448" s="24" t="s">
        <v>343</v>
      </c>
      <c r="E448" s="24" t="s">
        <v>966</v>
      </c>
      <c r="F448" s="24" t="s">
        <v>45</v>
      </c>
      <c r="G448" s="5">
        <v>68</v>
      </c>
      <c r="H448" s="5">
        <v>0.49</v>
      </c>
      <c r="I448" s="5" t="s">
        <v>34</v>
      </c>
      <c r="J448" s="5" t="s">
        <v>66</v>
      </c>
      <c r="K448" s="5" t="str">
        <f>IFERROR(IF((I448*10)&lt;(G448-H448),I448*10,G448-H448),I448)</f>
        <v>No aplica</v>
      </c>
      <c r="L448" s="5" t="str">
        <f>IFERROR(IF((-1*J448*10)&gt;(H448-G448),-J448*10,H448-G448),IF(J448="Sin Información",J448,IF(J448&gt;G448,-G448,-J448)))</f>
        <v>Sin información</v>
      </c>
      <c r="M448" s="5" t="s">
        <v>516</v>
      </c>
      <c r="N448" s="6" t="s">
        <v>1428</v>
      </c>
    </row>
    <row r="449" spans="1:14" ht="29.25" thickBot="1" x14ac:dyDescent="0.3">
      <c r="B449" s="24">
        <v>447</v>
      </c>
      <c r="C449" s="24" t="s">
        <v>1303</v>
      </c>
      <c r="D449" s="24" t="s">
        <v>1397</v>
      </c>
      <c r="E449" s="24" t="s">
        <v>1186</v>
      </c>
      <c r="F449" s="24" t="s">
        <v>45</v>
      </c>
      <c r="G449" s="5">
        <v>13.7</v>
      </c>
      <c r="H449" s="5" t="s">
        <v>66</v>
      </c>
      <c r="I449" s="5" t="s">
        <v>34</v>
      </c>
      <c r="J449" s="5" t="s">
        <v>66</v>
      </c>
      <c r="K449" s="5" t="str">
        <f>IFERROR(IF((I449*10)&lt;(G449-H449),I449*10,G449-H449),I449)</f>
        <v>No aplica</v>
      </c>
      <c r="L449" s="5" t="str">
        <f>IFERROR(IF((-1*J449*10)&gt;(H449-G449),-J449*10,H449-G449),IF(J449="Sin Información",J449,IF(J449&gt;G449,-G449,-J449)))</f>
        <v>Sin información</v>
      </c>
      <c r="M449" s="5" t="s">
        <v>528</v>
      </c>
      <c r="N449" s="6" t="s">
        <v>1190</v>
      </c>
    </row>
    <row r="450" spans="1:14" ht="15.75" thickBot="1" x14ac:dyDescent="0.3">
      <c r="B450" s="24">
        <v>448</v>
      </c>
      <c r="C450" s="24" t="s">
        <v>1303</v>
      </c>
      <c r="D450" s="24" t="s">
        <v>399</v>
      </c>
      <c r="E450" s="24" t="s">
        <v>948</v>
      </c>
      <c r="F450" s="24" t="s">
        <v>45</v>
      </c>
      <c r="G450" s="5">
        <v>9</v>
      </c>
      <c r="H450" s="5">
        <v>0.65</v>
      </c>
      <c r="I450" s="5" t="s">
        <v>34</v>
      </c>
      <c r="J450" s="5" t="s">
        <v>66</v>
      </c>
      <c r="K450" s="5" t="str">
        <f>IFERROR(IF((I450*10)&lt;(G450-H450),I450*10,G450-H450),I450)</f>
        <v>No aplica</v>
      </c>
      <c r="L450" s="5" t="str">
        <f>IFERROR(IF((-1*J450*10)&gt;(H450-G450),-J450*10,H450-G450),IF(J450="Sin Información",J450,IF(J450&gt;G450,-G450,-J450)))</f>
        <v>Sin información</v>
      </c>
      <c r="M450" s="5" t="s">
        <v>516</v>
      </c>
      <c r="N450" s="6"/>
    </row>
    <row r="451" spans="1:14" ht="15.75" thickBot="1" x14ac:dyDescent="0.3">
      <c r="B451" s="24">
        <v>449</v>
      </c>
      <c r="C451" s="24" t="s">
        <v>1303</v>
      </c>
      <c r="D451" s="24" t="s">
        <v>483</v>
      </c>
      <c r="E451" s="24" t="s">
        <v>1086</v>
      </c>
      <c r="F451" s="24" t="s">
        <v>37</v>
      </c>
      <c r="G451" s="5">
        <v>95.61</v>
      </c>
      <c r="H451" s="5">
        <v>0.48</v>
      </c>
      <c r="I451" s="5">
        <v>19.026</v>
      </c>
      <c r="J451" s="5">
        <v>19.026</v>
      </c>
      <c r="K451" s="5">
        <f>IFERROR(IF((I451*10)&lt;(G451-H451),I451*10,G451-H451),I451)</f>
        <v>95.13</v>
      </c>
      <c r="L451" s="5">
        <f>IFERROR(IF((-1*J451*10)&gt;(H451-G451),-J451*10,H451-G451),IF(J451="Sin Información",J451,IF(J451&gt;G451,-G451,-J451)))</f>
        <v>-95.13</v>
      </c>
      <c r="M451" s="5" t="s">
        <v>516</v>
      </c>
      <c r="N451" s="6"/>
    </row>
    <row r="452" spans="1:14" ht="15.75" thickBot="1" x14ac:dyDescent="0.3">
      <c r="B452" s="24">
        <v>450</v>
      </c>
      <c r="C452" s="24" t="s">
        <v>1256</v>
      </c>
      <c r="D452" s="24" t="s">
        <v>327</v>
      </c>
      <c r="E452" s="24" t="s">
        <v>714</v>
      </c>
      <c r="F452" s="24" t="s">
        <v>37</v>
      </c>
      <c r="G452" s="5">
        <v>133.6</v>
      </c>
      <c r="H452" s="5">
        <v>30</v>
      </c>
      <c r="I452" s="5">
        <v>10.237154150197629</v>
      </c>
      <c r="J452" s="5">
        <v>3.9846153846153842</v>
      </c>
      <c r="K452" s="5">
        <f>IFERROR(IF((I452*10)&lt;(G452-H452),I452*10,G452-H452),I452)</f>
        <v>102.37154150197628</v>
      </c>
      <c r="L452" s="5">
        <f>IFERROR(IF((-1*J452*10)&gt;(H452-G452),-J452*10,H452-G452),IF(J452="Sin Información",J452,IF(J452&gt;G452,-G452,-J452)))</f>
        <v>-39.84615384615384</v>
      </c>
      <c r="M452" s="5" t="s">
        <v>516</v>
      </c>
      <c r="N452" s="6"/>
    </row>
    <row r="453" spans="1:14" ht="15.75" thickBot="1" x14ac:dyDescent="0.3">
      <c r="B453" s="24">
        <v>451</v>
      </c>
      <c r="C453" s="24" t="s">
        <v>1256</v>
      </c>
      <c r="D453" s="24" t="s">
        <v>527</v>
      </c>
      <c r="E453" s="24" t="s">
        <v>5</v>
      </c>
      <c r="F453" s="24" t="s">
        <v>37</v>
      </c>
      <c r="G453" s="5">
        <v>338.04</v>
      </c>
      <c r="H453" s="5">
        <v>205</v>
      </c>
      <c r="I453" s="5">
        <v>1.5651764705882356</v>
      </c>
      <c r="J453" s="5">
        <v>3.3260000000000005</v>
      </c>
      <c r="K453" s="5">
        <f>IFERROR(IF((I453*10)&lt;(G453-H453),I453*10,G453-H453),I453)</f>
        <v>15.651764705882357</v>
      </c>
      <c r="L453" s="5">
        <f>IFERROR(IF((-1*J453*10)&gt;(H453-G453),-J453*10,H453-G453),IF(J453="Sin Información",J453,IF(J453&gt;G453,-G453,-J453)))</f>
        <v>-33.260000000000005</v>
      </c>
      <c r="M453" s="5" t="s">
        <v>516</v>
      </c>
      <c r="N453" s="6"/>
    </row>
    <row r="454" spans="1:14" ht="15.75" thickBot="1" x14ac:dyDescent="0.3">
      <c r="B454" s="24">
        <v>452</v>
      </c>
      <c r="C454" s="24" t="s">
        <v>1256</v>
      </c>
      <c r="D454" s="24" t="s">
        <v>527</v>
      </c>
      <c r="E454" s="24" t="s">
        <v>1145</v>
      </c>
      <c r="F454" s="24" t="s">
        <v>37</v>
      </c>
      <c r="G454" s="5">
        <v>368.02</v>
      </c>
      <c r="H454" s="5">
        <v>160</v>
      </c>
      <c r="I454" s="5">
        <v>2.4472941176470586</v>
      </c>
      <c r="J454" s="5" t="s">
        <v>66</v>
      </c>
      <c r="K454" s="5">
        <f>IFERROR(IF((I454*10)&lt;(G454-H454),I454*10,G454-H454),I454)</f>
        <v>24.472941176470584</v>
      </c>
      <c r="L454" s="5" t="str">
        <f>IFERROR(IF((-1*J454*10)&gt;(H454-G454),-J454*10,H454-G454),IF(J454="Sin Información",J454,IF(J454&gt;G454,-G454,-J454)))</f>
        <v>Sin información</v>
      </c>
      <c r="M454" s="5" t="s">
        <v>516</v>
      </c>
      <c r="N454" s="6"/>
    </row>
    <row r="455" spans="1:14" ht="15.75" thickBot="1" x14ac:dyDescent="0.3">
      <c r="B455" s="24">
        <v>453</v>
      </c>
      <c r="C455" s="24" t="s">
        <v>1256</v>
      </c>
      <c r="D455" s="24" t="s">
        <v>527</v>
      </c>
      <c r="E455" s="24" t="s">
        <v>4</v>
      </c>
      <c r="F455" s="24" t="s">
        <v>36</v>
      </c>
      <c r="G455" s="5">
        <v>330.48</v>
      </c>
      <c r="H455" s="5">
        <v>160</v>
      </c>
      <c r="I455" s="5">
        <v>2.0056470588235298</v>
      </c>
      <c r="J455" s="5">
        <v>5.682666666666667</v>
      </c>
      <c r="K455" s="5">
        <f>IFERROR(IF((I455*10)&lt;(G455-H455),I455*10,G455-H455),I455)</f>
        <v>20.0564705882353</v>
      </c>
      <c r="L455" s="5">
        <f>IFERROR(IF((-1*J455*10)&gt;(H455-G455),-J455*10,H455-G455),IF(J455="Sin Información",J455,IF(J455&gt;G455,-G455,-J455)))</f>
        <v>-56.826666666666668</v>
      </c>
      <c r="M455" s="5" t="s">
        <v>516</v>
      </c>
      <c r="N455" s="6"/>
    </row>
    <row r="456" spans="1:14" ht="15.75" thickBot="1" x14ac:dyDescent="0.3">
      <c r="B456" s="24">
        <v>454</v>
      </c>
      <c r="C456" s="24" t="s">
        <v>1256</v>
      </c>
      <c r="D456" s="24" t="s">
        <v>527</v>
      </c>
      <c r="E456" s="24" t="s">
        <v>1144</v>
      </c>
      <c r="F456" s="24" t="s">
        <v>36</v>
      </c>
      <c r="G456" s="5">
        <v>362.4</v>
      </c>
      <c r="H456" s="5">
        <v>160</v>
      </c>
      <c r="I456" s="5">
        <v>2.381176470588235</v>
      </c>
      <c r="J456" s="5" t="s">
        <v>66</v>
      </c>
      <c r="K456" s="5">
        <f>IFERROR(IF((I456*10)&lt;(G456-H456),I456*10,G456-H456),I456)</f>
        <v>23.81176470588235</v>
      </c>
      <c r="L456" s="5" t="str">
        <f>IFERROR(IF((-1*J456*10)&gt;(H456-G456),-J456*10,H456-G456),IF(J456="Sin Información",J456,IF(J456&gt;G456,-G456,-J456)))</f>
        <v>Sin información</v>
      </c>
      <c r="M456" s="5" t="s">
        <v>516</v>
      </c>
      <c r="N456" s="6"/>
    </row>
    <row r="457" spans="1:14" ht="15.75" thickBot="1" x14ac:dyDescent="0.3">
      <c r="B457" s="24">
        <v>455</v>
      </c>
      <c r="C457" s="24" t="s">
        <v>1256</v>
      </c>
      <c r="D457" s="24" t="s">
        <v>527</v>
      </c>
      <c r="E457" s="24" t="s">
        <v>646</v>
      </c>
      <c r="F457" s="24" t="s">
        <v>36</v>
      </c>
      <c r="G457" s="5">
        <v>380.81</v>
      </c>
      <c r="H457" s="5">
        <v>160</v>
      </c>
      <c r="I457" s="5">
        <v>2.5977647058823528</v>
      </c>
      <c r="J457" s="5" t="s">
        <v>66</v>
      </c>
      <c r="K457" s="5">
        <f>IFERROR(IF((I457*10)&lt;(G457-H457),I457*10,G457-H457),I457)</f>
        <v>25.977647058823528</v>
      </c>
      <c r="L457" s="5" t="str">
        <f>IFERROR(IF((-1*J457*10)&gt;(H457-G457),-J457*10,H457-G457),IF(J457="Sin Información",J457,IF(J457&gt;G457,-G457,-J457)))</f>
        <v>Sin información</v>
      </c>
      <c r="M457" s="5" t="s">
        <v>516</v>
      </c>
      <c r="N457" s="6"/>
    </row>
    <row r="458" spans="1:14" ht="15.75" thickBot="1" x14ac:dyDescent="0.3">
      <c r="B458" s="24">
        <v>456</v>
      </c>
      <c r="C458" s="24" t="s">
        <v>1256</v>
      </c>
      <c r="D458" s="24" t="s">
        <v>429</v>
      </c>
      <c r="E458" s="24" t="s">
        <v>1066</v>
      </c>
      <c r="F458" s="24" t="s">
        <v>37</v>
      </c>
      <c r="G458" s="5">
        <v>52.115000000000002</v>
      </c>
      <c r="H458" s="5">
        <v>15</v>
      </c>
      <c r="I458" s="5">
        <v>0.86313953488372097</v>
      </c>
      <c r="J458" s="5">
        <v>2.0619444444444444</v>
      </c>
      <c r="K458" s="5">
        <f>IFERROR(IF((I458*10)&lt;(G458-H458),I458*10,G458-H458),I458)</f>
        <v>8.6313953488372093</v>
      </c>
      <c r="L458" s="5">
        <f>IFERROR(IF((-1*J458*10)&gt;(H458-G458),-J458*10,H458-G458),IF(J458="Sin Información",J458,IF(J458&gt;G458,-G458,-J458)))</f>
        <v>-20.619444444444444</v>
      </c>
      <c r="M458" s="5" t="s">
        <v>516</v>
      </c>
      <c r="N458" s="6"/>
    </row>
    <row r="459" spans="1:14" ht="15.75" thickBot="1" x14ac:dyDescent="0.3">
      <c r="B459" s="24">
        <v>457</v>
      </c>
      <c r="C459" s="24" t="s">
        <v>1256</v>
      </c>
      <c r="D459" s="24" t="s">
        <v>430</v>
      </c>
      <c r="E459" s="24" t="s">
        <v>1067</v>
      </c>
      <c r="F459" s="24" t="s">
        <v>37</v>
      </c>
      <c r="G459" s="5">
        <v>51.722000000000001</v>
      </c>
      <c r="H459" s="5">
        <v>15</v>
      </c>
      <c r="I459" s="5">
        <v>0.85399999999999998</v>
      </c>
      <c r="J459" s="5">
        <v>1.4123846153846153</v>
      </c>
      <c r="K459" s="5">
        <f>IFERROR(IF((I459*10)&lt;(G459-H459),I459*10,G459-H459),I459)</f>
        <v>8.5399999999999991</v>
      </c>
      <c r="L459" s="5">
        <f>IFERROR(IF((-1*J459*10)&gt;(H459-G459),-J459*10,H459-G459),IF(J459="Sin Información",J459,IF(J459&gt;G459,-G459,-J459)))</f>
        <v>-14.123846153846154</v>
      </c>
      <c r="M459" s="5" t="s">
        <v>516</v>
      </c>
      <c r="N459" s="6"/>
    </row>
    <row r="460" spans="1:14" ht="15.75" thickBot="1" x14ac:dyDescent="0.3">
      <c r="B460" s="24">
        <v>458</v>
      </c>
      <c r="C460" s="24" t="s">
        <v>1256</v>
      </c>
      <c r="D460" s="24" t="s">
        <v>454</v>
      </c>
      <c r="E460" s="24" t="s">
        <v>1075</v>
      </c>
      <c r="F460" s="24" t="s">
        <v>37</v>
      </c>
      <c r="G460" s="5">
        <v>142.36000000000001</v>
      </c>
      <c r="H460" s="5">
        <v>30</v>
      </c>
      <c r="I460" s="5">
        <v>11.102766798418974</v>
      </c>
      <c r="J460" s="5">
        <v>4.2416006040015111</v>
      </c>
      <c r="K460" s="5">
        <f>IFERROR(IF((I460*10)&lt;(G460-H460),I460*10,G460-H460),I460)</f>
        <v>111.02766798418975</v>
      </c>
      <c r="L460" s="5">
        <f>IFERROR(IF((-1*J460*10)&gt;(H460-G460),-J460*10,H460-G460),IF(J460="Sin Información",J460,IF(J460&gt;G460,-G460,-J460)))</f>
        <v>-42.416006040015112</v>
      </c>
      <c r="M460" s="5" t="s">
        <v>516</v>
      </c>
      <c r="N460" s="6"/>
    </row>
    <row r="461" spans="1:14" ht="29.25" thickBot="1" x14ac:dyDescent="0.3">
      <c r="B461" s="24">
        <v>459</v>
      </c>
      <c r="C461" s="24" t="s">
        <v>1246</v>
      </c>
      <c r="D461" s="24" t="s">
        <v>1423</v>
      </c>
      <c r="E461" s="24" t="s">
        <v>1186</v>
      </c>
      <c r="F461" s="24" t="s">
        <v>46</v>
      </c>
      <c r="G461" s="5">
        <v>33</v>
      </c>
      <c r="H461" s="5" t="s">
        <v>66</v>
      </c>
      <c r="I461" s="5" t="s">
        <v>66</v>
      </c>
      <c r="J461" s="5" t="s">
        <v>66</v>
      </c>
      <c r="K461" s="5" t="str">
        <f>IFERROR(IF((I461*10)&lt;(G461-H461),I461*10,G461-H461),I461)</f>
        <v>Sin información</v>
      </c>
      <c r="L461" s="5" t="str">
        <f>IFERROR(IF((-1*J461*10)&gt;(H461-G461),-J461*10,H461-G461),IF(J461="Sin Información",J461,IF(J461&gt;G461,-G461,-J461)))</f>
        <v>Sin información</v>
      </c>
      <c r="M461" s="5" t="s">
        <v>528</v>
      </c>
      <c r="N461" s="6" t="s">
        <v>1190</v>
      </c>
    </row>
    <row r="462" spans="1:14" ht="15.75" thickBot="1" x14ac:dyDescent="0.3">
      <c r="B462" s="24">
        <v>460</v>
      </c>
      <c r="C462" s="24" t="s">
        <v>1246</v>
      </c>
      <c r="D462" s="24" t="s">
        <v>248</v>
      </c>
      <c r="E462" s="24" t="s">
        <v>821</v>
      </c>
      <c r="F462" s="24" t="s">
        <v>46</v>
      </c>
      <c r="G462" s="5">
        <v>29.83</v>
      </c>
      <c r="H462" s="5">
        <v>5</v>
      </c>
      <c r="I462" s="5">
        <v>0.99319999999999997</v>
      </c>
      <c r="J462" s="5">
        <v>2.0691666666666664</v>
      </c>
      <c r="K462" s="5">
        <f>IFERROR(IF((I462*10)&lt;(G462-H462),I462*10,G462-H462),I462)</f>
        <v>9.9320000000000004</v>
      </c>
      <c r="L462" s="5">
        <f>IFERROR(IF((-1*J462*10)&gt;(H462-G462),-J462*10,H462-G462),IF(J462="Sin Información",J462,IF(J462&gt;G462,-G462,-J462)))</f>
        <v>-20.691666666666663</v>
      </c>
      <c r="M462" s="5" t="s">
        <v>516</v>
      </c>
      <c r="N462" s="6"/>
    </row>
    <row r="463" spans="1:14" s="38" customFormat="1" ht="15.75" thickBot="1" x14ac:dyDescent="0.3">
      <c r="A463" s="21"/>
      <c r="B463" s="24">
        <v>461</v>
      </c>
      <c r="C463" s="24" t="s">
        <v>1246</v>
      </c>
      <c r="D463" s="24" t="s">
        <v>249</v>
      </c>
      <c r="E463" s="24" t="s">
        <v>822</v>
      </c>
      <c r="F463" s="24" t="s">
        <v>46</v>
      </c>
      <c r="G463" s="5">
        <v>18.39</v>
      </c>
      <c r="H463" s="5">
        <v>4.5</v>
      </c>
      <c r="I463" s="5">
        <v>0.55559999999999998</v>
      </c>
      <c r="J463" s="5">
        <v>1.1575</v>
      </c>
      <c r="K463" s="5">
        <f>IFERROR(IF((I463*10)&lt;(G463-H463),I463*10,G463-H463),I463)</f>
        <v>5.556</v>
      </c>
      <c r="L463" s="5">
        <f>IFERROR(IF((-1*J463*10)&gt;(H463-G463),-J463*10,H463-G463),IF(J463="Sin Información",J463,IF(J463&gt;G463,-G463,-J463)))</f>
        <v>-11.574999999999999</v>
      </c>
      <c r="M463" s="5" t="s">
        <v>516</v>
      </c>
      <c r="N463" s="6"/>
    </row>
    <row r="464" spans="1:14" ht="15.75" thickBot="1" x14ac:dyDescent="0.3">
      <c r="B464" s="24">
        <v>462</v>
      </c>
      <c r="C464" s="24" t="s">
        <v>1215</v>
      </c>
      <c r="D464" s="24" t="s">
        <v>1446</v>
      </c>
      <c r="E464" s="24" t="s">
        <v>1186</v>
      </c>
      <c r="F464" s="24" t="s">
        <v>45</v>
      </c>
      <c r="G464" s="5">
        <v>104.49</v>
      </c>
      <c r="H464" s="5">
        <v>1.38</v>
      </c>
      <c r="I464" s="5" t="s">
        <v>34</v>
      </c>
      <c r="J464" s="5">
        <v>21.2</v>
      </c>
      <c r="K464" s="5" t="str">
        <f>IFERROR(IF((I464*10)&lt;(G464-H464),I464*10,G464-H464),I464)</f>
        <v>No aplica</v>
      </c>
      <c r="L464" s="5">
        <f>IFERROR(IF((-1*J464*10)&gt;(H464-G464),-J464*10,H464-G464),IF(J464="Sin Información",J464,IF(J464&gt;G464,-G464,-J464)))</f>
        <v>-103.11</v>
      </c>
      <c r="M464" s="5" t="s">
        <v>516</v>
      </c>
      <c r="N464" s="6" t="s">
        <v>1472</v>
      </c>
    </row>
    <row r="465" spans="2:14" ht="29.25" thickBot="1" x14ac:dyDescent="0.3">
      <c r="B465" s="24">
        <v>463</v>
      </c>
      <c r="C465" s="24" t="s">
        <v>1257</v>
      </c>
      <c r="D465" s="24" t="s">
        <v>254</v>
      </c>
      <c r="E465" s="24" t="s">
        <v>708</v>
      </c>
      <c r="F465" s="24" t="s">
        <v>35</v>
      </c>
      <c r="G465" s="5">
        <v>154.18</v>
      </c>
      <c r="H465" s="5">
        <v>50</v>
      </c>
      <c r="I465" s="5">
        <v>0.72347222222222229</v>
      </c>
      <c r="J465" s="5" t="s">
        <v>66</v>
      </c>
      <c r="K465" s="5">
        <f>IFERROR(IF((I465*10)&lt;(G465-H465),I465*10,G465-H465),I465)</f>
        <v>7.2347222222222225</v>
      </c>
      <c r="L465" s="5" t="str">
        <f>IFERROR(IF((-1*J465*10)&gt;(H465-G465),-J465*10,H465-G465),IF(J465="Sin Información",J465,IF(J465&gt;G465,-G465,-J465)))</f>
        <v>Sin información</v>
      </c>
      <c r="M465" s="5" t="s">
        <v>516</v>
      </c>
      <c r="N465" s="6" t="s">
        <v>1428</v>
      </c>
    </row>
    <row r="466" spans="2:14" ht="29.25" thickBot="1" x14ac:dyDescent="0.3">
      <c r="B466" s="24">
        <v>464</v>
      </c>
      <c r="C466" s="24" t="s">
        <v>1257</v>
      </c>
      <c r="D466" s="24" t="s">
        <v>255</v>
      </c>
      <c r="E466" s="24" t="s">
        <v>709</v>
      </c>
      <c r="F466" s="24" t="s">
        <v>35</v>
      </c>
      <c r="G466" s="5">
        <v>145.41</v>
      </c>
      <c r="H466" s="5">
        <v>50</v>
      </c>
      <c r="I466" s="5">
        <v>0.64904761904761898</v>
      </c>
      <c r="J466" s="5" t="s">
        <v>66</v>
      </c>
      <c r="K466" s="5">
        <f>IFERROR(IF((I466*10)&lt;(G466-H466),I466*10,G466-H466),I466)</f>
        <v>6.4904761904761896</v>
      </c>
      <c r="L466" s="5" t="str">
        <f>IFERROR(IF((-1*J466*10)&gt;(H466-G466),-J466*10,H466-G466),IF(J466="Sin Información",J466,IF(J466&gt;G466,-G466,-J466)))</f>
        <v>Sin información</v>
      </c>
      <c r="M466" s="5" t="s">
        <v>516</v>
      </c>
      <c r="N466" s="6" t="s">
        <v>1428</v>
      </c>
    </row>
    <row r="467" spans="2:14" ht="15.75" thickBot="1" x14ac:dyDescent="0.3">
      <c r="B467" s="24">
        <v>465</v>
      </c>
      <c r="C467" s="24" t="s">
        <v>1257</v>
      </c>
      <c r="D467" s="24" t="s">
        <v>256</v>
      </c>
      <c r="E467" s="24" t="s">
        <v>710</v>
      </c>
      <c r="F467" s="24" t="s">
        <v>35</v>
      </c>
      <c r="G467" s="5">
        <v>153.93</v>
      </c>
      <c r="H467" s="5">
        <v>45</v>
      </c>
      <c r="I467" s="5">
        <v>1.1003030303030303</v>
      </c>
      <c r="J467" s="5">
        <v>6.0516666666666667</v>
      </c>
      <c r="K467" s="5">
        <f>IFERROR(IF((I467*10)&lt;(G467-H467),I467*10,G467-H467),I467)</f>
        <v>11.003030303030304</v>
      </c>
      <c r="L467" s="5">
        <f>IFERROR(IF((-1*J467*10)&gt;(H467-G467),-J467*10,H467-G467),IF(J467="Sin Información",J467,IF(J467&gt;G467,-G467,-J467)))</f>
        <v>-60.516666666666666</v>
      </c>
      <c r="M467" s="5" t="s">
        <v>516</v>
      </c>
      <c r="N467" s="6"/>
    </row>
    <row r="468" spans="2:14" ht="29.25" thickBot="1" x14ac:dyDescent="0.3">
      <c r="B468" s="24">
        <v>466</v>
      </c>
      <c r="C468" s="24" t="s">
        <v>1257</v>
      </c>
      <c r="D468" s="24" t="s">
        <v>257</v>
      </c>
      <c r="E468" s="24" t="s">
        <v>711</v>
      </c>
      <c r="F468" s="24" t="s">
        <v>35</v>
      </c>
      <c r="G468" s="5">
        <v>153.88</v>
      </c>
      <c r="H468" s="5">
        <v>38</v>
      </c>
      <c r="I468" s="5">
        <v>1.1036190476190475</v>
      </c>
      <c r="J468" s="5" t="s">
        <v>66</v>
      </c>
      <c r="K468" s="5">
        <f>IFERROR(IF((I468*10)&lt;(G468-H468),I468*10,G468-H468),I468)</f>
        <v>11.036190476190475</v>
      </c>
      <c r="L468" s="5" t="str">
        <f>IFERROR(IF((-1*J468*10)&gt;(H468-G468),-J468*10,H468-G468),IF(J468="Sin Información",J468,IF(J468&gt;G468,-G468,-J468)))</f>
        <v>Sin información</v>
      </c>
      <c r="M468" s="5" t="s">
        <v>516</v>
      </c>
      <c r="N468" s="6" t="s">
        <v>1428</v>
      </c>
    </row>
    <row r="469" spans="2:14" ht="29.25" thickBot="1" x14ac:dyDescent="0.3">
      <c r="B469" s="24">
        <v>467</v>
      </c>
      <c r="C469" s="24" t="s">
        <v>1257</v>
      </c>
      <c r="D469" s="24" t="s">
        <v>258</v>
      </c>
      <c r="E469" s="24" t="s">
        <v>712</v>
      </c>
      <c r="F469" s="24" t="s">
        <v>35</v>
      </c>
      <c r="G469" s="5">
        <v>156.215</v>
      </c>
      <c r="H469" s="5">
        <v>38</v>
      </c>
      <c r="I469" s="5">
        <v>1.0649999999999999</v>
      </c>
      <c r="J469" s="5" t="s">
        <v>66</v>
      </c>
      <c r="K469" s="5">
        <f>IFERROR(IF((I469*10)&lt;(G469-H469),I469*10,G469-H469),I469)</f>
        <v>10.649999999999999</v>
      </c>
      <c r="L469" s="5" t="str">
        <f>IFERROR(IF((-1*J469*10)&gt;(H469-G469),-J469*10,H469-G469),IF(J469="Sin Información",J469,IF(J469&gt;G469,-G469,-J469)))</f>
        <v>Sin información</v>
      </c>
      <c r="M469" s="5" t="s">
        <v>516</v>
      </c>
      <c r="N469" s="6" t="s">
        <v>1428</v>
      </c>
    </row>
    <row r="470" spans="2:14" ht="15.75" thickBot="1" x14ac:dyDescent="0.3">
      <c r="B470" s="24">
        <v>468</v>
      </c>
      <c r="C470" s="24" t="s">
        <v>1304</v>
      </c>
      <c r="D470" s="24" t="s">
        <v>247</v>
      </c>
      <c r="E470" s="24" t="s">
        <v>949</v>
      </c>
      <c r="F470" s="24" t="s">
        <v>45</v>
      </c>
      <c r="G470" s="5">
        <v>138.19999999999999</v>
      </c>
      <c r="H470" s="5">
        <v>2.79</v>
      </c>
      <c r="I470" s="5" t="s">
        <v>34</v>
      </c>
      <c r="J470" s="5">
        <v>4.6854671280276818</v>
      </c>
      <c r="K470" s="5" t="str">
        <f>IFERROR(IF((I470*10)&lt;(G470-H470),I470*10,G470-H470),I470)</f>
        <v>No aplica</v>
      </c>
      <c r="L470" s="5">
        <f>IFERROR(IF((-1*J470*10)&gt;(H470-G470),-J470*10,H470-G470),IF(J470="Sin Información",J470,IF(J470&gt;G470,-G470,-J470)))</f>
        <v>-46.854671280276818</v>
      </c>
      <c r="M470" s="5" t="s">
        <v>516</v>
      </c>
      <c r="N470" s="6"/>
    </row>
    <row r="471" spans="2:14" ht="29.25" thickBot="1" x14ac:dyDescent="0.3">
      <c r="B471" s="24">
        <v>469</v>
      </c>
      <c r="C471" s="24" t="s">
        <v>1240</v>
      </c>
      <c r="D471" s="24" t="s">
        <v>1413</v>
      </c>
      <c r="E471" s="24" t="s">
        <v>1186</v>
      </c>
      <c r="F471" s="24" t="s">
        <v>43</v>
      </c>
      <c r="G471" s="5">
        <v>3</v>
      </c>
      <c r="H471" s="5" t="s">
        <v>66</v>
      </c>
      <c r="I471" s="5" t="s">
        <v>66</v>
      </c>
      <c r="J471" s="5" t="s">
        <v>66</v>
      </c>
      <c r="K471" s="5" t="str">
        <f>IFERROR(IF((I471*10)&lt;(G471-H471),I471*10,G471-H471),I471)</f>
        <v>Sin información</v>
      </c>
      <c r="L471" s="5" t="str">
        <f>IFERROR(IF((-1*J471*10)&gt;(H471-G471),-J471*10,H471-G471),IF(J471="Sin Información",J471,IF(J471&gt;G471,-G471,-J471)))</f>
        <v>Sin información</v>
      </c>
      <c r="M471" s="5" t="s">
        <v>528</v>
      </c>
      <c r="N471" s="6" t="s">
        <v>1190</v>
      </c>
    </row>
    <row r="472" spans="2:14" ht="29.25" thickBot="1" x14ac:dyDescent="0.3">
      <c r="B472" s="24">
        <v>470</v>
      </c>
      <c r="C472" s="24" t="s">
        <v>1429</v>
      </c>
      <c r="D472" s="24" t="s">
        <v>1409</v>
      </c>
      <c r="E472" s="24" t="s">
        <v>1186</v>
      </c>
      <c r="F472" s="24" t="s">
        <v>43</v>
      </c>
      <c r="G472" s="5">
        <v>1.6</v>
      </c>
      <c r="H472" s="5" t="s">
        <v>66</v>
      </c>
      <c r="I472" s="5" t="s">
        <v>66</v>
      </c>
      <c r="J472" s="5" t="s">
        <v>66</v>
      </c>
      <c r="K472" s="5" t="str">
        <f>IFERROR(IF((I472*10)&lt;(G472-H472),I472*10,G472-H472),I472)</f>
        <v>Sin información</v>
      </c>
      <c r="L472" s="5" t="str">
        <f>IFERROR(IF((-1*J472*10)&gt;(H472-G472),-J472*10,H472-G472),IF(J472="Sin Información",J472,IF(J472&gt;G472,-G472,-J472)))</f>
        <v>Sin información</v>
      </c>
      <c r="M472" s="5" t="s">
        <v>528</v>
      </c>
      <c r="N472" s="6" t="s">
        <v>1190</v>
      </c>
    </row>
    <row r="473" spans="2:14" ht="29.25" thickBot="1" x14ac:dyDescent="0.3">
      <c r="B473" s="24">
        <v>471</v>
      </c>
      <c r="C473" s="24" t="s">
        <v>1430</v>
      </c>
      <c r="D473" s="24" t="s">
        <v>1410</v>
      </c>
      <c r="E473" s="24" t="s">
        <v>1186</v>
      </c>
      <c r="F473" s="24" t="s">
        <v>43</v>
      </c>
      <c r="G473" s="5">
        <v>2.9</v>
      </c>
      <c r="H473" s="5" t="s">
        <v>66</v>
      </c>
      <c r="I473" s="5" t="s">
        <v>66</v>
      </c>
      <c r="J473" s="5" t="s">
        <v>66</v>
      </c>
      <c r="K473" s="5" t="str">
        <f>IFERROR(IF((I473*10)&lt;(G473-H473),I473*10,G473-H473),I473)</f>
        <v>Sin información</v>
      </c>
      <c r="L473" s="5" t="str">
        <f>IFERROR(IF((-1*J473*10)&gt;(H473-G473),-J473*10,H473-G473),IF(J473="Sin Información",J473,IF(J473&gt;G473,-G473,-J473)))</f>
        <v>Sin información</v>
      </c>
      <c r="M473" s="5" t="s">
        <v>528</v>
      </c>
      <c r="N473" s="6" t="s">
        <v>1190</v>
      </c>
    </row>
    <row r="474" spans="2:14" ht="29.25" thickBot="1" x14ac:dyDescent="0.3">
      <c r="B474" s="24">
        <v>472</v>
      </c>
      <c r="C474" s="24" t="s">
        <v>1239</v>
      </c>
      <c r="D474" s="24" t="s">
        <v>1412</v>
      </c>
      <c r="E474" s="24" t="s">
        <v>1186</v>
      </c>
      <c r="F474" s="24" t="s">
        <v>43</v>
      </c>
      <c r="G474" s="5">
        <v>2.9</v>
      </c>
      <c r="H474" s="5" t="s">
        <v>66</v>
      </c>
      <c r="I474" s="5" t="s">
        <v>66</v>
      </c>
      <c r="J474" s="5" t="s">
        <v>66</v>
      </c>
      <c r="K474" s="5" t="str">
        <f>IFERROR(IF((I474*10)&lt;(G474-H474),I474*10,G474-H474),I474)</f>
        <v>Sin información</v>
      </c>
      <c r="L474" s="5" t="str">
        <f>IFERROR(IF((-1*J474*10)&gt;(H474-G474),-J474*10,H474-G474),IF(J474="Sin Información",J474,IF(J474&gt;G474,-G474,-J474)))</f>
        <v>Sin información</v>
      </c>
      <c r="M474" s="5" t="s">
        <v>528</v>
      </c>
      <c r="N474" s="6" t="s">
        <v>1190</v>
      </c>
    </row>
    <row r="475" spans="2:14" ht="15.75" thickBot="1" x14ac:dyDescent="0.3">
      <c r="B475" s="24">
        <v>473</v>
      </c>
      <c r="C475" s="24" t="s">
        <v>1305</v>
      </c>
      <c r="D475" s="24" t="s">
        <v>435</v>
      </c>
      <c r="E475" s="24" t="s">
        <v>918</v>
      </c>
      <c r="F475" s="24" t="s">
        <v>38</v>
      </c>
      <c r="G475" s="5">
        <v>9.8000000000000007</v>
      </c>
      <c r="H475" s="5">
        <v>0.38</v>
      </c>
      <c r="I475" s="5" t="s">
        <v>34</v>
      </c>
      <c r="J475" s="5">
        <v>1.6821428571428572</v>
      </c>
      <c r="K475" s="5" t="str">
        <f>IFERROR(IF((I475*10)&lt;(G475-H475),I475*10,G475-H475),I475)</f>
        <v>No aplica</v>
      </c>
      <c r="L475" s="5">
        <f>IFERROR(IF((-1*J475*10)&gt;(H475-G475),-J475*10,H475-G475),IF(J475="Sin Información",J475,IF(J475&gt;G475,-G475,-J475)))</f>
        <v>-9.42</v>
      </c>
      <c r="M475" s="5" t="s">
        <v>516</v>
      </c>
      <c r="N475" s="6"/>
    </row>
    <row r="476" spans="2:14" ht="15.75" thickBot="1" x14ac:dyDescent="0.3">
      <c r="B476" s="24">
        <v>474</v>
      </c>
      <c r="C476" s="24" t="s">
        <v>1305</v>
      </c>
      <c r="D476" s="24" t="s">
        <v>436</v>
      </c>
      <c r="E476" s="24" t="s">
        <v>919</v>
      </c>
      <c r="F476" s="24" t="s">
        <v>38</v>
      </c>
      <c r="G476" s="5">
        <v>9.8000000000000007</v>
      </c>
      <c r="H476" s="5">
        <v>0.38</v>
      </c>
      <c r="I476" s="5" t="s">
        <v>34</v>
      </c>
      <c r="J476" s="5">
        <v>1.8173633440514469</v>
      </c>
      <c r="K476" s="5" t="str">
        <f>IFERROR(IF((I476*10)&lt;(G476-H476),I476*10,G476-H476),I476)</f>
        <v>No aplica</v>
      </c>
      <c r="L476" s="5">
        <f>IFERROR(IF((-1*J476*10)&gt;(H476-G476),-J476*10,H476-G476),IF(J476="Sin Información",J476,IF(J476&gt;G476,-G476,-J476)))</f>
        <v>-9.42</v>
      </c>
      <c r="M476" s="5" t="s">
        <v>516</v>
      </c>
      <c r="N476" s="6"/>
    </row>
    <row r="477" spans="2:14" ht="29.25" thickBot="1" x14ac:dyDescent="0.3">
      <c r="B477" s="24">
        <v>475</v>
      </c>
      <c r="C477" s="24" t="s">
        <v>1236</v>
      </c>
      <c r="D477" s="24" t="s">
        <v>1407</v>
      </c>
      <c r="E477" s="24" t="s">
        <v>1186</v>
      </c>
      <c r="F477" s="24" t="s">
        <v>43</v>
      </c>
      <c r="G477" s="5">
        <v>3</v>
      </c>
      <c r="H477" s="5" t="s">
        <v>66</v>
      </c>
      <c r="I477" s="5" t="s">
        <v>66</v>
      </c>
      <c r="J477" s="5" t="s">
        <v>66</v>
      </c>
      <c r="K477" s="5" t="str">
        <f>IFERROR(IF((I477*10)&lt;(G477-H477),I477*10,G477-H477),I477)</f>
        <v>Sin información</v>
      </c>
      <c r="L477" s="5" t="str">
        <f>IFERROR(IF((-1*J477*10)&gt;(H477-G477),-J477*10,H477-G477),IF(J477="Sin Información",J477,IF(J477&gt;G477,-G477,-J477)))</f>
        <v>Sin información</v>
      </c>
      <c r="M477" s="5" t="s">
        <v>528</v>
      </c>
      <c r="N477" s="6" t="s">
        <v>1190</v>
      </c>
    </row>
    <row r="478" spans="2:14" ht="29.25" thickBot="1" x14ac:dyDescent="0.3">
      <c r="B478" s="24">
        <v>476</v>
      </c>
      <c r="C478" s="24" t="s">
        <v>1306</v>
      </c>
      <c r="D478" s="24" t="s">
        <v>541</v>
      </c>
      <c r="E478" s="24" t="s">
        <v>852</v>
      </c>
      <c r="F478" s="24" t="s">
        <v>38</v>
      </c>
      <c r="G478" s="5">
        <v>2.95</v>
      </c>
      <c r="H478" s="5">
        <v>0.16600000000000001</v>
      </c>
      <c r="I478" s="5" t="s">
        <v>34</v>
      </c>
      <c r="J478" s="5" t="s">
        <v>66</v>
      </c>
      <c r="K478" s="5" t="str">
        <f>IFERROR(IF((I478*10)&lt;(G478-H478),I478*10,G478-H478),I478)</f>
        <v>No aplica</v>
      </c>
      <c r="L478" s="5" t="str">
        <f>IFERROR(IF((-1*J478*10)&gt;(H478-G478),-J478*10,H478-G478),IF(J478="Sin Información",J478,IF(J478&gt;G478,-G478,-J478)))</f>
        <v>Sin información</v>
      </c>
      <c r="M478" s="5" t="s">
        <v>516</v>
      </c>
      <c r="N478" s="6" t="s">
        <v>1428</v>
      </c>
    </row>
    <row r="479" spans="2:14" ht="15.75" thickBot="1" x14ac:dyDescent="0.3">
      <c r="B479" s="24">
        <v>477</v>
      </c>
      <c r="C479" s="24" t="s">
        <v>1367</v>
      </c>
      <c r="D479" s="24" t="s">
        <v>203</v>
      </c>
      <c r="E479" s="24" t="s">
        <v>853</v>
      </c>
      <c r="F479" s="24" t="s">
        <v>38</v>
      </c>
      <c r="G479" s="5">
        <v>20</v>
      </c>
      <c r="H479" s="5">
        <v>5</v>
      </c>
      <c r="I479" s="5">
        <f>(G479-H479)/13.2</f>
        <v>1.1363636363636365</v>
      </c>
      <c r="J479" s="5">
        <v>5.1136363636363642</v>
      </c>
      <c r="K479" s="5">
        <f>IFERROR(IF((I479*10)&lt;(G479-H479),I479*10,G479-H479),I479)</f>
        <v>11.363636363636365</v>
      </c>
      <c r="L479" s="5">
        <f>IFERROR(IF((-1*J479*10)&gt;(H479-G479),-J479*10,H479-G479),IF(J479="Sin Información",J479,IF(J479&gt;G479,-G479,-J479)))</f>
        <v>-15</v>
      </c>
      <c r="M479" s="5" t="s">
        <v>516</v>
      </c>
      <c r="N479" s="6"/>
    </row>
    <row r="480" spans="2:14" ht="15.75" thickBot="1" x14ac:dyDescent="0.3">
      <c r="B480" s="24">
        <v>478</v>
      </c>
      <c r="C480" s="24" t="s">
        <v>1367</v>
      </c>
      <c r="D480" s="24" t="s">
        <v>204</v>
      </c>
      <c r="E480" s="24" t="s">
        <v>854</v>
      </c>
      <c r="F480" s="24" t="s">
        <v>38</v>
      </c>
      <c r="G480" s="5">
        <v>20</v>
      </c>
      <c r="H480" s="5">
        <v>5</v>
      </c>
      <c r="I480" s="5">
        <v>3.0000000000000004</v>
      </c>
      <c r="J480" s="5">
        <v>5.3254437869822482</v>
      </c>
      <c r="K480" s="5">
        <f>IFERROR(IF((I480*10)&lt;(G480-H480),I480*10,G480-H480),I480)</f>
        <v>15</v>
      </c>
      <c r="L480" s="5">
        <f>IFERROR(IF((-1*J480*10)&gt;(H480-G480),-J480*10,H480-G480),IF(J480="Sin Información",J480,IF(J480&gt;G480,-G480,-J480)))</f>
        <v>-15</v>
      </c>
      <c r="M480" s="5" t="s">
        <v>516</v>
      </c>
      <c r="N480" s="6"/>
    </row>
    <row r="481" spans="2:14" ht="15.75" thickBot="1" x14ac:dyDescent="0.3">
      <c r="B481" s="24">
        <v>479</v>
      </c>
      <c r="C481" s="24" t="s">
        <v>1367</v>
      </c>
      <c r="D481" s="24" t="s">
        <v>205</v>
      </c>
      <c r="E481" s="24" t="s">
        <v>855</v>
      </c>
      <c r="F481" s="24" t="s">
        <v>38</v>
      </c>
      <c r="G481" s="5">
        <v>20</v>
      </c>
      <c r="H481" s="5">
        <v>5</v>
      </c>
      <c r="I481" s="5">
        <v>6.6298342541436455</v>
      </c>
      <c r="J481" s="5">
        <v>5.960264900662251</v>
      </c>
      <c r="K481" s="5">
        <f>IFERROR(IF((I481*10)&lt;(G481-H481),I481*10,G481-H481),I481)</f>
        <v>15</v>
      </c>
      <c r="L481" s="5">
        <f>IFERROR(IF((-1*J481*10)&gt;(H481-G481),-J481*10,H481-G481),IF(J481="Sin Información",J481,IF(J481&gt;G481,-G481,-J481)))</f>
        <v>-15</v>
      </c>
      <c r="M481" s="5" t="s">
        <v>516</v>
      </c>
      <c r="N481" s="6"/>
    </row>
    <row r="482" spans="2:14" ht="15.75" thickBot="1" x14ac:dyDescent="0.3">
      <c r="B482" s="24">
        <v>480</v>
      </c>
      <c r="C482" s="24" t="s">
        <v>1307</v>
      </c>
      <c r="D482" s="24" t="s">
        <v>539</v>
      </c>
      <c r="E482" s="24" t="s">
        <v>823</v>
      </c>
      <c r="F482" s="24" t="s">
        <v>33</v>
      </c>
      <c r="G482" s="5">
        <v>13.507999999999999</v>
      </c>
      <c r="H482" s="5">
        <v>1.18</v>
      </c>
      <c r="I482" s="5">
        <v>2.4655999999999998</v>
      </c>
      <c r="J482" s="5">
        <v>6.42</v>
      </c>
      <c r="K482" s="5">
        <f>IFERROR(IF((I482*10)&lt;(G482-H482),I482*10,G482-H482),I482)</f>
        <v>12.327999999999999</v>
      </c>
      <c r="L482" s="5">
        <f>IFERROR(IF((-1*J482*10)&gt;(H482-G482),-J482*10,H482-G482),IF(J482="Sin Información",J482,IF(J482&gt;G482,-G482,-J482)))</f>
        <v>-12.327999999999999</v>
      </c>
      <c r="M482" s="5" t="s">
        <v>516</v>
      </c>
      <c r="N482" s="6"/>
    </row>
    <row r="483" spans="2:14" ht="15.75" thickBot="1" x14ac:dyDescent="0.3">
      <c r="B483" s="24">
        <v>481</v>
      </c>
      <c r="C483" s="24" t="s">
        <v>1307</v>
      </c>
      <c r="D483" s="24" t="s">
        <v>540</v>
      </c>
      <c r="E483" s="24" t="s">
        <v>824</v>
      </c>
      <c r="F483" s="24" t="s">
        <v>33</v>
      </c>
      <c r="G483" s="5">
        <v>13.347</v>
      </c>
      <c r="H483" s="5">
        <v>1.18</v>
      </c>
      <c r="I483" s="5">
        <v>2.4655999999999998</v>
      </c>
      <c r="J483" s="5">
        <v>6.42</v>
      </c>
      <c r="K483" s="5">
        <f>IFERROR(IF((I483*10)&lt;(G483-H483),I483*10,G483-H483),I483)</f>
        <v>12.167</v>
      </c>
      <c r="L483" s="5">
        <f>IFERROR(IF((-1*J483*10)&gt;(H483-G483),-J483*10,H483-G483),IF(J483="Sin Información",J483,IF(J483&gt;G483,-G483,-J483)))</f>
        <v>-12.167</v>
      </c>
      <c r="M483" s="5" t="s">
        <v>516</v>
      </c>
      <c r="N483" s="6"/>
    </row>
    <row r="484" spans="2:14" ht="15.75" thickBot="1" x14ac:dyDescent="0.3">
      <c r="B484" s="24">
        <v>482</v>
      </c>
      <c r="C484" s="24" t="s">
        <v>1308</v>
      </c>
      <c r="D484" s="24" t="s">
        <v>275</v>
      </c>
      <c r="E484" s="24" t="s">
        <v>743</v>
      </c>
      <c r="F484" s="24" t="s">
        <v>38</v>
      </c>
      <c r="G484" s="5">
        <v>81.599999999999994</v>
      </c>
      <c r="H484" s="5">
        <v>28</v>
      </c>
      <c r="I484" s="5">
        <v>19.662650602409634</v>
      </c>
      <c r="J484" s="5">
        <v>80.399999999999991</v>
      </c>
      <c r="K484" s="5">
        <f>IFERROR(IF((I484*10)&lt;(G484-H484),I484*10,G484-H484),I484)</f>
        <v>53.599999999999994</v>
      </c>
      <c r="L484" s="5">
        <f>IFERROR(IF((-1*J484*10)&gt;(H484-G484),-J484*10,H484-G484),IF(J484="Sin Información",J484,IF(J484&gt;G484,-G484,-J484)))</f>
        <v>-53.599999999999994</v>
      </c>
      <c r="M484" s="5" t="s">
        <v>516</v>
      </c>
      <c r="N484" s="6"/>
    </row>
    <row r="485" spans="2:14" ht="15.75" thickBot="1" x14ac:dyDescent="0.3">
      <c r="B485" s="24">
        <v>483</v>
      </c>
      <c r="C485" s="24" t="s">
        <v>1308</v>
      </c>
      <c r="D485" s="24" t="s">
        <v>276</v>
      </c>
      <c r="E485" s="24" t="s">
        <v>744</v>
      </c>
      <c r="F485" s="24" t="s">
        <v>38</v>
      </c>
      <c r="G485" s="5">
        <v>81.599999999999994</v>
      </c>
      <c r="H485" s="5">
        <v>28</v>
      </c>
      <c r="I485" s="5">
        <v>19.662650602409634</v>
      </c>
      <c r="J485" s="5">
        <v>80.399999999999991</v>
      </c>
      <c r="K485" s="5">
        <f>IFERROR(IF((I485*10)&lt;(G485-H485),I485*10,G485-H485),I485)</f>
        <v>53.599999999999994</v>
      </c>
      <c r="L485" s="5">
        <f>IFERROR(IF((-1*J485*10)&gt;(H485-G485),-J485*10,H485-G485),IF(J485="Sin Información",J485,IF(J485&gt;G485,-G485,-J485)))</f>
        <v>-53.599999999999994</v>
      </c>
      <c r="M485" s="5" t="s">
        <v>516</v>
      </c>
      <c r="N485" s="6"/>
    </row>
    <row r="486" spans="2:14" ht="15.75" thickBot="1" x14ac:dyDescent="0.3">
      <c r="B486" s="24">
        <v>484</v>
      </c>
      <c r="C486" s="24" t="s">
        <v>1309</v>
      </c>
      <c r="D486" s="24" t="s">
        <v>277</v>
      </c>
      <c r="E486" s="24" t="s">
        <v>745</v>
      </c>
      <c r="F486" s="24" t="s">
        <v>38</v>
      </c>
      <c r="G486" s="5">
        <v>77.5</v>
      </c>
      <c r="H486" s="5">
        <v>18</v>
      </c>
      <c r="I486" s="5">
        <v>25.69060773480663</v>
      </c>
      <c r="J486" s="5">
        <v>29.024390243902442</v>
      </c>
      <c r="K486" s="5">
        <f>IFERROR(IF((I486*10)&lt;(G486-H486),I486*10,G486-H486),I486)</f>
        <v>59.5</v>
      </c>
      <c r="L486" s="5">
        <f>IFERROR(IF((-1*J486*10)&gt;(H486-G486),-J486*10,H486-G486),IF(J486="Sin Información",J486,IF(J486&gt;G486,-G486,-J486)))</f>
        <v>-59.5</v>
      </c>
      <c r="M486" s="5" t="s">
        <v>516</v>
      </c>
      <c r="N486" s="6"/>
    </row>
    <row r="487" spans="2:14" ht="15.75" thickBot="1" x14ac:dyDescent="0.3">
      <c r="B487" s="24">
        <v>485</v>
      </c>
      <c r="C487" s="24" t="s">
        <v>1309</v>
      </c>
      <c r="D487" s="24" t="s">
        <v>278</v>
      </c>
      <c r="E487" s="24" t="s">
        <v>746</v>
      </c>
      <c r="F487" s="24" t="s">
        <v>38</v>
      </c>
      <c r="G487" s="5">
        <v>77.5</v>
      </c>
      <c r="H487" s="5">
        <v>18</v>
      </c>
      <c r="I487" s="5">
        <v>25.69060773480663</v>
      </c>
      <c r="J487" s="5">
        <v>29.024390243902442</v>
      </c>
      <c r="K487" s="5">
        <f>IFERROR(IF((I487*10)&lt;(G487-H487),I487*10,G487-H487),I487)</f>
        <v>59.5</v>
      </c>
      <c r="L487" s="5">
        <f>IFERROR(IF((-1*J487*10)&gt;(H487-G487),-J487*10,H487-G487),IF(J487="Sin Información",J487,IF(J487&gt;G487,-G487,-J487)))</f>
        <v>-59.5</v>
      </c>
      <c r="M487" s="5" t="s">
        <v>516</v>
      </c>
      <c r="N487" s="6"/>
    </row>
    <row r="488" spans="2:14" ht="29.25" thickBot="1" x14ac:dyDescent="0.3">
      <c r="B488" s="24">
        <v>486</v>
      </c>
      <c r="C488" s="24" t="s">
        <v>1238</v>
      </c>
      <c r="D488" s="24" t="s">
        <v>1411</v>
      </c>
      <c r="E488" s="24" t="s">
        <v>1186</v>
      </c>
      <c r="F488" s="24" t="s">
        <v>43</v>
      </c>
      <c r="G488" s="5">
        <v>6.5</v>
      </c>
      <c r="H488" s="5" t="s">
        <v>66</v>
      </c>
      <c r="I488" s="5" t="s">
        <v>66</v>
      </c>
      <c r="J488" s="5" t="s">
        <v>66</v>
      </c>
      <c r="K488" s="5" t="str">
        <f>IFERROR(IF((I488*10)&lt;(G488-H488),I488*10,G488-H488),I488)</f>
        <v>Sin información</v>
      </c>
      <c r="L488" s="5" t="str">
        <f>IFERROR(IF((-1*J488*10)&gt;(H488-G488),-J488*10,H488-G488),IF(J488="Sin Información",J488,IF(J488&gt;G488,-G488,-J488)))</f>
        <v>Sin información</v>
      </c>
      <c r="M488" s="5" t="s">
        <v>528</v>
      </c>
      <c r="N488" s="6" t="s">
        <v>1190</v>
      </c>
    </row>
    <row r="489" spans="2:14" ht="29.25" thickBot="1" x14ac:dyDescent="0.3">
      <c r="B489" s="24">
        <v>487</v>
      </c>
      <c r="C489" s="24" t="s">
        <v>1320</v>
      </c>
      <c r="D489" s="24" t="s">
        <v>296</v>
      </c>
      <c r="E489" s="24" t="s">
        <v>877</v>
      </c>
      <c r="F489" s="24" t="s">
        <v>38</v>
      </c>
      <c r="G489" s="5">
        <v>1.8</v>
      </c>
      <c r="H489" s="5">
        <v>0.19600000000000001</v>
      </c>
      <c r="I489" s="5" t="s">
        <v>34</v>
      </c>
      <c r="J489" s="5" t="s">
        <v>66</v>
      </c>
      <c r="K489" s="5" t="str">
        <f>IFERROR(IF((I489*10)&lt;(G489-H489),I489*10,G489-H489),I489)</f>
        <v>No aplica</v>
      </c>
      <c r="L489" s="5" t="str">
        <f>IFERROR(IF((-1*J489*10)&gt;(H489-G489),-J489*10,H489-G489),IF(J489="Sin Información",J489,IF(J489&gt;G489,-G489,-J489)))</f>
        <v>Sin información</v>
      </c>
      <c r="M489" s="5" t="s">
        <v>516</v>
      </c>
      <c r="N489" s="6" t="s">
        <v>1428</v>
      </c>
    </row>
    <row r="490" spans="2:14" ht="29.25" thickBot="1" x14ac:dyDescent="0.3">
      <c r="B490" s="24">
        <v>488</v>
      </c>
      <c r="C490" s="24" t="s">
        <v>1310</v>
      </c>
      <c r="D490" s="24" t="s">
        <v>547</v>
      </c>
      <c r="E490" s="24" t="s">
        <v>893</v>
      </c>
      <c r="F490" s="24" t="s">
        <v>38</v>
      </c>
      <c r="G490" s="5">
        <v>3.04</v>
      </c>
      <c r="H490" s="5">
        <v>8.1000000000000003E-2</v>
      </c>
      <c r="I490" s="5" t="s">
        <v>34</v>
      </c>
      <c r="J490" s="5">
        <v>1.41</v>
      </c>
      <c r="K490" s="5" t="str">
        <f>IFERROR(IF((I490*10)&lt;(G490-H490),I490*10,G490-H490),I490)</f>
        <v>No aplica</v>
      </c>
      <c r="L490" s="5">
        <f>IFERROR(IF((-1*J490*10)&gt;(H490-G490),-J490*10,H490-G490),IF(J490="Sin Información",J490,IF(J490&gt;G490,-G490,-J490)))</f>
        <v>-2.9590000000000001</v>
      </c>
      <c r="M490" s="5" t="s">
        <v>528</v>
      </c>
      <c r="N490" s="6" t="s">
        <v>1464</v>
      </c>
    </row>
    <row r="491" spans="2:14" ht="29.25" thickBot="1" x14ac:dyDescent="0.3">
      <c r="B491" s="24">
        <v>489</v>
      </c>
      <c r="C491" s="24" t="s">
        <v>1310</v>
      </c>
      <c r="D491" s="24" t="s">
        <v>548</v>
      </c>
      <c r="E491" s="24" t="s">
        <v>896</v>
      </c>
      <c r="F491" s="24" t="s">
        <v>38</v>
      </c>
      <c r="G491" s="5">
        <v>6.4</v>
      </c>
      <c r="H491" s="5" t="s">
        <v>66</v>
      </c>
      <c r="I491" s="5" t="s">
        <v>34</v>
      </c>
      <c r="J491" s="5" t="s">
        <v>66</v>
      </c>
      <c r="K491" s="5" t="str">
        <f>IFERROR(IF((I491*10)&lt;(G491-H491),I491*10,G491-H491),I491)</f>
        <v>No aplica</v>
      </c>
      <c r="L491" s="5" t="str">
        <f>IFERROR(IF((-1*J491*10)&gt;(H491-G491),-J491*10,H491-G491),IF(J491="Sin Información",J491,IF(J491&gt;G491,-G491,-J491)))</f>
        <v>Sin información</v>
      </c>
      <c r="M491" s="5" t="s">
        <v>528</v>
      </c>
      <c r="N491" s="6" t="s">
        <v>1464</v>
      </c>
    </row>
    <row r="492" spans="2:14" ht="29.25" thickBot="1" x14ac:dyDescent="0.3">
      <c r="B492" s="24">
        <v>490</v>
      </c>
      <c r="C492" s="24" t="s">
        <v>1310</v>
      </c>
      <c r="D492" s="24" t="s">
        <v>549</v>
      </c>
      <c r="E492" s="24" t="s">
        <v>899</v>
      </c>
      <c r="F492" s="24" t="s">
        <v>38</v>
      </c>
      <c r="G492" s="5">
        <v>6.4</v>
      </c>
      <c r="H492" s="5" t="s">
        <v>66</v>
      </c>
      <c r="I492" s="5" t="s">
        <v>34</v>
      </c>
      <c r="J492" s="5" t="s">
        <v>66</v>
      </c>
      <c r="K492" s="5" t="str">
        <f>IFERROR(IF((I492*10)&lt;(G492-H492),I492*10,G492-H492),I492)</f>
        <v>No aplica</v>
      </c>
      <c r="L492" s="5" t="str">
        <f>IFERROR(IF((-1*J492*10)&gt;(H492-G492),-J492*10,H492-G492),IF(J492="Sin Información",J492,IF(J492&gt;G492,-G492,-J492)))</f>
        <v>Sin información</v>
      </c>
      <c r="M492" s="5" t="s">
        <v>528</v>
      </c>
      <c r="N492" s="6" t="s">
        <v>1464</v>
      </c>
    </row>
    <row r="493" spans="2:14" ht="29.25" thickBot="1" x14ac:dyDescent="0.3">
      <c r="B493" s="24">
        <v>491</v>
      </c>
      <c r="C493" s="24" t="s">
        <v>1310</v>
      </c>
      <c r="D493" s="24" t="s">
        <v>550</v>
      </c>
      <c r="E493" s="24" t="s">
        <v>900</v>
      </c>
      <c r="F493" s="24" t="s">
        <v>38</v>
      </c>
      <c r="G493" s="5">
        <v>6.4</v>
      </c>
      <c r="H493" s="5" t="s">
        <v>66</v>
      </c>
      <c r="I493" s="5" t="s">
        <v>34</v>
      </c>
      <c r="J493" s="5" t="s">
        <v>66</v>
      </c>
      <c r="K493" s="5" t="str">
        <f>IFERROR(IF((I493*10)&lt;(G493-H493),I493*10,G493-H493),I493)</f>
        <v>No aplica</v>
      </c>
      <c r="L493" s="5" t="str">
        <f>IFERROR(IF((-1*J493*10)&gt;(H493-G493),-J493*10,H493-G493),IF(J493="Sin Información",J493,IF(J493&gt;G493,-G493,-J493)))</f>
        <v>Sin información</v>
      </c>
      <c r="M493" s="5" t="s">
        <v>528</v>
      </c>
      <c r="N493" s="6" t="s">
        <v>1464</v>
      </c>
    </row>
    <row r="494" spans="2:14" ht="29.25" thickBot="1" x14ac:dyDescent="0.3">
      <c r="B494" s="24">
        <v>492</v>
      </c>
      <c r="C494" s="24" t="s">
        <v>1310</v>
      </c>
      <c r="D494" s="24" t="s">
        <v>551</v>
      </c>
      <c r="E494" s="24" t="s">
        <v>901</v>
      </c>
      <c r="F494" s="24" t="s">
        <v>38</v>
      </c>
      <c r="G494" s="5">
        <v>6.4</v>
      </c>
      <c r="H494" s="5" t="s">
        <v>66</v>
      </c>
      <c r="I494" s="5" t="s">
        <v>34</v>
      </c>
      <c r="J494" s="5" t="s">
        <v>66</v>
      </c>
      <c r="K494" s="5" t="str">
        <f>IFERROR(IF((I494*10)&lt;(G494-H494),I494*10,G494-H494),I494)</f>
        <v>No aplica</v>
      </c>
      <c r="L494" s="5" t="str">
        <f>IFERROR(IF((-1*J494*10)&gt;(H494-G494),-J494*10,H494-G494),IF(J494="Sin Información",J494,IF(J494&gt;G494,-G494,-J494)))</f>
        <v>Sin información</v>
      </c>
      <c r="M494" s="5" t="s">
        <v>528</v>
      </c>
      <c r="N494" s="6" t="s">
        <v>1464</v>
      </c>
    </row>
    <row r="495" spans="2:14" ht="29.25" thickBot="1" x14ac:dyDescent="0.3">
      <c r="B495" s="24">
        <v>493</v>
      </c>
      <c r="C495" s="24" t="s">
        <v>1310</v>
      </c>
      <c r="D495" s="24" t="s">
        <v>552</v>
      </c>
      <c r="E495" s="24" t="s">
        <v>902</v>
      </c>
      <c r="F495" s="24" t="s">
        <v>38</v>
      </c>
      <c r="G495" s="5">
        <v>5.2220000000000004</v>
      </c>
      <c r="H495" s="5" t="s">
        <v>66</v>
      </c>
      <c r="I495" s="5" t="s">
        <v>34</v>
      </c>
      <c r="J495" s="5" t="s">
        <v>66</v>
      </c>
      <c r="K495" s="5" t="str">
        <f>IFERROR(IF((I495*10)&lt;(G495-H495),I495*10,G495-H495),I495)</f>
        <v>No aplica</v>
      </c>
      <c r="L495" s="5" t="str">
        <f>IFERROR(IF((-1*J495*10)&gt;(H495-G495),-J495*10,H495-G495),IF(J495="Sin Información",J495,IF(J495&gt;G495,-G495,-J495)))</f>
        <v>Sin información</v>
      </c>
      <c r="M495" s="5" t="s">
        <v>528</v>
      </c>
      <c r="N495" s="6" t="s">
        <v>1464</v>
      </c>
    </row>
    <row r="496" spans="2:14" ht="15.75" thickBot="1" x14ac:dyDescent="0.3">
      <c r="B496" s="24">
        <v>494</v>
      </c>
      <c r="C496" s="24" t="s">
        <v>1351</v>
      </c>
      <c r="D496" s="24" t="s">
        <v>431</v>
      </c>
      <c r="E496" s="24" t="s">
        <v>914</v>
      </c>
      <c r="F496" s="24" t="s">
        <v>38</v>
      </c>
      <c r="G496" s="5">
        <v>8.25</v>
      </c>
      <c r="H496" s="5">
        <v>1.2330000000000001</v>
      </c>
      <c r="I496" s="5" t="s">
        <v>34</v>
      </c>
      <c r="J496" s="5">
        <v>11.50327868852459</v>
      </c>
      <c r="K496" s="5" t="str">
        <f>IFERROR(IF((I496*10)&lt;(G496-H496),I496*10,G496-H496),I496)</f>
        <v>No aplica</v>
      </c>
      <c r="L496" s="5">
        <f>IFERROR(IF((-1*J496*10)&gt;(H496-G496),-J496*10,H496-G496),IF(J496="Sin Información",J496,IF(J496&gt;G496,-G496,-J496)))</f>
        <v>-7.0169999999999995</v>
      </c>
      <c r="M496" s="5" t="s">
        <v>516</v>
      </c>
      <c r="N496" s="6"/>
    </row>
    <row r="497" spans="2:14" ht="15.75" thickBot="1" x14ac:dyDescent="0.3">
      <c r="B497" s="24">
        <v>495</v>
      </c>
      <c r="C497" s="24" t="s">
        <v>1351</v>
      </c>
      <c r="D497" s="24" t="s">
        <v>432</v>
      </c>
      <c r="E497" s="24" t="s">
        <v>915</v>
      </c>
      <c r="F497" s="24" t="s">
        <v>38</v>
      </c>
      <c r="G497" s="5">
        <v>8.25</v>
      </c>
      <c r="H497" s="5">
        <v>1.2330000000000001</v>
      </c>
      <c r="I497" s="5" t="s">
        <v>34</v>
      </c>
      <c r="J497" s="5">
        <v>11.50327868852459</v>
      </c>
      <c r="K497" s="5" t="str">
        <f>IFERROR(IF((I497*10)&lt;(G497-H497),I497*10,G497-H497),I497)</f>
        <v>No aplica</v>
      </c>
      <c r="L497" s="5">
        <f>IFERROR(IF((-1*J497*10)&gt;(H497-G497),-J497*10,H497-G497),IF(J497="Sin Información",J497,IF(J497&gt;G497,-G497,-J497)))</f>
        <v>-7.0169999999999995</v>
      </c>
      <c r="M497" s="5" t="s">
        <v>516</v>
      </c>
      <c r="N497" s="6"/>
    </row>
    <row r="498" spans="2:14" ht="15.75" thickBot="1" x14ac:dyDescent="0.3">
      <c r="B498" s="24">
        <v>496</v>
      </c>
      <c r="C498" s="24" t="s">
        <v>1311</v>
      </c>
      <c r="D498" s="24" t="s">
        <v>433</v>
      </c>
      <c r="E498" s="24" t="s">
        <v>916</v>
      </c>
      <c r="F498" s="24" t="s">
        <v>38</v>
      </c>
      <c r="G498" s="5">
        <v>2.56</v>
      </c>
      <c r="H498" s="5">
        <v>0.45</v>
      </c>
      <c r="I498" s="5" t="s">
        <v>34</v>
      </c>
      <c r="J498" s="5">
        <v>2.6374999999999997</v>
      </c>
      <c r="K498" s="5" t="str">
        <f>IFERROR(IF((I498*10)&lt;(G498-H498),I498*10,G498-H498),I498)</f>
        <v>No aplica</v>
      </c>
      <c r="L498" s="5">
        <f>IFERROR(IF((-1*J498*10)&gt;(H498-G498),-J498*10,H498-G498),IF(J498="Sin Información",J498,IF(J498&gt;G498,-G498,-J498)))</f>
        <v>-2.11</v>
      </c>
      <c r="M498" s="5" t="s">
        <v>516</v>
      </c>
      <c r="N498" s="6"/>
    </row>
    <row r="499" spans="2:14" ht="15.75" thickBot="1" x14ac:dyDescent="0.3">
      <c r="B499" s="24">
        <v>497</v>
      </c>
      <c r="C499" s="24" t="s">
        <v>1311</v>
      </c>
      <c r="D499" s="24" t="s">
        <v>434</v>
      </c>
      <c r="E499" s="24" t="s">
        <v>917</v>
      </c>
      <c r="F499" s="24" t="s">
        <v>38</v>
      </c>
      <c r="G499" s="5">
        <v>2.56</v>
      </c>
      <c r="H499" s="5">
        <v>0.45</v>
      </c>
      <c r="I499" s="5" t="s">
        <v>34</v>
      </c>
      <c r="J499" s="5">
        <v>2.6374999999999997</v>
      </c>
      <c r="K499" s="5" t="str">
        <f>IFERROR(IF((I499*10)&lt;(G499-H499),I499*10,G499-H499),I499)</f>
        <v>No aplica</v>
      </c>
      <c r="L499" s="5">
        <f>IFERROR(IF((-1*J499*10)&gt;(H499-G499),-J499*10,H499-G499),IF(J499="Sin Información",J499,IF(J499&gt;G499,-G499,-J499)))</f>
        <v>-2.11</v>
      </c>
      <c r="M499" s="5" t="s">
        <v>516</v>
      </c>
      <c r="N499" s="6"/>
    </row>
    <row r="500" spans="2:14" ht="15.75" thickBot="1" x14ac:dyDescent="0.3">
      <c r="B500" s="24">
        <v>498</v>
      </c>
      <c r="C500" s="24" t="s">
        <v>1313</v>
      </c>
      <c r="D500" s="24" t="s">
        <v>294</v>
      </c>
      <c r="E500" s="24" t="s">
        <v>875</v>
      </c>
      <c r="F500" s="24" t="s">
        <v>43</v>
      </c>
      <c r="G500" s="5">
        <v>9.5</v>
      </c>
      <c r="H500" s="5">
        <v>3.6219999999999999</v>
      </c>
      <c r="I500" s="5">
        <v>3.875604395604396</v>
      </c>
      <c r="J500" s="5">
        <v>16.794285714285717</v>
      </c>
      <c r="K500" s="5">
        <f>IFERROR(IF((I500*10)&lt;(G500-H500),I500*10,G500-H500),I500)</f>
        <v>5.8780000000000001</v>
      </c>
      <c r="L500" s="5">
        <f>IFERROR(IF((-1*J500*10)&gt;(H500-G500),-J500*10,H500-G500),IF(J500="Sin Información",J500,IF(J500&gt;G500,-G500,-J500)))</f>
        <v>-5.8780000000000001</v>
      </c>
      <c r="M500" s="5" t="s">
        <v>516</v>
      </c>
      <c r="N500" s="6"/>
    </row>
    <row r="501" spans="2:14" ht="15.75" thickBot="1" x14ac:dyDescent="0.3">
      <c r="B501" s="24">
        <v>499</v>
      </c>
      <c r="C501" s="24" t="s">
        <v>1313</v>
      </c>
      <c r="D501" s="24" t="s">
        <v>295</v>
      </c>
      <c r="E501" s="24" t="s">
        <v>876</v>
      </c>
      <c r="F501" s="24" t="s">
        <v>43</v>
      </c>
      <c r="G501" s="5">
        <v>9.5</v>
      </c>
      <c r="H501" s="5">
        <v>3.6219999999999999</v>
      </c>
      <c r="I501" s="5">
        <v>3.875604395604396</v>
      </c>
      <c r="J501" s="5">
        <v>16.794285714285717</v>
      </c>
      <c r="K501" s="5">
        <f>IFERROR(IF((I501*10)&lt;(G501-H501),I501*10,G501-H501),I501)</f>
        <v>5.8780000000000001</v>
      </c>
      <c r="L501" s="5">
        <f>IFERROR(IF((-1*J501*10)&gt;(H501-G501),-J501*10,H501-G501),IF(J501="Sin Información",J501,IF(J501&gt;G501,-G501,-J501)))</f>
        <v>-5.8780000000000001</v>
      </c>
      <c r="M501" s="5" t="s">
        <v>516</v>
      </c>
      <c r="N501" s="6"/>
    </row>
    <row r="502" spans="2:14" ht="15.75" thickBot="1" x14ac:dyDescent="0.3">
      <c r="B502" s="24">
        <v>500</v>
      </c>
      <c r="C502" s="24" t="s">
        <v>1313</v>
      </c>
      <c r="D502" s="24" t="s">
        <v>344</v>
      </c>
      <c r="E502" s="24" t="s">
        <v>890</v>
      </c>
      <c r="F502" s="24" t="s">
        <v>38</v>
      </c>
      <c r="G502" s="5">
        <v>6.3</v>
      </c>
      <c r="H502" s="5">
        <v>1.101</v>
      </c>
      <c r="I502" s="5" t="s">
        <v>34</v>
      </c>
      <c r="J502" s="5">
        <v>1.2319905213270141</v>
      </c>
      <c r="K502" s="5" t="str">
        <f>IFERROR(IF((I502*10)&lt;(G502-H502),I502*10,G502-H502),I502)</f>
        <v>No aplica</v>
      </c>
      <c r="L502" s="5">
        <f>IFERROR(IF((-1*J502*10)&gt;(H502-G502),-J502*10,H502-G502),IF(J502="Sin Información",J502,IF(J502&gt;G502,-G502,-J502)))</f>
        <v>-5.1989999999999998</v>
      </c>
      <c r="M502" s="5" t="s">
        <v>516</v>
      </c>
      <c r="N502" s="6"/>
    </row>
    <row r="503" spans="2:14" ht="15.75" thickBot="1" x14ac:dyDescent="0.3">
      <c r="B503" s="24">
        <v>501</v>
      </c>
      <c r="C503" s="24" t="s">
        <v>1313</v>
      </c>
      <c r="D503" s="24" t="s">
        <v>400</v>
      </c>
      <c r="E503" s="24" t="s">
        <v>903</v>
      </c>
      <c r="F503" s="24" t="s">
        <v>38</v>
      </c>
      <c r="G503" s="5">
        <v>7.1</v>
      </c>
      <c r="H503" s="5">
        <v>2</v>
      </c>
      <c r="I503" s="5" t="s">
        <v>34</v>
      </c>
      <c r="J503" s="5">
        <v>1.2289156626506021</v>
      </c>
      <c r="K503" s="5" t="str">
        <f>IFERROR(IF((I503*10)&lt;(G503-H503),I503*10,G503-H503),I503)</f>
        <v>No aplica</v>
      </c>
      <c r="L503" s="5">
        <f>IFERROR(IF((-1*J503*10)&gt;(H503-G503),-J503*10,H503-G503),IF(J503="Sin Información",J503,IF(J503&gt;G503,-G503,-J503)))</f>
        <v>-5.0999999999999996</v>
      </c>
      <c r="M503" s="5" t="s">
        <v>516</v>
      </c>
      <c r="N503" s="6"/>
    </row>
    <row r="504" spans="2:14" ht="15.75" thickBot="1" x14ac:dyDescent="0.3">
      <c r="B504" s="24">
        <v>502</v>
      </c>
      <c r="C504" s="24" t="s">
        <v>1313</v>
      </c>
      <c r="D504" s="24" t="s">
        <v>401</v>
      </c>
      <c r="E504" s="24" t="s">
        <v>904</v>
      </c>
      <c r="F504" s="24" t="s">
        <v>38</v>
      </c>
      <c r="G504" s="5">
        <v>7.1</v>
      </c>
      <c r="H504" s="5">
        <v>2</v>
      </c>
      <c r="I504" s="5" t="s">
        <v>34</v>
      </c>
      <c r="J504" s="5">
        <v>1.2289156626506021</v>
      </c>
      <c r="K504" s="5" t="str">
        <f>IFERROR(IF((I504*10)&lt;(G504-H504),I504*10,G504-H504),I504)</f>
        <v>No aplica</v>
      </c>
      <c r="L504" s="5">
        <f>IFERROR(IF((-1*J504*10)&gt;(H504-G504),-J504*10,H504-G504),IF(J504="Sin Información",J504,IF(J504&gt;G504,-G504,-J504)))</f>
        <v>-5.0999999999999996</v>
      </c>
      <c r="M504" s="5" t="s">
        <v>516</v>
      </c>
      <c r="N504" s="6"/>
    </row>
    <row r="505" spans="2:14" ht="15.75" thickBot="1" x14ac:dyDescent="0.3">
      <c r="B505" s="24">
        <v>503</v>
      </c>
      <c r="C505" s="24" t="s">
        <v>1258</v>
      </c>
      <c r="D505" s="24" t="s">
        <v>440</v>
      </c>
      <c r="E505" s="24" t="s">
        <v>920</v>
      </c>
      <c r="F505" s="24" t="s">
        <v>38</v>
      </c>
      <c r="G505" s="5">
        <v>20.149999999999999</v>
      </c>
      <c r="H505" s="5">
        <v>5</v>
      </c>
      <c r="I505" s="5">
        <v>3.3032786885245895</v>
      </c>
      <c r="J505" s="5">
        <v>2.5180055401662047</v>
      </c>
      <c r="K505" s="5">
        <f>IFERROR(IF((I505*10)&lt;(G505-H505),I505*10,G505-H505),I505)</f>
        <v>15.149999999999999</v>
      </c>
      <c r="L505" s="5">
        <f>IFERROR(IF((-1*J505*10)&gt;(H505-G505),-J505*10,H505-G505),IF(J505="Sin Información",J505,IF(J505&gt;G505,-G505,-J505)))</f>
        <v>-15.149999999999999</v>
      </c>
      <c r="M505" s="5" t="s">
        <v>516</v>
      </c>
      <c r="N505" s="6"/>
    </row>
    <row r="506" spans="2:14" ht="15.75" thickBot="1" x14ac:dyDescent="0.3">
      <c r="B506" s="24">
        <v>504</v>
      </c>
      <c r="C506" s="24" t="s">
        <v>1258</v>
      </c>
      <c r="D506" s="24" t="s">
        <v>441</v>
      </c>
      <c r="E506" s="24" t="s">
        <v>921</v>
      </c>
      <c r="F506" s="24" t="s">
        <v>38</v>
      </c>
      <c r="G506" s="5">
        <v>20.149999999999999</v>
      </c>
      <c r="H506" s="5">
        <v>5</v>
      </c>
      <c r="I506" s="5">
        <v>2.9632352941176467</v>
      </c>
      <c r="J506" s="5">
        <v>4.9672131147540979</v>
      </c>
      <c r="K506" s="5">
        <f>IFERROR(IF((I506*10)&lt;(G506-H506),I506*10,G506-H506),I506)</f>
        <v>15.149999999999999</v>
      </c>
      <c r="L506" s="5">
        <f>IFERROR(IF((-1*J506*10)&gt;(H506-G506),-J506*10,H506-G506),IF(J506="Sin Información",J506,IF(J506&gt;G506,-G506,-J506)))</f>
        <v>-15.149999999999999</v>
      </c>
      <c r="M506" s="5" t="s">
        <v>516</v>
      </c>
      <c r="N506" s="6"/>
    </row>
    <row r="507" spans="2:14" ht="15.75" thickBot="1" x14ac:dyDescent="0.3">
      <c r="B507" s="24">
        <v>505</v>
      </c>
      <c r="C507" s="24" t="s">
        <v>1312</v>
      </c>
      <c r="D507" s="24" t="s">
        <v>100</v>
      </c>
      <c r="E507" s="24" t="s">
        <v>837</v>
      </c>
      <c r="F507" s="24" t="s">
        <v>38</v>
      </c>
      <c r="G507" s="5">
        <v>1.65</v>
      </c>
      <c r="H507" s="5">
        <v>0.06</v>
      </c>
      <c r="I507" s="5" t="s">
        <v>34</v>
      </c>
      <c r="J507" s="5">
        <v>0.70666666666666655</v>
      </c>
      <c r="K507" s="5" t="str">
        <f>IFERROR(IF((I507*10)&lt;(G507-H507),I507*10,G507-H507),I507)</f>
        <v>No aplica</v>
      </c>
      <c r="L507" s="5">
        <f>IFERROR(IF((-1*J507*10)&gt;(H507-G507),-J507*10,H507-G507),IF(J507="Sin Información",J507,IF(J507&gt;G507,-G507,-J507)))</f>
        <v>-1.5899999999999999</v>
      </c>
      <c r="M507" s="5" t="s">
        <v>516</v>
      </c>
      <c r="N507" s="6"/>
    </row>
    <row r="508" spans="2:14" ht="15.75" thickBot="1" x14ac:dyDescent="0.3">
      <c r="B508" s="24">
        <v>506</v>
      </c>
      <c r="C508" s="24" t="s">
        <v>1312</v>
      </c>
      <c r="D508" s="24" t="s">
        <v>101</v>
      </c>
      <c r="E508" s="24" t="s">
        <v>838</v>
      </c>
      <c r="F508" s="24" t="s">
        <v>38</v>
      </c>
      <c r="G508" s="5">
        <v>1.65</v>
      </c>
      <c r="H508" s="5">
        <v>0.06</v>
      </c>
      <c r="I508" s="5" t="s">
        <v>34</v>
      </c>
      <c r="J508" s="5">
        <v>0.70147058823529407</v>
      </c>
      <c r="K508" s="5" t="str">
        <f>IFERROR(IF((I508*10)&lt;(G508-H508),I508*10,G508-H508),I508)</f>
        <v>No aplica</v>
      </c>
      <c r="L508" s="5">
        <f>IFERROR(IF((-1*J508*10)&gt;(H508-G508),-J508*10,H508-G508),IF(J508="Sin Información",J508,IF(J508&gt;G508,-G508,-J508)))</f>
        <v>-1.5899999999999999</v>
      </c>
      <c r="M508" s="5" t="s">
        <v>516</v>
      </c>
      <c r="N508" s="6"/>
    </row>
    <row r="509" spans="2:14" ht="29.25" thickBot="1" x14ac:dyDescent="0.3">
      <c r="B509" s="24">
        <v>507</v>
      </c>
      <c r="C509" s="24" t="s">
        <v>1312</v>
      </c>
      <c r="D509" s="24" t="s">
        <v>542</v>
      </c>
      <c r="E509" s="24" t="s">
        <v>865</v>
      </c>
      <c r="F509" s="24" t="s">
        <v>38</v>
      </c>
      <c r="G509" s="5">
        <v>9</v>
      </c>
      <c r="H509" s="5" t="s">
        <v>66</v>
      </c>
      <c r="I509" s="5" t="s">
        <v>34</v>
      </c>
      <c r="J509" s="5" t="s">
        <v>66</v>
      </c>
      <c r="K509" s="5" t="str">
        <f>IFERROR(IF((I509*10)&lt;(G509-H509),I509*10,G509-H509),I509)</f>
        <v>No aplica</v>
      </c>
      <c r="L509" s="5" t="str">
        <f>IFERROR(IF((-1*J509*10)&gt;(H509-G509),-J509*10,H509-G509),IF(J509="Sin Información",J509,IF(J509&gt;G509,-G509,-J509)))</f>
        <v>Sin información</v>
      </c>
      <c r="M509" s="5" t="s">
        <v>528</v>
      </c>
      <c r="N509" s="6" t="s">
        <v>1464</v>
      </c>
    </row>
    <row r="510" spans="2:14" ht="29.25" thickBot="1" x14ac:dyDescent="0.3">
      <c r="B510" s="24">
        <v>508</v>
      </c>
      <c r="C510" s="24" t="s">
        <v>1312</v>
      </c>
      <c r="D510" s="24" t="s">
        <v>543</v>
      </c>
      <c r="E510" s="24" t="s">
        <v>866</v>
      </c>
      <c r="F510" s="24" t="s">
        <v>38</v>
      </c>
      <c r="G510" s="5">
        <v>3.2</v>
      </c>
      <c r="H510" s="5" t="s">
        <v>66</v>
      </c>
      <c r="I510" s="5" t="s">
        <v>34</v>
      </c>
      <c r="J510" s="5" t="s">
        <v>66</v>
      </c>
      <c r="K510" s="5" t="str">
        <f>IFERROR(IF((I510*10)&lt;(G510-H510),I510*10,G510-H510),I510)</f>
        <v>No aplica</v>
      </c>
      <c r="L510" s="5" t="str">
        <f>IFERROR(IF((-1*J510*10)&gt;(H510-G510),-J510*10,H510-G510),IF(J510="Sin Información",J510,IF(J510&gt;G510,-G510,-J510)))</f>
        <v>Sin información</v>
      </c>
      <c r="M510" s="5" t="s">
        <v>528</v>
      </c>
      <c r="N510" s="6" t="s">
        <v>1464</v>
      </c>
    </row>
    <row r="511" spans="2:14" ht="29.25" thickBot="1" x14ac:dyDescent="0.3">
      <c r="B511" s="24">
        <v>509</v>
      </c>
      <c r="C511" s="24" t="s">
        <v>1312</v>
      </c>
      <c r="D511" s="24" t="s">
        <v>357</v>
      </c>
      <c r="E511" s="24" t="s">
        <v>891</v>
      </c>
      <c r="F511" s="24" t="s">
        <v>38</v>
      </c>
      <c r="G511" s="5">
        <v>3.4</v>
      </c>
      <c r="H511" s="5">
        <v>0.128</v>
      </c>
      <c r="I511" s="5" t="s">
        <v>34</v>
      </c>
      <c r="J511" s="5">
        <v>1.3728671328671327</v>
      </c>
      <c r="K511" s="5" t="str">
        <f>IFERROR(IF((I511*10)&lt;(G511-H511),I511*10,G511-H511),I511)</f>
        <v>No aplica</v>
      </c>
      <c r="L511" s="5">
        <f>IFERROR(IF((-1*J511*10)&gt;(H511-G511),-J511*10,H511-G511),IF(J511="Sin Información",J511,IF(J511&gt;G511,-G511,-J511)))</f>
        <v>-3.2719999999999998</v>
      </c>
      <c r="M511" s="5" t="s">
        <v>528</v>
      </c>
      <c r="N511" s="6" t="s">
        <v>1464</v>
      </c>
    </row>
    <row r="512" spans="2:14" ht="29.25" thickBot="1" x14ac:dyDescent="0.3">
      <c r="B512" s="24">
        <v>510</v>
      </c>
      <c r="C512" s="24" t="s">
        <v>1312</v>
      </c>
      <c r="D512" s="24" t="s">
        <v>358</v>
      </c>
      <c r="E512" s="24" t="s">
        <v>892</v>
      </c>
      <c r="F512" s="24" t="s">
        <v>38</v>
      </c>
      <c r="G512" s="5">
        <v>3.4</v>
      </c>
      <c r="H512" s="5">
        <v>0.128</v>
      </c>
      <c r="I512" s="5" t="s">
        <v>34</v>
      </c>
      <c r="J512" s="5">
        <v>1.4435294117647057</v>
      </c>
      <c r="K512" s="5" t="str">
        <f>IFERROR(IF((I512*10)&lt;(G512-H512),I512*10,G512-H512),I512)</f>
        <v>No aplica</v>
      </c>
      <c r="L512" s="5">
        <f>IFERROR(IF((-1*J512*10)&gt;(H512-G512),-J512*10,H512-G512),IF(J512="Sin Información",J512,IF(J512&gt;G512,-G512,-J512)))</f>
        <v>-3.2719999999999998</v>
      </c>
      <c r="M512" s="5" t="s">
        <v>528</v>
      </c>
      <c r="N512" s="6" t="s">
        <v>1464</v>
      </c>
    </row>
    <row r="513" spans="2:14" ht="29.25" thickBot="1" x14ac:dyDescent="0.3">
      <c r="B513" s="24">
        <v>511</v>
      </c>
      <c r="C513" s="24" t="s">
        <v>1231</v>
      </c>
      <c r="D513" s="24" t="s">
        <v>1465</v>
      </c>
      <c r="E513" s="24" t="s">
        <v>1470</v>
      </c>
      <c r="F513" s="24" t="s">
        <v>38</v>
      </c>
      <c r="G513" s="5">
        <v>14.9</v>
      </c>
      <c r="H513" s="5">
        <v>0.62</v>
      </c>
      <c r="I513" s="5" t="s">
        <v>34</v>
      </c>
      <c r="J513" s="5">
        <v>7.07</v>
      </c>
      <c r="K513" s="5" t="str">
        <f>IFERROR(IF((I513*10)&lt;(G513-H513),I513*10,G513-H513),I513)</f>
        <v>No aplica</v>
      </c>
      <c r="L513" s="5">
        <f>IFERROR(IF((-1*J513*10)&gt;(H513-G513),-J513*10,H513-G513),IF(J513="Sin Información",J513,IF(J513&gt;G513,-G513,-J513)))</f>
        <v>-14.280000000000001</v>
      </c>
      <c r="M513" s="5" t="s">
        <v>528</v>
      </c>
      <c r="N513" s="6" t="s">
        <v>1190</v>
      </c>
    </row>
    <row r="514" spans="2:14" ht="15.75" thickBot="1" x14ac:dyDescent="0.3">
      <c r="B514" s="24">
        <v>512</v>
      </c>
      <c r="C514" s="24" t="s">
        <v>1314</v>
      </c>
      <c r="D514" s="24" t="s">
        <v>192</v>
      </c>
      <c r="E514" s="24" t="s">
        <v>1488</v>
      </c>
      <c r="F514" s="24" t="s">
        <v>38</v>
      </c>
      <c r="G514" s="5">
        <v>8.4809999999999999</v>
      </c>
      <c r="H514" s="5">
        <v>0.153</v>
      </c>
      <c r="I514" s="5" t="s">
        <v>34</v>
      </c>
      <c r="J514" s="5">
        <v>2.78</v>
      </c>
      <c r="K514" s="5" t="str">
        <f>IFERROR(IF((I514*10)&lt;(G514-H514),I514*10,G514-H514),I514)</f>
        <v>No aplica</v>
      </c>
      <c r="L514" s="5">
        <f>IFERROR(IF((-1*J514*10)&gt;(H514-G514),-J514*10,H514-G514),IF(J514="Sin Información",J514,IF(J514&gt;G514,-G514,-J514)))</f>
        <v>-8.3279999999999994</v>
      </c>
      <c r="M514" s="5" t="s">
        <v>516</v>
      </c>
      <c r="N514" s="6"/>
    </row>
    <row r="515" spans="2:14" ht="15.75" thickBot="1" x14ac:dyDescent="0.3">
      <c r="B515" s="24">
        <v>513</v>
      </c>
      <c r="C515" s="24" t="s">
        <v>1314</v>
      </c>
      <c r="D515" s="24" t="s">
        <v>371</v>
      </c>
      <c r="E515" s="24" t="s">
        <v>894</v>
      </c>
      <c r="F515" s="24" t="s">
        <v>38</v>
      </c>
      <c r="G515" s="5">
        <v>4.3339999999999996</v>
      </c>
      <c r="H515" s="5">
        <v>6.3E-2</v>
      </c>
      <c r="I515" s="5" t="s">
        <v>34</v>
      </c>
      <c r="J515" s="5">
        <v>0.89</v>
      </c>
      <c r="K515" s="5" t="str">
        <f>IFERROR(IF((I515*10)&lt;(G515-H515),I515*10,G515-H515),I515)</f>
        <v>No aplica</v>
      </c>
      <c r="L515" s="5">
        <f>IFERROR(IF((-1*J515*10)&gt;(H515-G515),-J515*10,H515-G515),IF(J515="Sin Información",J515,IF(J515&gt;G515,-G515,-J515)))</f>
        <v>-4.2709999999999999</v>
      </c>
      <c r="M515" s="5" t="s">
        <v>516</v>
      </c>
      <c r="N515" s="6"/>
    </row>
    <row r="516" spans="2:14" ht="15.75" thickBot="1" x14ac:dyDescent="0.3">
      <c r="B516" s="24">
        <v>514</v>
      </c>
      <c r="C516" s="24" t="s">
        <v>1314</v>
      </c>
      <c r="D516" s="24" t="s">
        <v>372</v>
      </c>
      <c r="E516" s="24" t="s">
        <v>895</v>
      </c>
      <c r="F516" s="24" t="s">
        <v>38</v>
      </c>
      <c r="G516" s="5">
        <v>4.3339999999999996</v>
      </c>
      <c r="H516" s="5">
        <v>6.9000000000000006E-2</v>
      </c>
      <c r="I516" s="5" t="s">
        <v>34</v>
      </c>
      <c r="J516" s="5">
        <v>0.96</v>
      </c>
      <c r="K516" s="5" t="str">
        <f>IFERROR(IF((I516*10)&lt;(G516-H516),I516*10,G516-H516),I516)</f>
        <v>No aplica</v>
      </c>
      <c r="L516" s="5">
        <f>IFERROR(IF((-1*J516*10)&gt;(H516-G516),-J516*10,H516-G516),IF(J516="Sin Información",J516,IF(J516&gt;G516,-G516,-J516)))</f>
        <v>-4.2649999999999997</v>
      </c>
      <c r="M516" s="5" t="s">
        <v>516</v>
      </c>
      <c r="N516" s="6"/>
    </row>
    <row r="517" spans="2:14" ht="29.25" thickBot="1" x14ac:dyDescent="0.3">
      <c r="B517" s="24">
        <v>515</v>
      </c>
      <c r="C517" s="24" t="s">
        <v>1195</v>
      </c>
      <c r="D517" s="24" t="s">
        <v>1461</v>
      </c>
      <c r="E517" s="24" t="s">
        <v>1186</v>
      </c>
      <c r="F517" s="24" t="s">
        <v>44</v>
      </c>
      <c r="G517" s="5">
        <v>207.23</v>
      </c>
      <c r="H517" s="5">
        <v>0.48</v>
      </c>
      <c r="I517" s="5" t="s">
        <v>34</v>
      </c>
      <c r="J517" s="5">
        <v>36.79</v>
      </c>
      <c r="K517" s="5" t="str">
        <f>IFERROR(IF((I517*10)&lt;(G517-H517),I517*10,G517-H517),I517)</f>
        <v>No aplica</v>
      </c>
      <c r="L517" s="5">
        <f>IFERROR(IF((-1*J517*10)&gt;(H517-G517),-J517*10,H517-G517),IF(J517="Sin Información",J517,IF(J517&gt;G517,-G517,-J517)))</f>
        <v>-206.75</v>
      </c>
      <c r="M517" s="5" t="s">
        <v>528</v>
      </c>
      <c r="N517" s="6" t="s">
        <v>1190</v>
      </c>
    </row>
    <row r="518" spans="2:14" ht="29.25" thickBot="1" x14ac:dyDescent="0.3">
      <c r="B518" s="24">
        <v>516</v>
      </c>
      <c r="C518" s="24" t="s">
        <v>1194</v>
      </c>
      <c r="D518" s="24" t="s">
        <v>1444</v>
      </c>
      <c r="E518" s="24" t="s">
        <v>1186</v>
      </c>
      <c r="F518" s="24" t="s">
        <v>44</v>
      </c>
      <c r="G518" s="5">
        <v>81.13</v>
      </c>
      <c r="H518" s="5">
        <v>2.35</v>
      </c>
      <c r="I518" s="5" t="s">
        <v>34</v>
      </c>
      <c r="J518" s="5">
        <f>(G518-H518)/1.57</f>
        <v>50.178343949044582</v>
      </c>
      <c r="K518" s="5" t="str">
        <f>IFERROR(IF((I518*10)&lt;(G518-H518),I518*10,G518-H518),I518)</f>
        <v>No aplica</v>
      </c>
      <c r="L518" s="5">
        <f>IFERROR(IF((-1*J518*10)&gt;(H518-G518),-J518*10,H518-G518),IF(J518="Sin Información",J518,IF(J518&gt;G518,-G518,-J518)))</f>
        <v>-78.78</v>
      </c>
      <c r="M518" s="5" t="s">
        <v>528</v>
      </c>
      <c r="N518" s="6" t="s">
        <v>1190</v>
      </c>
    </row>
    <row r="519" spans="2:14" ht="15.75" thickBot="1" x14ac:dyDescent="0.3">
      <c r="B519" s="24">
        <v>517</v>
      </c>
      <c r="C519" s="24" t="s">
        <v>1284</v>
      </c>
      <c r="D519" s="24" t="s">
        <v>136</v>
      </c>
      <c r="E519" s="24" t="s">
        <v>1001</v>
      </c>
      <c r="F519" s="24" t="s">
        <v>57</v>
      </c>
      <c r="G519" s="5">
        <v>5.29</v>
      </c>
      <c r="H519" s="5">
        <v>5</v>
      </c>
      <c r="I519" s="5">
        <v>5.800000000000001E-2</v>
      </c>
      <c r="J519" s="5">
        <v>5.800000000000001E-2</v>
      </c>
      <c r="K519" s="5">
        <f>IFERROR(IF((I519*10)&lt;(G519-H519),I519*10,G519-H519),I519)</f>
        <v>0.29000000000000004</v>
      </c>
      <c r="L519" s="5">
        <f>IFERROR(IF((-1*J519*10)&gt;(H519-G519),-J519*10,H519-G519),IF(J519="Sin Información",J519,IF(J519&gt;G519,-G519,-J519)))</f>
        <v>-0.29000000000000004</v>
      </c>
      <c r="M519" s="5" t="s">
        <v>516</v>
      </c>
      <c r="N519" s="6"/>
    </row>
    <row r="520" spans="2:14" ht="29.25" thickBot="1" x14ac:dyDescent="0.3">
      <c r="B520" s="24">
        <v>518</v>
      </c>
      <c r="C520" s="24" t="s">
        <v>1315</v>
      </c>
      <c r="D520" s="24" t="s">
        <v>128</v>
      </c>
      <c r="E520" s="24" t="s">
        <v>993</v>
      </c>
      <c r="F520" s="24" t="s">
        <v>58</v>
      </c>
      <c r="G520" s="5">
        <v>1.7</v>
      </c>
      <c r="H520" s="5">
        <v>0.51</v>
      </c>
      <c r="I520" s="5" t="s">
        <v>66</v>
      </c>
      <c r="J520" s="5" t="s">
        <v>66</v>
      </c>
      <c r="K520" s="5" t="str">
        <f>IFERROR(IF((I520*10)&lt;(G520-H520),I520*10,G520-H520),I520)</f>
        <v>Sin información</v>
      </c>
      <c r="L520" s="5" t="str">
        <f>IFERROR(IF((-1*J520*10)&gt;(H520-G520),-J520*10,H520-G520),IF(J520="Sin Información",J520,IF(J520&gt;G520,-G520,-J520)))</f>
        <v>Sin información</v>
      </c>
      <c r="M520" s="5" t="s">
        <v>516</v>
      </c>
      <c r="N520" s="6" t="s">
        <v>1428</v>
      </c>
    </row>
    <row r="521" spans="2:14" ht="29.25" thickBot="1" x14ac:dyDescent="0.3">
      <c r="B521" s="24">
        <v>519</v>
      </c>
      <c r="C521" s="24" t="s">
        <v>1315</v>
      </c>
      <c r="D521" s="24" t="s">
        <v>129</v>
      </c>
      <c r="E521" s="24" t="s">
        <v>994</v>
      </c>
      <c r="F521" s="24" t="s">
        <v>58</v>
      </c>
      <c r="G521" s="5">
        <v>1.7</v>
      </c>
      <c r="H521" s="5">
        <v>0.51</v>
      </c>
      <c r="I521" s="5" t="s">
        <v>66</v>
      </c>
      <c r="J521" s="5" t="s">
        <v>66</v>
      </c>
      <c r="K521" s="5" t="str">
        <f>IFERROR(IF((I521*10)&lt;(G521-H521),I521*10,G521-H521),I521)</f>
        <v>Sin información</v>
      </c>
      <c r="L521" s="5" t="str">
        <f>IFERROR(IF((-1*J521*10)&gt;(H521-G521),-J521*10,H521-G521),IF(J521="Sin Información",J521,IF(J521&gt;G521,-G521,-J521)))</f>
        <v>Sin información</v>
      </c>
      <c r="M521" s="5" t="s">
        <v>516</v>
      </c>
      <c r="N521" s="6" t="s">
        <v>1428</v>
      </c>
    </row>
    <row r="522" spans="2:14" ht="29.25" thickBot="1" x14ac:dyDescent="0.3">
      <c r="B522" s="24">
        <v>520</v>
      </c>
      <c r="C522" s="24" t="s">
        <v>1315</v>
      </c>
      <c r="D522" s="24" t="s">
        <v>130</v>
      </c>
      <c r="E522" s="24" t="s">
        <v>995</v>
      </c>
      <c r="F522" s="24" t="s">
        <v>58</v>
      </c>
      <c r="G522" s="5">
        <v>1.7</v>
      </c>
      <c r="H522" s="5">
        <v>0.51</v>
      </c>
      <c r="I522" s="5" t="s">
        <v>66</v>
      </c>
      <c r="J522" s="5" t="s">
        <v>66</v>
      </c>
      <c r="K522" s="5" t="str">
        <f>IFERROR(IF((I522*10)&lt;(G522-H522),I522*10,G522-H522),I522)</f>
        <v>Sin información</v>
      </c>
      <c r="L522" s="5" t="str">
        <f>IFERROR(IF((-1*J522*10)&gt;(H522-G522),-J522*10,H522-G522),IF(J522="Sin Información",J522,IF(J522&gt;G522,-G522,-J522)))</f>
        <v>Sin información</v>
      </c>
      <c r="M522" s="5" t="s">
        <v>516</v>
      </c>
      <c r="N522" s="6" t="s">
        <v>1428</v>
      </c>
    </row>
    <row r="523" spans="2:14" ht="29.25" thickBot="1" x14ac:dyDescent="0.3">
      <c r="B523" s="24">
        <v>521</v>
      </c>
      <c r="C523" s="24" t="s">
        <v>1315</v>
      </c>
      <c r="D523" s="24" t="s">
        <v>131</v>
      </c>
      <c r="E523" s="24" t="s">
        <v>996</v>
      </c>
      <c r="F523" s="24" t="s">
        <v>58</v>
      </c>
      <c r="G523" s="5">
        <v>1.7</v>
      </c>
      <c r="H523" s="5">
        <v>0.51</v>
      </c>
      <c r="I523" s="5" t="s">
        <v>66</v>
      </c>
      <c r="J523" s="5" t="s">
        <v>66</v>
      </c>
      <c r="K523" s="5" t="str">
        <f>IFERROR(IF((I523*10)&lt;(G523-H523),I523*10,G523-H523),I523)</f>
        <v>Sin información</v>
      </c>
      <c r="L523" s="5" t="str">
        <f>IFERROR(IF((-1*J523*10)&gt;(H523-G523),-J523*10,H523-G523),IF(J523="Sin Información",J523,IF(J523&gt;G523,-G523,-J523)))</f>
        <v>Sin información</v>
      </c>
      <c r="M523" s="5" t="s">
        <v>516</v>
      </c>
      <c r="N523" s="6" t="s">
        <v>1428</v>
      </c>
    </row>
    <row r="524" spans="2:14" ht="29.25" thickBot="1" x14ac:dyDescent="0.3">
      <c r="B524" s="24">
        <v>522</v>
      </c>
      <c r="C524" s="24" t="s">
        <v>1315</v>
      </c>
      <c r="D524" s="24" t="s">
        <v>132</v>
      </c>
      <c r="E524" s="24" t="s">
        <v>997</v>
      </c>
      <c r="F524" s="24" t="s">
        <v>58</v>
      </c>
      <c r="G524" s="5">
        <v>1.7</v>
      </c>
      <c r="H524" s="5">
        <v>0.51</v>
      </c>
      <c r="I524" s="5" t="s">
        <v>66</v>
      </c>
      <c r="J524" s="5" t="s">
        <v>66</v>
      </c>
      <c r="K524" s="5" t="str">
        <f>IFERROR(IF((I524*10)&lt;(G524-H524),I524*10,G524-H524),I524)</f>
        <v>Sin información</v>
      </c>
      <c r="L524" s="5" t="str">
        <f>IFERROR(IF((-1*J524*10)&gt;(H524-G524),-J524*10,H524-G524),IF(J524="Sin Información",J524,IF(J524&gt;G524,-G524,-J524)))</f>
        <v>Sin información</v>
      </c>
      <c r="M524" s="5" t="s">
        <v>516</v>
      </c>
      <c r="N524" s="6" t="s">
        <v>1428</v>
      </c>
    </row>
    <row r="525" spans="2:14" ht="29.25" thickBot="1" x14ac:dyDescent="0.3">
      <c r="B525" s="24">
        <v>523</v>
      </c>
      <c r="C525" s="24" t="s">
        <v>1315</v>
      </c>
      <c r="D525" s="24" t="s">
        <v>133</v>
      </c>
      <c r="E525" s="24" t="s">
        <v>998</v>
      </c>
      <c r="F525" s="24" t="s">
        <v>58</v>
      </c>
      <c r="G525" s="5">
        <v>1.7</v>
      </c>
      <c r="H525" s="5">
        <v>0.51</v>
      </c>
      <c r="I525" s="5" t="s">
        <v>66</v>
      </c>
      <c r="J525" s="5" t="s">
        <v>66</v>
      </c>
      <c r="K525" s="5" t="str">
        <f>IFERROR(IF((I525*10)&lt;(G525-H525),I525*10,G525-H525),I525)</f>
        <v>Sin información</v>
      </c>
      <c r="L525" s="5" t="str">
        <f>IFERROR(IF((-1*J525*10)&gt;(H525-G525),-J525*10,H525-G525),IF(J525="Sin Información",J525,IF(J525&gt;G525,-G525,-J525)))</f>
        <v>Sin información</v>
      </c>
      <c r="M525" s="5" t="s">
        <v>516</v>
      </c>
      <c r="N525" s="6" t="s">
        <v>1428</v>
      </c>
    </row>
    <row r="526" spans="2:14" ht="29.25" thickBot="1" x14ac:dyDescent="0.3">
      <c r="B526" s="24">
        <v>524</v>
      </c>
      <c r="C526" s="24" t="s">
        <v>1315</v>
      </c>
      <c r="D526" s="24" t="s">
        <v>134</v>
      </c>
      <c r="E526" s="24" t="s">
        <v>999</v>
      </c>
      <c r="F526" s="24" t="s">
        <v>58</v>
      </c>
      <c r="G526" s="5">
        <v>1.7</v>
      </c>
      <c r="H526" s="5">
        <v>0.51</v>
      </c>
      <c r="I526" s="5" t="s">
        <v>66</v>
      </c>
      <c r="J526" s="5" t="s">
        <v>66</v>
      </c>
      <c r="K526" s="5" t="str">
        <f>IFERROR(IF((I526*10)&lt;(G526-H526),I526*10,G526-H526),I526)</f>
        <v>Sin información</v>
      </c>
      <c r="L526" s="5" t="str">
        <f>IFERROR(IF((-1*J526*10)&gt;(H526-G526),-J526*10,H526-G526),IF(J526="Sin Información",J526,IF(J526&gt;G526,-G526,-J526)))</f>
        <v>Sin información</v>
      </c>
      <c r="M526" s="5" t="s">
        <v>516</v>
      </c>
      <c r="N526" s="6" t="s">
        <v>1428</v>
      </c>
    </row>
    <row r="527" spans="2:14" ht="29.25" thickBot="1" x14ac:dyDescent="0.3">
      <c r="B527" s="24">
        <v>525</v>
      </c>
      <c r="C527" s="24" t="s">
        <v>1315</v>
      </c>
      <c r="D527" s="24" t="s">
        <v>135</v>
      </c>
      <c r="E527" s="24" t="s">
        <v>1000</v>
      </c>
      <c r="F527" s="24" t="s">
        <v>58</v>
      </c>
      <c r="G527" s="5">
        <v>1.7</v>
      </c>
      <c r="H527" s="5">
        <v>0.51</v>
      </c>
      <c r="I527" s="5" t="s">
        <v>66</v>
      </c>
      <c r="J527" s="5" t="s">
        <v>66</v>
      </c>
      <c r="K527" s="5" t="str">
        <f>IFERROR(IF((I527*10)&lt;(G527-H527),I527*10,G527-H527),I527)</f>
        <v>Sin información</v>
      </c>
      <c r="L527" s="5" t="str">
        <f>IFERROR(IF((-1*J527*10)&gt;(H527-G527),-J527*10,H527-G527),IF(J527="Sin Información",J527,IF(J527&gt;G527,-G527,-J527)))</f>
        <v>Sin información</v>
      </c>
      <c r="M527" s="5" t="s">
        <v>516</v>
      </c>
      <c r="N527" s="6" t="s">
        <v>1428</v>
      </c>
    </row>
    <row r="528" spans="2:14" ht="29.25" thickBot="1" x14ac:dyDescent="0.3">
      <c r="B528" s="24">
        <v>526</v>
      </c>
      <c r="C528" s="24" t="s">
        <v>1315</v>
      </c>
      <c r="D528" s="24" t="s">
        <v>567</v>
      </c>
      <c r="E528" s="24" t="s">
        <v>1034</v>
      </c>
      <c r="F528" s="24" t="s">
        <v>37</v>
      </c>
      <c r="G528" s="5">
        <v>1.573</v>
      </c>
      <c r="H528" s="5">
        <v>0.85</v>
      </c>
      <c r="I528" s="5" t="s">
        <v>66</v>
      </c>
      <c r="J528" s="5" t="s">
        <v>66</v>
      </c>
      <c r="K528" s="5" t="str">
        <f>IFERROR(IF((I528*10)&lt;(G528-H528),I528*10,G528-H528),I528)</f>
        <v>Sin información</v>
      </c>
      <c r="L528" s="5" t="str">
        <f>IFERROR(IF((-1*J528*10)&gt;(H528-G528),-J528*10,H528-G528),IF(J528="Sin Información",J528,IF(J528&gt;G528,-G528,-J528)))</f>
        <v>Sin información</v>
      </c>
      <c r="M528" s="5" t="s">
        <v>528</v>
      </c>
      <c r="N528" s="6" t="s">
        <v>1464</v>
      </c>
    </row>
    <row r="529" spans="2:14" ht="29.25" thickBot="1" x14ac:dyDescent="0.3">
      <c r="B529" s="24">
        <v>527</v>
      </c>
      <c r="C529" s="24" t="s">
        <v>1315</v>
      </c>
      <c r="D529" s="24" t="s">
        <v>568</v>
      </c>
      <c r="E529" s="24" t="s">
        <v>1035</v>
      </c>
      <c r="F529" s="24" t="s">
        <v>37</v>
      </c>
      <c r="G529" s="5">
        <v>1.474</v>
      </c>
      <c r="H529" s="5">
        <v>0.85</v>
      </c>
      <c r="I529" s="5" t="s">
        <v>66</v>
      </c>
      <c r="J529" s="5" t="s">
        <v>66</v>
      </c>
      <c r="K529" s="5" t="str">
        <f>IFERROR(IF((I529*10)&lt;(G529-H529),I529*10,G529-H529),I529)</f>
        <v>Sin información</v>
      </c>
      <c r="L529" s="5" t="str">
        <f>IFERROR(IF((-1*J529*10)&gt;(H529-G529),-J529*10,H529-G529),IF(J529="Sin Información",J529,IF(J529&gt;G529,-G529,-J529)))</f>
        <v>Sin información</v>
      </c>
      <c r="M529" s="5" t="s">
        <v>528</v>
      </c>
      <c r="N529" s="6" t="s">
        <v>1464</v>
      </c>
    </row>
    <row r="530" spans="2:14" ht="29.25" thickBot="1" x14ac:dyDescent="0.3">
      <c r="B530" s="24">
        <v>528</v>
      </c>
      <c r="C530" s="24" t="s">
        <v>1315</v>
      </c>
      <c r="D530" s="24" t="s">
        <v>569</v>
      </c>
      <c r="E530" s="24" t="s">
        <v>1036</v>
      </c>
      <c r="F530" s="24" t="s">
        <v>37</v>
      </c>
      <c r="G530" s="5">
        <v>1.579</v>
      </c>
      <c r="H530" s="5">
        <v>0.85</v>
      </c>
      <c r="I530" s="5" t="s">
        <v>66</v>
      </c>
      <c r="J530" s="5" t="s">
        <v>66</v>
      </c>
      <c r="K530" s="5" t="str">
        <f>IFERROR(IF((I530*10)&lt;(G530-H530),I530*10,G530-H530),I530)</f>
        <v>Sin información</v>
      </c>
      <c r="L530" s="5" t="str">
        <f>IFERROR(IF((-1*J530*10)&gt;(H530-G530),-J530*10,H530-G530),IF(J530="Sin Información",J530,IF(J530&gt;G530,-G530,-J530)))</f>
        <v>Sin información</v>
      </c>
      <c r="M530" s="5" t="s">
        <v>528</v>
      </c>
      <c r="N530" s="6" t="s">
        <v>1464</v>
      </c>
    </row>
    <row r="531" spans="2:14" ht="29.25" thickBot="1" x14ac:dyDescent="0.3">
      <c r="B531" s="24">
        <v>529</v>
      </c>
      <c r="C531" s="24" t="s">
        <v>1315</v>
      </c>
      <c r="D531" s="24" t="s">
        <v>570</v>
      </c>
      <c r="E531" s="24" t="s">
        <v>1037</v>
      </c>
      <c r="F531" s="24" t="s">
        <v>37</v>
      </c>
      <c r="G531" s="5">
        <v>1.579</v>
      </c>
      <c r="H531" s="5">
        <v>0.85</v>
      </c>
      <c r="I531" s="5" t="s">
        <v>66</v>
      </c>
      <c r="J531" s="5" t="s">
        <v>66</v>
      </c>
      <c r="K531" s="5" t="str">
        <f>IFERROR(IF((I531*10)&lt;(G531-H531),I531*10,G531-H531),I531)</f>
        <v>Sin información</v>
      </c>
      <c r="L531" s="5" t="str">
        <f>IFERROR(IF((-1*J531*10)&gt;(H531-G531),-J531*10,H531-G531),IF(J531="Sin Información",J531,IF(J531&gt;G531,-G531,-J531)))</f>
        <v>Sin información</v>
      </c>
      <c r="M531" s="5" t="s">
        <v>528</v>
      </c>
      <c r="N531" s="6" t="s">
        <v>1464</v>
      </c>
    </row>
    <row r="532" spans="2:14" ht="15.75" thickBot="1" x14ac:dyDescent="0.3">
      <c r="B532" s="24">
        <v>530</v>
      </c>
      <c r="C532" s="24" t="s">
        <v>1316</v>
      </c>
      <c r="D532" s="24" t="s">
        <v>482</v>
      </c>
      <c r="E532" s="24" t="s">
        <v>1120</v>
      </c>
      <c r="F532" s="24" t="s">
        <v>36</v>
      </c>
      <c r="G532" s="5">
        <v>44.46</v>
      </c>
      <c r="H532" s="5">
        <v>1.71</v>
      </c>
      <c r="I532" s="5">
        <v>14.82</v>
      </c>
      <c r="J532" s="5">
        <v>34.607999999999997</v>
      </c>
      <c r="K532" s="5">
        <f>IFERROR(IF((I532*10)&lt;(G532-H532),I532*10,G532-H532),I532)</f>
        <v>42.75</v>
      </c>
      <c r="L532" s="5">
        <f>IFERROR(IF((-1*J532*10)&gt;(H532-G532),-J532*10,H532-G532),IF(J532="Sin Información",J532,IF(J532&gt;G532,-G532,-J532)))</f>
        <v>-42.75</v>
      </c>
      <c r="M532" s="5" t="s">
        <v>516</v>
      </c>
      <c r="N532" s="6"/>
    </row>
    <row r="533" spans="2:14" ht="15.75" thickBot="1" x14ac:dyDescent="0.3">
      <c r="B533" s="24">
        <v>531</v>
      </c>
      <c r="C533" s="24" t="s">
        <v>1259</v>
      </c>
      <c r="D533" s="24" t="s">
        <v>195</v>
      </c>
      <c r="E533" s="24" t="s">
        <v>628</v>
      </c>
      <c r="F533" s="24" t="s">
        <v>35</v>
      </c>
      <c r="G533" s="5">
        <v>177.54</v>
      </c>
      <c r="H533" s="5">
        <v>70</v>
      </c>
      <c r="I533" s="5">
        <v>0.59744444444444444</v>
      </c>
      <c r="J533" s="5">
        <v>0.44808333333333328</v>
      </c>
      <c r="K533" s="5">
        <f>IFERROR(IF((I533*10)&lt;(G533-H533),I533*10,G533-H533),I533)</f>
        <v>5.974444444444444</v>
      </c>
      <c r="L533" s="5">
        <f>IFERROR(IF((-1*J533*10)&gt;(H533-G533),-J533*10,H533-G533),IF(J533="Sin Información",J533,IF(J533&gt;G533,-G533,-J533)))</f>
        <v>-4.480833333333333</v>
      </c>
      <c r="M533" s="5" t="s">
        <v>516</v>
      </c>
      <c r="N533" s="6"/>
    </row>
    <row r="534" spans="2:14" ht="29.25" thickBot="1" x14ac:dyDescent="0.3">
      <c r="B534" s="24">
        <v>532</v>
      </c>
      <c r="C534" s="24" t="s">
        <v>1317</v>
      </c>
      <c r="D534" s="24" t="s">
        <v>473</v>
      </c>
      <c r="E534" s="24" t="s">
        <v>959</v>
      </c>
      <c r="F534" s="24" t="s">
        <v>45</v>
      </c>
      <c r="G534" s="5">
        <v>69.018000000000001</v>
      </c>
      <c r="H534" s="5">
        <v>3.45</v>
      </c>
      <c r="I534" s="5" t="s">
        <v>34</v>
      </c>
      <c r="J534" s="5" t="s">
        <v>66</v>
      </c>
      <c r="K534" s="5" t="str">
        <f>IFERROR(IF((I534*10)&lt;(G534-H534),I534*10,G534-H534),I534)</f>
        <v>No aplica</v>
      </c>
      <c r="L534" s="5" t="str">
        <f>IFERROR(IF((-1*J534*10)&gt;(H534-G534),-J534*10,H534-G534),IF(J534="Sin Información",J534,IF(J534&gt;G534,-G534,-J534)))</f>
        <v>Sin información</v>
      </c>
      <c r="M534" s="5" t="s">
        <v>516</v>
      </c>
      <c r="N534" s="6" t="s">
        <v>1428</v>
      </c>
    </row>
    <row r="535" spans="2:14" ht="29.25" thickBot="1" x14ac:dyDescent="0.3">
      <c r="B535" s="24">
        <v>533</v>
      </c>
      <c r="C535" s="24" t="s">
        <v>1318</v>
      </c>
      <c r="D535" s="24" t="s">
        <v>557</v>
      </c>
      <c r="E535" s="24" t="s">
        <v>557</v>
      </c>
      <c r="F535" s="24" t="s">
        <v>45</v>
      </c>
      <c r="G535" s="5">
        <v>0.76400000000000001</v>
      </c>
      <c r="H535" s="5">
        <v>5.0999999999999997E-2</v>
      </c>
      <c r="I535" s="5" t="s">
        <v>34</v>
      </c>
      <c r="J535" s="5" t="s">
        <v>66</v>
      </c>
      <c r="K535" s="5" t="str">
        <f>IFERROR(IF((I535*10)&lt;(G535-H535),I535*10,G535-H535),I535)</f>
        <v>No aplica</v>
      </c>
      <c r="L535" s="5" t="str">
        <f>IFERROR(IF((-1*J535*10)&gt;(H535-G535),-J535*10,H535-G535),IF(J535="Sin Información",J535,IF(J535&gt;G535,-G535,-J535)))</f>
        <v>Sin información</v>
      </c>
      <c r="M535" s="5" t="s">
        <v>528</v>
      </c>
      <c r="N535" s="6" t="s">
        <v>1190</v>
      </c>
    </row>
    <row r="536" spans="2:14" ht="29.25" thickBot="1" x14ac:dyDescent="0.3">
      <c r="B536" s="24">
        <v>534</v>
      </c>
      <c r="C536" s="24" t="s">
        <v>1318</v>
      </c>
      <c r="D536" s="24" t="s">
        <v>300</v>
      </c>
      <c r="E536" s="24" t="s">
        <v>1158</v>
      </c>
      <c r="F536" s="24" t="s">
        <v>52</v>
      </c>
      <c r="G536" s="5">
        <v>1.3</v>
      </c>
      <c r="H536" s="5">
        <v>0.5</v>
      </c>
      <c r="I536" s="5" t="s">
        <v>66</v>
      </c>
      <c r="J536" s="5" t="s">
        <v>66</v>
      </c>
      <c r="K536" s="5" t="str">
        <f>IFERROR(IF((I536*10)&lt;(G536-H536),I536*10,G536-H536),I536)</f>
        <v>Sin información</v>
      </c>
      <c r="L536" s="5" t="str">
        <f>IFERROR(IF((-1*J536*10)&gt;(H536-G536),-J536*10,H536-G536),IF(J536="Sin Información",J536,IF(J536&gt;G536,-G536,-J536)))</f>
        <v>Sin información</v>
      </c>
      <c r="M536" s="5" t="s">
        <v>516</v>
      </c>
      <c r="N536" s="6" t="s">
        <v>1428</v>
      </c>
    </row>
    <row r="537" spans="2:14" ht="29.25" thickBot="1" x14ac:dyDescent="0.3">
      <c r="B537" s="24">
        <v>535</v>
      </c>
      <c r="C537" s="24" t="s">
        <v>1318</v>
      </c>
      <c r="D537" s="24" t="s">
        <v>301</v>
      </c>
      <c r="E537" s="24" t="s">
        <v>1159</v>
      </c>
      <c r="F537" s="24" t="s">
        <v>52</v>
      </c>
      <c r="G537" s="5">
        <v>1.3</v>
      </c>
      <c r="H537" s="5">
        <v>0.5</v>
      </c>
      <c r="I537" s="5" t="s">
        <v>66</v>
      </c>
      <c r="J537" s="5" t="s">
        <v>66</v>
      </c>
      <c r="K537" s="5" t="str">
        <f>IFERROR(IF((I537*10)&lt;(G537-H537),I537*10,G537-H537),I537)</f>
        <v>Sin información</v>
      </c>
      <c r="L537" s="5" t="str">
        <f>IFERROR(IF((-1*J537*10)&gt;(H537-G537),-J537*10,H537-G537),IF(J537="Sin Información",J537,IF(J537&gt;G537,-G537,-J537)))</f>
        <v>Sin información</v>
      </c>
      <c r="M537" s="5" t="s">
        <v>516</v>
      </c>
      <c r="N537" s="6" t="s">
        <v>1428</v>
      </c>
    </row>
    <row r="538" spans="2:14" ht="29.25" thickBot="1" x14ac:dyDescent="0.3">
      <c r="B538" s="24">
        <v>536</v>
      </c>
      <c r="C538" s="24" t="s">
        <v>1318</v>
      </c>
      <c r="D538" s="24" t="s">
        <v>302</v>
      </c>
      <c r="E538" s="24" t="s">
        <v>1160</v>
      </c>
      <c r="F538" s="24" t="s">
        <v>52</v>
      </c>
      <c r="G538" s="5">
        <v>1.3</v>
      </c>
      <c r="H538" s="5">
        <v>0.5</v>
      </c>
      <c r="I538" s="5" t="s">
        <v>66</v>
      </c>
      <c r="J538" s="5" t="s">
        <v>66</v>
      </c>
      <c r="K538" s="5" t="str">
        <f>IFERROR(IF((I538*10)&lt;(G538-H538),I538*10,G538-H538),I538)</f>
        <v>Sin información</v>
      </c>
      <c r="L538" s="5" t="str">
        <f>IFERROR(IF((-1*J538*10)&gt;(H538-G538),-J538*10,H538-G538),IF(J538="Sin Información",J538,IF(J538&gt;G538,-G538,-J538)))</f>
        <v>Sin información</v>
      </c>
      <c r="M538" s="5" t="s">
        <v>516</v>
      </c>
      <c r="N538" s="6" t="s">
        <v>1428</v>
      </c>
    </row>
    <row r="539" spans="2:14" ht="29.25" thickBot="1" x14ac:dyDescent="0.3">
      <c r="B539" s="24">
        <v>537</v>
      </c>
      <c r="C539" s="24" t="s">
        <v>1318</v>
      </c>
      <c r="D539" s="24" t="s">
        <v>303</v>
      </c>
      <c r="E539" s="24" t="s">
        <v>1161</v>
      </c>
      <c r="F539" s="24" t="s">
        <v>52</v>
      </c>
      <c r="G539" s="5">
        <v>1.3</v>
      </c>
      <c r="H539" s="5">
        <v>0.5</v>
      </c>
      <c r="I539" s="5" t="s">
        <v>66</v>
      </c>
      <c r="J539" s="5" t="s">
        <v>66</v>
      </c>
      <c r="K539" s="5" t="str">
        <f>IFERROR(IF((I539*10)&lt;(G539-H539),I539*10,G539-H539),I539)</f>
        <v>Sin información</v>
      </c>
      <c r="L539" s="5" t="str">
        <f>IFERROR(IF((-1*J539*10)&gt;(H539-G539),-J539*10,H539-G539),IF(J539="Sin Información",J539,IF(J539&gt;G539,-G539,-J539)))</f>
        <v>Sin información</v>
      </c>
      <c r="M539" s="5" t="s">
        <v>516</v>
      </c>
      <c r="N539" s="6" t="s">
        <v>1428</v>
      </c>
    </row>
    <row r="540" spans="2:14" ht="29.25" thickBot="1" x14ac:dyDescent="0.3">
      <c r="B540" s="24">
        <v>538</v>
      </c>
      <c r="C540" s="24" t="s">
        <v>1318</v>
      </c>
      <c r="D540" s="24" t="s">
        <v>304</v>
      </c>
      <c r="E540" s="24" t="s">
        <v>1162</v>
      </c>
      <c r="F540" s="24" t="s">
        <v>52</v>
      </c>
      <c r="G540" s="5">
        <v>1.3</v>
      </c>
      <c r="H540" s="5">
        <v>0.5</v>
      </c>
      <c r="I540" s="5" t="s">
        <v>66</v>
      </c>
      <c r="J540" s="5" t="s">
        <v>66</v>
      </c>
      <c r="K540" s="5" t="str">
        <f>IFERROR(IF((I540*10)&lt;(G540-H540),I540*10,G540-H540),I540)</f>
        <v>Sin información</v>
      </c>
      <c r="L540" s="5" t="str">
        <f>IFERROR(IF((-1*J540*10)&gt;(H540-G540),-J540*10,H540-G540),IF(J540="Sin Información",J540,IF(J540&gt;G540,-G540,-J540)))</f>
        <v>Sin información</v>
      </c>
      <c r="M540" s="5" t="s">
        <v>516</v>
      </c>
      <c r="N540" s="6" t="s">
        <v>1428</v>
      </c>
    </row>
    <row r="541" spans="2:14" ht="29.25" thickBot="1" x14ac:dyDescent="0.3">
      <c r="B541" s="24">
        <v>539</v>
      </c>
      <c r="C541" s="24" t="s">
        <v>1318</v>
      </c>
      <c r="D541" s="24" t="s">
        <v>305</v>
      </c>
      <c r="E541" s="24" t="s">
        <v>1164</v>
      </c>
      <c r="F541" s="24" t="s">
        <v>52</v>
      </c>
      <c r="G541" s="5">
        <v>1.3</v>
      </c>
      <c r="H541" s="5">
        <v>0.5</v>
      </c>
      <c r="I541" s="5" t="s">
        <v>66</v>
      </c>
      <c r="J541" s="5" t="s">
        <v>66</v>
      </c>
      <c r="K541" s="5" t="str">
        <f>IFERROR(IF((I541*10)&lt;(G541-H541),I541*10,G541-H541),I541)</f>
        <v>Sin información</v>
      </c>
      <c r="L541" s="5" t="str">
        <f>IFERROR(IF((-1*J541*10)&gt;(H541-G541),-J541*10,H541-G541),IF(J541="Sin Información",J541,IF(J541&gt;G541,-G541,-J541)))</f>
        <v>Sin información</v>
      </c>
      <c r="M541" s="5" t="s">
        <v>516</v>
      </c>
      <c r="N541" s="6" t="s">
        <v>1428</v>
      </c>
    </row>
    <row r="542" spans="2:14" ht="29.25" thickBot="1" x14ac:dyDescent="0.3">
      <c r="B542" s="24">
        <v>540</v>
      </c>
      <c r="C542" s="24" t="s">
        <v>1318</v>
      </c>
      <c r="D542" s="24" t="s">
        <v>1122</v>
      </c>
      <c r="E542" s="24" t="s">
        <v>1163</v>
      </c>
      <c r="F542" s="24" t="s">
        <v>52</v>
      </c>
      <c r="G542" s="5">
        <v>1.3</v>
      </c>
      <c r="H542" s="5">
        <v>0.5</v>
      </c>
      <c r="I542" s="5" t="s">
        <v>66</v>
      </c>
      <c r="J542" s="5" t="s">
        <v>66</v>
      </c>
      <c r="K542" s="5" t="str">
        <f>IFERROR(IF((I542*10)&lt;(G542-H542),I542*10,G542-H542),I542)</f>
        <v>Sin información</v>
      </c>
      <c r="L542" s="5" t="str">
        <f>IFERROR(IF((-1*J542*10)&gt;(H542-G542),-J542*10,H542-G542),IF(J542="Sin Información",J542,IF(J542&gt;G542,-G542,-J542)))</f>
        <v>Sin información</v>
      </c>
      <c r="M542" s="5" t="s">
        <v>516</v>
      </c>
      <c r="N542" s="6" t="s">
        <v>1428</v>
      </c>
    </row>
    <row r="543" spans="2:14" ht="29.25" thickBot="1" x14ac:dyDescent="0.3">
      <c r="B543" s="24">
        <v>541</v>
      </c>
      <c r="C543" s="24" t="s">
        <v>1318</v>
      </c>
      <c r="D543" s="24" t="s">
        <v>1123</v>
      </c>
      <c r="E543" s="24" t="s">
        <v>1165</v>
      </c>
      <c r="F543" s="24" t="s">
        <v>52</v>
      </c>
      <c r="G543" s="5">
        <v>1.3</v>
      </c>
      <c r="H543" s="5">
        <v>0.5</v>
      </c>
      <c r="I543" s="5" t="s">
        <v>66</v>
      </c>
      <c r="J543" s="5" t="s">
        <v>66</v>
      </c>
      <c r="K543" s="5" t="str">
        <f>IFERROR(IF((I543*10)&lt;(G543-H543),I543*10,G543-H543),I543)</f>
        <v>Sin información</v>
      </c>
      <c r="L543" s="5" t="str">
        <f>IFERROR(IF((-1*J543*10)&gt;(H543-G543),-J543*10,H543-G543),IF(J543="Sin Información",J543,IF(J543&gt;G543,-G543,-J543)))</f>
        <v>Sin información</v>
      </c>
      <c r="M543" s="5" t="s">
        <v>516</v>
      </c>
      <c r="N543" s="6" t="s">
        <v>1428</v>
      </c>
    </row>
    <row r="544" spans="2:14" ht="29.25" thickBot="1" x14ac:dyDescent="0.3">
      <c r="B544" s="24">
        <v>542</v>
      </c>
      <c r="C544" s="24" t="s">
        <v>1318</v>
      </c>
      <c r="D544" s="24" t="s">
        <v>306</v>
      </c>
      <c r="E544" s="24" t="s">
        <v>1166</v>
      </c>
      <c r="F544" s="24" t="s">
        <v>52</v>
      </c>
      <c r="G544" s="5">
        <v>1.3</v>
      </c>
      <c r="H544" s="5">
        <v>0.5</v>
      </c>
      <c r="I544" s="5" t="s">
        <v>66</v>
      </c>
      <c r="J544" s="5" t="s">
        <v>66</v>
      </c>
      <c r="K544" s="5" t="str">
        <f>IFERROR(IF((I544*10)&lt;(G544-H544),I544*10,G544-H544),I544)</f>
        <v>Sin información</v>
      </c>
      <c r="L544" s="5" t="str">
        <f>IFERROR(IF((-1*J544*10)&gt;(H544-G544),-J544*10,H544-G544),IF(J544="Sin Información",J544,IF(J544&gt;G544,-G544,-J544)))</f>
        <v>Sin información</v>
      </c>
      <c r="M544" s="5" t="s">
        <v>516</v>
      </c>
      <c r="N544" s="6" t="s">
        <v>1428</v>
      </c>
    </row>
    <row r="545" spans="2:14" ht="29.25" thickBot="1" x14ac:dyDescent="0.3">
      <c r="B545" s="24">
        <v>543</v>
      </c>
      <c r="C545" s="24" t="s">
        <v>1318</v>
      </c>
      <c r="D545" s="24" t="s">
        <v>307</v>
      </c>
      <c r="E545" s="24" t="s">
        <v>1167</v>
      </c>
      <c r="F545" s="24" t="s">
        <v>52</v>
      </c>
      <c r="G545" s="5">
        <v>1.3</v>
      </c>
      <c r="H545" s="5">
        <v>0.5</v>
      </c>
      <c r="I545" s="5" t="s">
        <v>66</v>
      </c>
      <c r="J545" s="5" t="s">
        <v>66</v>
      </c>
      <c r="K545" s="5" t="str">
        <f>IFERROR(IF((I545*10)&lt;(G545-H545),I545*10,G545-H545),I545)</f>
        <v>Sin información</v>
      </c>
      <c r="L545" s="5" t="str">
        <f>IFERROR(IF((-1*J545*10)&gt;(H545-G545),-J545*10,H545-G545),IF(J545="Sin Información",J545,IF(J545&gt;G545,-G545,-J545)))</f>
        <v>Sin información</v>
      </c>
      <c r="M545" s="5" t="s">
        <v>516</v>
      </c>
      <c r="N545" s="6" t="s">
        <v>1428</v>
      </c>
    </row>
    <row r="546" spans="2:14" ht="29.25" thickBot="1" x14ac:dyDescent="0.3">
      <c r="B546" s="24">
        <v>544</v>
      </c>
      <c r="C546" s="24" t="s">
        <v>1318</v>
      </c>
      <c r="D546" s="24" t="s">
        <v>308</v>
      </c>
      <c r="E546" s="24" t="s">
        <v>1168</v>
      </c>
      <c r="F546" s="24" t="s">
        <v>52</v>
      </c>
      <c r="G546" s="5">
        <v>1.3</v>
      </c>
      <c r="H546" s="5">
        <v>0.5</v>
      </c>
      <c r="I546" s="5" t="s">
        <v>66</v>
      </c>
      <c r="J546" s="5" t="s">
        <v>66</v>
      </c>
      <c r="K546" s="5" t="str">
        <f>IFERROR(IF((I546*10)&lt;(G546-H546),I546*10,G546-H546),I546)</f>
        <v>Sin información</v>
      </c>
      <c r="L546" s="5" t="str">
        <f>IFERROR(IF((-1*J546*10)&gt;(H546-G546),-J546*10,H546-G546),IF(J546="Sin Información",J546,IF(J546&gt;G546,-G546,-J546)))</f>
        <v>Sin información</v>
      </c>
      <c r="M546" s="5" t="s">
        <v>516</v>
      </c>
      <c r="N546" s="6" t="s">
        <v>1428</v>
      </c>
    </row>
    <row r="547" spans="2:14" ht="29.25" thickBot="1" x14ac:dyDescent="0.3">
      <c r="B547" s="24">
        <v>545</v>
      </c>
      <c r="C547" s="24" t="s">
        <v>1318</v>
      </c>
      <c r="D547" s="24" t="s">
        <v>309</v>
      </c>
      <c r="E547" s="24" t="s">
        <v>1169</v>
      </c>
      <c r="F547" s="24" t="s">
        <v>52</v>
      </c>
      <c r="G547" s="5">
        <v>1.3</v>
      </c>
      <c r="H547" s="5">
        <v>0.5</v>
      </c>
      <c r="I547" s="5" t="s">
        <v>66</v>
      </c>
      <c r="J547" s="5" t="s">
        <v>66</v>
      </c>
      <c r="K547" s="5" t="str">
        <f>IFERROR(IF((I547*10)&lt;(G547-H547),I547*10,G547-H547),I547)</f>
        <v>Sin información</v>
      </c>
      <c r="L547" s="5" t="str">
        <f>IFERROR(IF((-1*J547*10)&gt;(H547-G547),-J547*10,H547-G547),IF(J547="Sin Información",J547,IF(J547&gt;G547,-G547,-J547)))</f>
        <v>Sin información</v>
      </c>
      <c r="M547" s="5" t="s">
        <v>516</v>
      </c>
      <c r="N547" s="6" t="s">
        <v>1428</v>
      </c>
    </row>
    <row r="548" spans="2:14" ht="29.25" thickBot="1" x14ac:dyDescent="0.3">
      <c r="B548" s="24">
        <v>546</v>
      </c>
      <c r="C548" s="24" t="s">
        <v>1318</v>
      </c>
      <c r="D548" s="24" t="s">
        <v>310</v>
      </c>
      <c r="E548" s="24" t="s">
        <v>1170</v>
      </c>
      <c r="F548" s="24" t="s">
        <v>52</v>
      </c>
      <c r="G548" s="5">
        <v>1.3</v>
      </c>
      <c r="H548" s="5">
        <v>0.5</v>
      </c>
      <c r="I548" s="5" t="s">
        <v>66</v>
      </c>
      <c r="J548" s="5" t="s">
        <v>66</v>
      </c>
      <c r="K548" s="5" t="str">
        <f>IFERROR(IF((I548*10)&lt;(G548-H548),I548*10,G548-H548),I548)</f>
        <v>Sin información</v>
      </c>
      <c r="L548" s="5" t="str">
        <f>IFERROR(IF((-1*J548*10)&gt;(H548-G548),-J548*10,H548-G548),IF(J548="Sin Información",J548,IF(J548&gt;G548,-G548,-J548)))</f>
        <v>Sin información</v>
      </c>
      <c r="M548" s="5" t="s">
        <v>516</v>
      </c>
      <c r="N548" s="6" t="s">
        <v>1428</v>
      </c>
    </row>
    <row r="549" spans="2:14" ht="29.25" thickBot="1" x14ac:dyDescent="0.3">
      <c r="B549" s="24">
        <v>547</v>
      </c>
      <c r="C549" s="24" t="s">
        <v>1318</v>
      </c>
      <c r="D549" s="24" t="s">
        <v>311</v>
      </c>
      <c r="E549" s="24" t="s">
        <v>1171</v>
      </c>
      <c r="F549" s="24" t="s">
        <v>52</v>
      </c>
      <c r="G549" s="5">
        <v>1.3</v>
      </c>
      <c r="H549" s="5">
        <v>0.5</v>
      </c>
      <c r="I549" s="5" t="s">
        <v>66</v>
      </c>
      <c r="J549" s="5" t="s">
        <v>66</v>
      </c>
      <c r="K549" s="5" t="str">
        <f>IFERROR(IF((I549*10)&lt;(G549-H549),I549*10,G549-H549),I549)</f>
        <v>Sin información</v>
      </c>
      <c r="L549" s="5" t="str">
        <f>IFERROR(IF((-1*J549*10)&gt;(H549-G549),-J549*10,H549-G549),IF(J549="Sin Información",J549,IF(J549&gt;G549,-G549,-J549)))</f>
        <v>Sin información</v>
      </c>
      <c r="M549" s="5" t="s">
        <v>516</v>
      </c>
      <c r="N549" s="6" t="s">
        <v>1428</v>
      </c>
    </row>
    <row r="550" spans="2:14" ht="29.25" thickBot="1" x14ac:dyDescent="0.3">
      <c r="B550" s="24">
        <v>548</v>
      </c>
      <c r="C550" s="24" t="s">
        <v>1318</v>
      </c>
      <c r="D550" s="24" t="s">
        <v>312</v>
      </c>
      <c r="E550" s="24" t="s">
        <v>1172</v>
      </c>
      <c r="F550" s="24" t="s">
        <v>52</v>
      </c>
      <c r="G550" s="5">
        <v>1.3</v>
      </c>
      <c r="H550" s="5">
        <v>0.5</v>
      </c>
      <c r="I550" s="5" t="s">
        <v>66</v>
      </c>
      <c r="J550" s="5" t="s">
        <v>66</v>
      </c>
      <c r="K550" s="5" t="str">
        <f>IFERROR(IF((I550*10)&lt;(G550-H550),I550*10,G550-H550),I550)</f>
        <v>Sin información</v>
      </c>
      <c r="L550" s="5" t="str">
        <f>IFERROR(IF((-1*J550*10)&gt;(H550-G550),-J550*10,H550-G550),IF(J550="Sin Información",J550,IF(J550&gt;G550,-G550,-J550)))</f>
        <v>Sin información</v>
      </c>
      <c r="M550" s="5" t="s">
        <v>516</v>
      </c>
      <c r="N550" s="6" t="s">
        <v>1428</v>
      </c>
    </row>
    <row r="551" spans="2:14" ht="29.25" thickBot="1" x14ac:dyDescent="0.3">
      <c r="B551" s="24">
        <v>549</v>
      </c>
      <c r="C551" s="24" t="s">
        <v>1318</v>
      </c>
      <c r="D551" s="24" t="s">
        <v>313</v>
      </c>
      <c r="E551" s="24" t="s">
        <v>1173</v>
      </c>
      <c r="F551" s="24" t="s">
        <v>52</v>
      </c>
      <c r="G551" s="5">
        <v>1.3</v>
      </c>
      <c r="H551" s="5">
        <v>0.5</v>
      </c>
      <c r="I551" s="5" t="s">
        <v>66</v>
      </c>
      <c r="J551" s="5" t="s">
        <v>66</v>
      </c>
      <c r="K551" s="5" t="str">
        <f>IFERROR(IF((I551*10)&lt;(G551-H551),I551*10,G551-H551),I551)</f>
        <v>Sin información</v>
      </c>
      <c r="L551" s="5" t="str">
        <f>IFERROR(IF((-1*J551*10)&gt;(H551-G551),-J551*10,H551-G551),IF(J551="Sin Información",J551,IF(J551&gt;G551,-G551,-J551)))</f>
        <v>Sin información</v>
      </c>
      <c r="M551" s="5" t="s">
        <v>516</v>
      </c>
      <c r="N551" s="6" t="s">
        <v>1428</v>
      </c>
    </row>
    <row r="552" spans="2:14" ht="29.25" thickBot="1" x14ac:dyDescent="0.3">
      <c r="B552" s="24">
        <v>550</v>
      </c>
      <c r="C552" s="24" t="s">
        <v>1318</v>
      </c>
      <c r="D552" s="24" t="s">
        <v>298</v>
      </c>
      <c r="E552" s="24" t="s">
        <v>1174</v>
      </c>
      <c r="F552" s="24" t="s">
        <v>52</v>
      </c>
      <c r="G552" s="5">
        <v>1</v>
      </c>
      <c r="H552" s="5">
        <v>0.4</v>
      </c>
      <c r="I552" s="5" t="s">
        <v>66</v>
      </c>
      <c r="J552" s="5" t="s">
        <v>66</v>
      </c>
      <c r="K552" s="5" t="str">
        <f>IFERROR(IF((I552*10)&lt;(G552-H552),I552*10,G552-H552),I552)</f>
        <v>Sin información</v>
      </c>
      <c r="L552" s="5" t="str">
        <f>IFERROR(IF((-1*J552*10)&gt;(H552-G552),-J552*10,H552-G552),IF(J552="Sin Información",J552,IF(J552&gt;G552,-G552,-J552)))</f>
        <v>Sin información</v>
      </c>
      <c r="M552" s="5" t="s">
        <v>516</v>
      </c>
      <c r="N552" s="6" t="s">
        <v>1428</v>
      </c>
    </row>
    <row r="553" spans="2:14" ht="29.25" thickBot="1" x14ac:dyDescent="0.3">
      <c r="B553" s="24">
        <v>551</v>
      </c>
      <c r="C553" s="24" t="s">
        <v>1318</v>
      </c>
      <c r="D553" s="24" t="s">
        <v>299</v>
      </c>
      <c r="E553" s="24" t="s">
        <v>1175</v>
      </c>
      <c r="F553" s="24" t="s">
        <v>52</v>
      </c>
      <c r="G553" s="5">
        <v>1</v>
      </c>
      <c r="H553" s="5">
        <v>0.4</v>
      </c>
      <c r="I553" s="5" t="s">
        <v>66</v>
      </c>
      <c r="J553" s="5" t="s">
        <v>66</v>
      </c>
      <c r="K553" s="5" t="str">
        <f>IFERROR(IF((I553*10)&lt;(G553-H553),I553*10,G553-H553),I553)</f>
        <v>Sin información</v>
      </c>
      <c r="L553" s="5" t="str">
        <f>IFERROR(IF((-1*J553*10)&gt;(H553-G553),-J553*10,H553-G553),IF(J553="Sin Información",J553,IF(J553&gt;G553,-G553,-J553)))</f>
        <v>Sin información</v>
      </c>
      <c r="M553" s="5" t="s">
        <v>516</v>
      </c>
      <c r="N553" s="6" t="s">
        <v>1428</v>
      </c>
    </row>
    <row r="554" spans="2:14" ht="15.75" thickBot="1" x14ac:dyDescent="0.3">
      <c r="B554" s="24">
        <v>552</v>
      </c>
      <c r="C554" s="24" t="s">
        <v>1321</v>
      </c>
      <c r="D554" s="24" t="s">
        <v>316</v>
      </c>
      <c r="E554" s="24" t="s">
        <v>1049</v>
      </c>
      <c r="F554" s="24" t="s">
        <v>37</v>
      </c>
      <c r="G554" s="5">
        <v>135.041</v>
      </c>
      <c r="H554" s="5">
        <v>65</v>
      </c>
      <c r="I554" s="5">
        <v>8.7551249999999996</v>
      </c>
      <c r="J554" s="5">
        <v>7.0040999999999993</v>
      </c>
      <c r="K554" s="5">
        <f>IFERROR(IF((I554*10)&lt;(G554-H554),I554*10,G554-H554),I554)</f>
        <v>70.040999999999997</v>
      </c>
      <c r="L554" s="5">
        <f>IFERROR(IF((-1*J554*10)&gt;(H554-G554),-J554*10,H554-G554),IF(J554="Sin Información",J554,IF(J554&gt;G554,-G554,-J554)))</f>
        <v>-70.040999999999997</v>
      </c>
      <c r="M554" s="5" t="s">
        <v>516</v>
      </c>
      <c r="N554" s="6"/>
    </row>
    <row r="555" spans="2:14" ht="15.75" thickBot="1" x14ac:dyDescent="0.3">
      <c r="B555" s="24">
        <v>553</v>
      </c>
      <c r="C555" s="24" t="s">
        <v>1321</v>
      </c>
      <c r="D555" s="24" t="s">
        <v>317</v>
      </c>
      <c r="E555" s="24" t="s">
        <v>1050</v>
      </c>
      <c r="F555" s="24" t="s">
        <v>37</v>
      </c>
      <c r="G555" s="5">
        <v>138.07</v>
      </c>
      <c r="H555" s="5">
        <v>65</v>
      </c>
      <c r="I555" s="5">
        <v>8.7887500000000003</v>
      </c>
      <c r="J555" s="5">
        <v>7.0310000000000006</v>
      </c>
      <c r="K555" s="5">
        <f>IFERROR(IF((I555*10)&lt;(G555-H555),I555*10,G555-H555),I555)</f>
        <v>73.069999999999993</v>
      </c>
      <c r="L555" s="5">
        <f>IFERROR(IF((-1*J555*10)&gt;(H555-G555),-J555*10,H555-G555),IF(J555="Sin Información",J555,IF(J555&gt;G555,-G555,-J555)))</f>
        <v>-70.31</v>
      </c>
      <c r="M555" s="5" t="s">
        <v>516</v>
      </c>
      <c r="N555" s="6"/>
    </row>
    <row r="556" spans="2:14" ht="15.75" thickBot="1" x14ac:dyDescent="0.3">
      <c r="B556" s="24">
        <v>554</v>
      </c>
      <c r="C556" s="24" t="s">
        <v>1226</v>
      </c>
      <c r="D556" s="24" t="s">
        <v>1491</v>
      </c>
      <c r="E556" s="24" t="s">
        <v>1186</v>
      </c>
      <c r="F556" s="24" t="s">
        <v>45</v>
      </c>
      <c r="G556" s="5">
        <v>105</v>
      </c>
      <c r="H556" s="5">
        <v>1.22</v>
      </c>
      <c r="I556" s="5" t="s">
        <v>34</v>
      </c>
      <c r="J556" s="5">
        <v>18.37</v>
      </c>
      <c r="K556" s="5" t="str">
        <f>IFERROR(IF((I556*10)&lt;(G556-H556),I556*10,G556-H556),I556)</f>
        <v>No aplica</v>
      </c>
      <c r="L556" s="5">
        <f>IFERROR(IF((-1*J556*10)&gt;(H556-G556),-J556*10,H556-G556),IF(J556="Sin Información",J556,IF(J556&gt;G556,-G556,-J556)))</f>
        <v>-103.78</v>
      </c>
      <c r="M556" s="5" t="s">
        <v>516</v>
      </c>
      <c r="N556" s="6"/>
    </row>
    <row r="557" spans="2:14" ht="29.25" thickBot="1" x14ac:dyDescent="0.3">
      <c r="B557" s="24">
        <v>555</v>
      </c>
      <c r="C557" s="24" t="s">
        <v>1324</v>
      </c>
      <c r="D557" s="24" t="s">
        <v>346</v>
      </c>
      <c r="E557" s="24" t="s">
        <v>1052</v>
      </c>
      <c r="F557" s="24" t="s">
        <v>37</v>
      </c>
      <c r="G557" s="5">
        <v>2.8639999999999999</v>
      </c>
      <c r="H557" s="5">
        <v>2.1</v>
      </c>
      <c r="I557" s="5">
        <v>0.3819999999999999</v>
      </c>
      <c r="J557" s="5">
        <v>0.3819999999999999</v>
      </c>
      <c r="K557" s="5">
        <f>IFERROR(IF((I557*10)&lt;(G557-H557),I557*10,G557-H557),I557)</f>
        <v>0.76399999999999979</v>
      </c>
      <c r="L557" s="5">
        <f>IFERROR(IF((-1*J557*10)&gt;(H557-G557),-J557*10,H557-G557),IF(J557="Sin Información",J557,IF(J557&gt;G557,-G557,-J557)))</f>
        <v>-0.76399999999999979</v>
      </c>
      <c r="M557" s="5" t="s">
        <v>528</v>
      </c>
      <c r="N557" s="6" t="s">
        <v>1464</v>
      </c>
    </row>
    <row r="558" spans="2:14" ht="29.25" thickBot="1" x14ac:dyDescent="0.3">
      <c r="B558" s="24">
        <v>556</v>
      </c>
      <c r="C558" s="24" t="s">
        <v>1324</v>
      </c>
      <c r="D558" s="24" t="s">
        <v>347</v>
      </c>
      <c r="E558" s="24" t="s">
        <v>797</v>
      </c>
      <c r="F558" s="24" t="s">
        <v>37</v>
      </c>
      <c r="G558" s="5">
        <v>2.8639999999999999</v>
      </c>
      <c r="H558" s="5">
        <v>2.1</v>
      </c>
      <c r="I558" s="5">
        <v>0.3819999999999999</v>
      </c>
      <c r="J558" s="5">
        <v>0.3819999999999999</v>
      </c>
      <c r="K558" s="5">
        <f>IFERROR(IF((I558*10)&lt;(G558-H558),I558*10,G558-H558),I558)</f>
        <v>0.76399999999999979</v>
      </c>
      <c r="L558" s="5">
        <f>IFERROR(IF((-1*J558*10)&gt;(H558-G558),-J558*10,H558-G558),IF(J558="Sin Información",J558,IF(J558&gt;G558,-G558,-J558)))</f>
        <v>-0.76399999999999979</v>
      </c>
      <c r="M558" s="5" t="s">
        <v>528</v>
      </c>
      <c r="N558" s="6" t="s">
        <v>1464</v>
      </c>
    </row>
    <row r="559" spans="2:14" ht="29.25" thickBot="1" x14ac:dyDescent="0.3">
      <c r="B559" s="24">
        <v>557</v>
      </c>
      <c r="C559" s="24" t="s">
        <v>1324</v>
      </c>
      <c r="D559" s="24" t="s">
        <v>348</v>
      </c>
      <c r="E559" s="24" t="s">
        <v>798</v>
      </c>
      <c r="F559" s="24" t="s">
        <v>37</v>
      </c>
      <c r="G559" s="5">
        <v>2.327</v>
      </c>
      <c r="H559" s="5">
        <v>2.1</v>
      </c>
      <c r="I559" s="5">
        <v>0.11349999999999993</v>
      </c>
      <c r="J559" s="5">
        <v>0.11349999999999993</v>
      </c>
      <c r="K559" s="5">
        <f>IFERROR(IF((I559*10)&lt;(G559-H559),I559*10,G559-H559),I559)</f>
        <v>0.22699999999999987</v>
      </c>
      <c r="L559" s="5">
        <f>IFERROR(IF((-1*J559*10)&gt;(H559-G559),-J559*10,H559-G559),IF(J559="Sin Información",J559,IF(J559&gt;G559,-G559,-J559)))</f>
        <v>-0.22699999999999987</v>
      </c>
      <c r="M559" s="5" t="s">
        <v>528</v>
      </c>
      <c r="N559" s="6" t="s">
        <v>1464</v>
      </c>
    </row>
    <row r="560" spans="2:14" ht="29.25" thickBot="1" x14ac:dyDescent="0.3">
      <c r="B560" s="24">
        <v>558</v>
      </c>
      <c r="C560" s="24" t="s">
        <v>1324</v>
      </c>
      <c r="D560" s="24" t="s">
        <v>349</v>
      </c>
      <c r="E560" s="24" t="s">
        <v>799</v>
      </c>
      <c r="F560" s="24" t="s">
        <v>37</v>
      </c>
      <c r="G560" s="5">
        <v>2.3420000000000001</v>
      </c>
      <c r="H560" s="5">
        <v>2.1</v>
      </c>
      <c r="I560" s="5">
        <v>0.121</v>
      </c>
      <c r="J560" s="5">
        <v>0.121</v>
      </c>
      <c r="K560" s="5">
        <f>IFERROR(IF((I560*10)&lt;(G560-H560),I560*10,G560-H560),I560)</f>
        <v>0.24199999999999999</v>
      </c>
      <c r="L560" s="5">
        <f>IFERROR(IF((-1*J560*10)&gt;(H560-G560),-J560*10,H560-G560),IF(J560="Sin Información",J560,IF(J560&gt;G560,-G560,-J560)))</f>
        <v>-0.24199999999999999</v>
      </c>
      <c r="M560" s="5" t="s">
        <v>528</v>
      </c>
      <c r="N560" s="6" t="s">
        <v>1464</v>
      </c>
    </row>
    <row r="561" spans="2:14" ht="29.25" thickBot="1" x14ac:dyDescent="0.3">
      <c r="B561" s="24">
        <v>559</v>
      </c>
      <c r="C561" s="24" t="s">
        <v>1324</v>
      </c>
      <c r="D561" s="24" t="s">
        <v>350</v>
      </c>
      <c r="E561" s="24" t="s">
        <v>800</v>
      </c>
      <c r="F561" s="24" t="s">
        <v>37</v>
      </c>
      <c r="G561" s="5">
        <v>2.3380000000000001</v>
      </c>
      <c r="H561" s="5">
        <v>2.1</v>
      </c>
      <c r="I561" s="5">
        <v>0.11899999999999999</v>
      </c>
      <c r="J561" s="5">
        <v>0.11899999999999999</v>
      </c>
      <c r="K561" s="5">
        <f>IFERROR(IF((I561*10)&lt;(G561-H561),I561*10,G561-H561),I561)</f>
        <v>0.23799999999999999</v>
      </c>
      <c r="L561" s="5">
        <f>IFERROR(IF((-1*J561*10)&gt;(H561-G561),-J561*10,H561-G561),IF(J561="Sin Información",J561,IF(J561&gt;G561,-G561,-J561)))</f>
        <v>-0.23799999999999999</v>
      </c>
      <c r="M561" s="5" t="s">
        <v>528</v>
      </c>
      <c r="N561" s="6" t="s">
        <v>1464</v>
      </c>
    </row>
    <row r="562" spans="2:14" ht="29.25" thickBot="1" x14ac:dyDescent="0.3">
      <c r="B562" s="24">
        <v>560</v>
      </c>
      <c r="C562" s="24" t="s">
        <v>1324</v>
      </c>
      <c r="D562" s="24" t="s">
        <v>351</v>
      </c>
      <c r="E562" s="24" t="s">
        <v>801</v>
      </c>
      <c r="F562" s="24" t="s">
        <v>37</v>
      </c>
      <c r="G562" s="5">
        <v>2.8639999999999999</v>
      </c>
      <c r="H562" s="5">
        <v>2.1</v>
      </c>
      <c r="I562" s="5">
        <v>0.3819999999999999</v>
      </c>
      <c r="J562" s="5">
        <v>0.3819999999999999</v>
      </c>
      <c r="K562" s="5">
        <f>IFERROR(IF((I562*10)&lt;(G562-H562),I562*10,G562-H562),I562)</f>
        <v>0.76399999999999979</v>
      </c>
      <c r="L562" s="5">
        <f>IFERROR(IF((-1*J562*10)&gt;(H562-G562),-J562*10,H562-G562),IF(J562="Sin Información",J562,IF(J562&gt;G562,-G562,-J562)))</f>
        <v>-0.76399999999999979</v>
      </c>
      <c r="M562" s="5" t="s">
        <v>528</v>
      </c>
      <c r="N562" s="6" t="s">
        <v>1464</v>
      </c>
    </row>
    <row r="563" spans="2:14" ht="29.25" thickBot="1" x14ac:dyDescent="0.3">
      <c r="B563" s="24">
        <v>561</v>
      </c>
      <c r="C563" s="24" t="s">
        <v>1324</v>
      </c>
      <c r="D563" s="24" t="s">
        <v>352</v>
      </c>
      <c r="E563" s="24" t="s">
        <v>802</v>
      </c>
      <c r="F563" s="24" t="s">
        <v>37</v>
      </c>
      <c r="G563" s="5">
        <v>2.3420000000000001</v>
      </c>
      <c r="H563" s="5">
        <v>2.1</v>
      </c>
      <c r="I563" s="5">
        <v>0.121</v>
      </c>
      <c r="J563" s="5">
        <v>0.121</v>
      </c>
      <c r="K563" s="5">
        <f>IFERROR(IF((I563*10)&lt;(G563-H563),I563*10,G563-H563),I563)</f>
        <v>0.24199999999999999</v>
      </c>
      <c r="L563" s="5">
        <f>IFERROR(IF((-1*J563*10)&gt;(H563-G563),-J563*10,H563-G563),IF(J563="Sin Información",J563,IF(J563&gt;G563,-G563,-J563)))</f>
        <v>-0.24199999999999999</v>
      </c>
      <c r="M563" s="5" t="s">
        <v>528</v>
      </c>
      <c r="N563" s="6" t="s">
        <v>1464</v>
      </c>
    </row>
    <row r="564" spans="2:14" ht="29.25" thickBot="1" x14ac:dyDescent="0.3">
      <c r="B564" s="24">
        <v>562</v>
      </c>
      <c r="C564" s="24" t="s">
        <v>1324</v>
      </c>
      <c r="D564" s="24" t="s">
        <v>353</v>
      </c>
      <c r="E564" s="24" t="s">
        <v>803</v>
      </c>
      <c r="F564" s="24" t="s">
        <v>37</v>
      </c>
      <c r="G564" s="5">
        <v>2.8639999999999999</v>
      </c>
      <c r="H564" s="5">
        <v>2.1</v>
      </c>
      <c r="I564" s="5">
        <v>0.3819999999999999</v>
      </c>
      <c r="J564" s="5">
        <v>0.3819999999999999</v>
      </c>
      <c r="K564" s="5">
        <f>IFERROR(IF((I564*10)&lt;(G564-H564),I564*10,G564-H564),I564)</f>
        <v>0.76399999999999979</v>
      </c>
      <c r="L564" s="5">
        <f>IFERROR(IF((-1*J564*10)&gt;(H564-G564),-J564*10,H564-G564),IF(J564="Sin Información",J564,IF(J564&gt;G564,-G564,-J564)))</f>
        <v>-0.76399999999999979</v>
      </c>
      <c r="M564" s="5" t="s">
        <v>528</v>
      </c>
      <c r="N564" s="6" t="s">
        <v>1464</v>
      </c>
    </row>
    <row r="565" spans="2:14" ht="29.25" thickBot="1" x14ac:dyDescent="0.3">
      <c r="B565" s="24">
        <v>563</v>
      </c>
      <c r="C565" s="24" t="s">
        <v>1324</v>
      </c>
      <c r="D565" s="24" t="s">
        <v>354</v>
      </c>
      <c r="E565" s="24" t="s">
        <v>804</v>
      </c>
      <c r="F565" s="24" t="s">
        <v>37</v>
      </c>
      <c r="G565" s="5">
        <v>2.355</v>
      </c>
      <c r="H565" s="5">
        <v>2.1</v>
      </c>
      <c r="I565" s="5">
        <v>0.12749999999999995</v>
      </c>
      <c r="J565" s="5">
        <v>0.12749999999999995</v>
      </c>
      <c r="K565" s="5">
        <f>IFERROR(IF((I565*10)&lt;(G565-H565),I565*10,G565-H565),I565)</f>
        <v>0.25499999999999989</v>
      </c>
      <c r="L565" s="5">
        <f>IFERROR(IF((-1*J565*10)&gt;(H565-G565),-J565*10,H565-G565),IF(J565="Sin Información",J565,IF(J565&gt;G565,-G565,-J565)))</f>
        <v>-0.25499999999999989</v>
      </c>
      <c r="M565" s="5" t="s">
        <v>528</v>
      </c>
      <c r="N565" s="6" t="s">
        <v>1464</v>
      </c>
    </row>
    <row r="566" spans="2:14" ht="29.25" thickBot="1" x14ac:dyDescent="0.3">
      <c r="B566" s="24">
        <v>564</v>
      </c>
      <c r="C566" s="24" t="s">
        <v>1324</v>
      </c>
      <c r="D566" s="24" t="s">
        <v>355</v>
      </c>
      <c r="E566" s="24" t="s">
        <v>805</v>
      </c>
      <c r="F566" s="24" t="s">
        <v>37</v>
      </c>
      <c r="G566" s="5">
        <v>2.367</v>
      </c>
      <c r="H566" s="5">
        <v>2.1</v>
      </c>
      <c r="I566" s="5">
        <v>0.13349999999999995</v>
      </c>
      <c r="J566" s="5">
        <v>0.13349999999999995</v>
      </c>
      <c r="K566" s="5">
        <f>IFERROR(IF((I566*10)&lt;(G566-H566),I566*10,G566-H566),I566)</f>
        <v>0.2669999999999999</v>
      </c>
      <c r="L566" s="5">
        <f>IFERROR(IF((-1*J566*10)&gt;(H566-G566),-J566*10,H566-G566),IF(J566="Sin Información",J566,IF(J566&gt;G566,-G566,-J566)))</f>
        <v>-0.2669999999999999</v>
      </c>
      <c r="M566" s="5" t="s">
        <v>528</v>
      </c>
      <c r="N566" s="6" t="s">
        <v>1464</v>
      </c>
    </row>
    <row r="567" spans="2:14" ht="29.25" thickBot="1" x14ac:dyDescent="0.3">
      <c r="B567" s="24">
        <v>565</v>
      </c>
      <c r="C567" s="24" t="s">
        <v>1325</v>
      </c>
      <c r="D567" s="24" t="s">
        <v>345</v>
      </c>
      <c r="E567" s="24" t="s">
        <v>1053</v>
      </c>
      <c r="F567" s="24" t="s">
        <v>39</v>
      </c>
      <c r="G567" s="5">
        <v>11</v>
      </c>
      <c r="H567" s="5">
        <v>5.3</v>
      </c>
      <c r="I567" s="5" t="s">
        <v>66</v>
      </c>
      <c r="J567" s="5" t="s">
        <v>66</v>
      </c>
      <c r="K567" s="5" t="str">
        <f>IFERROR(IF((I567*10)&lt;(G567-H567),I567*10,G567-H567),I567)</f>
        <v>Sin información</v>
      </c>
      <c r="L567" s="5" t="str">
        <f>IFERROR(IF((-1*J567*10)&gt;(H567-G567),-J567*10,H567-G567),IF(J567="Sin Información",J567,IF(J567&gt;G567,-G567,-J567)))</f>
        <v>Sin información</v>
      </c>
      <c r="M567" s="5" t="s">
        <v>516</v>
      </c>
      <c r="N567" s="6" t="s">
        <v>1428</v>
      </c>
    </row>
    <row r="568" spans="2:14" ht="29.25" thickBot="1" x14ac:dyDescent="0.3">
      <c r="B568" s="24">
        <v>566</v>
      </c>
      <c r="C568" s="24" t="s">
        <v>1326</v>
      </c>
      <c r="D568" s="24" t="s">
        <v>580</v>
      </c>
      <c r="E568" s="24" t="s">
        <v>1064</v>
      </c>
      <c r="F568" s="24" t="s">
        <v>661</v>
      </c>
      <c r="G568" s="5">
        <v>24.36</v>
      </c>
      <c r="H568" s="5">
        <v>3</v>
      </c>
      <c r="I568" s="5" t="s">
        <v>66</v>
      </c>
      <c r="J568" s="5" t="s">
        <v>66</v>
      </c>
      <c r="K568" s="5" t="str">
        <f>IFERROR(IF((I568*10)&lt;(G568-H568),I568*10,G568-H568),I568)</f>
        <v>Sin información</v>
      </c>
      <c r="L568" s="5" t="str">
        <f>IFERROR(IF((-1*J568*10)&gt;(H568-G568),-J568*10,H568-G568),IF(J568="Sin Información",J568,IF(J568&gt;G568,-G568,-J568)))</f>
        <v>Sin información</v>
      </c>
      <c r="M568" s="5" t="s">
        <v>528</v>
      </c>
      <c r="N568" s="6" t="s">
        <v>1464</v>
      </c>
    </row>
    <row r="569" spans="2:14" ht="29.25" thickBot="1" x14ac:dyDescent="0.3">
      <c r="B569" s="24">
        <v>567</v>
      </c>
      <c r="C569" s="24" t="s">
        <v>1327</v>
      </c>
      <c r="D569" s="24" t="s">
        <v>234</v>
      </c>
      <c r="E569" s="24" t="s">
        <v>944</v>
      </c>
      <c r="F569" s="24" t="s">
        <v>44</v>
      </c>
      <c r="G569" s="5">
        <v>46</v>
      </c>
      <c r="H569" s="5">
        <v>0.04</v>
      </c>
      <c r="I569" s="5" t="s">
        <v>34</v>
      </c>
      <c r="J569" s="5" t="s">
        <v>66</v>
      </c>
      <c r="K569" s="5" t="str">
        <f>IFERROR(IF((I569*10)&lt;(G569-H569),I569*10,G569-H569),I569)</f>
        <v>No aplica</v>
      </c>
      <c r="L569" s="5" t="str">
        <f>IFERROR(IF((-1*J569*10)&gt;(H569-G569),-J569*10,H569-G569),IF(J569="Sin Información",J569,IF(J569&gt;G569,-G569,-J569)))</f>
        <v>Sin información</v>
      </c>
      <c r="M569" s="5" t="s">
        <v>516</v>
      </c>
      <c r="N569" s="6" t="s">
        <v>1428</v>
      </c>
    </row>
    <row r="570" spans="2:14" ht="29.25" thickBot="1" x14ac:dyDescent="0.3">
      <c r="B570" s="24">
        <v>568</v>
      </c>
      <c r="C570" s="24" t="s">
        <v>1330</v>
      </c>
      <c r="D570" s="24" t="s">
        <v>559</v>
      </c>
      <c r="E570" s="24" t="s">
        <v>981</v>
      </c>
      <c r="F570" s="24" t="s">
        <v>37</v>
      </c>
      <c r="G570" s="5">
        <v>0.91400000000000003</v>
      </c>
      <c r="H570" s="5">
        <v>0.45700000000000002</v>
      </c>
      <c r="I570" s="5">
        <v>0.22850000000000001</v>
      </c>
      <c r="J570" s="5">
        <v>0.15233333333333335</v>
      </c>
      <c r="K570" s="5">
        <f>IFERROR(IF((I570*10)&lt;(G570-H570),I570*10,G570-H570),I570)</f>
        <v>0.45700000000000002</v>
      </c>
      <c r="L570" s="5">
        <f>IFERROR(IF((-1*J570*10)&gt;(H570-G570),-J570*10,H570-G570),IF(J570="Sin Información",J570,IF(J570&gt;G570,-G570,-J570)))</f>
        <v>-0.45700000000000002</v>
      </c>
      <c r="M570" s="5" t="s">
        <v>528</v>
      </c>
      <c r="N570" s="6" t="s">
        <v>1464</v>
      </c>
    </row>
    <row r="571" spans="2:14" ht="29.25" thickBot="1" x14ac:dyDescent="0.3">
      <c r="B571" s="24">
        <v>569</v>
      </c>
      <c r="C571" s="24" t="s">
        <v>1330</v>
      </c>
      <c r="D571" s="24" t="s">
        <v>560</v>
      </c>
      <c r="E571" s="24" t="s">
        <v>982</v>
      </c>
      <c r="F571" s="24" t="s">
        <v>37</v>
      </c>
      <c r="G571" s="5">
        <v>0.91300000000000003</v>
      </c>
      <c r="H571" s="5">
        <v>0.45700000000000002</v>
      </c>
      <c r="I571" s="5">
        <v>0.22800000000000001</v>
      </c>
      <c r="J571" s="5">
        <v>0.152</v>
      </c>
      <c r="K571" s="5">
        <f>IFERROR(IF((I571*10)&lt;(G571-H571),I571*10,G571-H571),I571)</f>
        <v>0.45600000000000002</v>
      </c>
      <c r="L571" s="5">
        <f>IFERROR(IF((-1*J571*10)&gt;(H571-G571),-J571*10,H571-G571),IF(J571="Sin Información",J571,IF(J571&gt;G571,-G571,-J571)))</f>
        <v>-0.45600000000000002</v>
      </c>
      <c r="M571" s="5" t="s">
        <v>528</v>
      </c>
      <c r="N571" s="6" t="s">
        <v>1464</v>
      </c>
    </row>
    <row r="572" spans="2:14" ht="15.75" thickBot="1" x14ac:dyDescent="0.3">
      <c r="B572" s="24">
        <v>570</v>
      </c>
      <c r="C572" s="24" t="s">
        <v>1332</v>
      </c>
      <c r="D572" s="24" t="s">
        <v>146</v>
      </c>
      <c r="E572" s="24" t="s">
        <v>734</v>
      </c>
      <c r="F572" s="24" t="s">
        <v>38</v>
      </c>
      <c r="G572" s="5">
        <v>56</v>
      </c>
      <c r="H572" s="5">
        <v>15</v>
      </c>
      <c r="I572" s="5">
        <v>44.210526315789473</v>
      </c>
      <c r="J572" s="5">
        <v>26.973684210526315</v>
      </c>
      <c r="K572" s="5">
        <f>IFERROR(IF((I572*10)&lt;(G572-H572),I572*10,G572-H572),I572)</f>
        <v>41</v>
      </c>
      <c r="L572" s="5">
        <f>IFERROR(IF((-1*J572*10)&gt;(H572-G572),-J572*10,H572-G572),IF(J572="Sin Información",J572,IF(J572&gt;G572,-G572,-J572)))</f>
        <v>-41</v>
      </c>
      <c r="M572" s="5" t="s">
        <v>516</v>
      </c>
      <c r="N572" s="6"/>
    </row>
    <row r="573" spans="2:14" ht="15.75" thickBot="1" x14ac:dyDescent="0.3">
      <c r="B573" s="24">
        <v>571</v>
      </c>
      <c r="C573" s="24" t="s">
        <v>1332</v>
      </c>
      <c r="D573" s="24" t="s">
        <v>147</v>
      </c>
      <c r="E573" s="24" t="s">
        <v>735</v>
      </c>
      <c r="F573" s="24" t="s">
        <v>38</v>
      </c>
      <c r="G573" s="5">
        <v>56</v>
      </c>
      <c r="H573" s="5">
        <v>15</v>
      </c>
      <c r="I573" s="5">
        <v>48</v>
      </c>
      <c r="J573" s="5">
        <v>28.27586206896552</v>
      </c>
      <c r="K573" s="5">
        <f>IFERROR(IF((I573*10)&lt;(G573-H573),I573*10,G573-H573),I573)</f>
        <v>41</v>
      </c>
      <c r="L573" s="5">
        <f>IFERROR(IF((-1*J573*10)&gt;(H573-G573),-J573*10,H573-G573),IF(J573="Sin Información",J573,IF(J573&gt;G573,-G573,-J573)))</f>
        <v>-41</v>
      </c>
      <c r="M573" s="5" t="s">
        <v>516</v>
      </c>
      <c r="N573" s="6"/>
    </row>
    <row r="574" spans="2:14" ht="15.75" thickBot="1" x14ac:dyDescent="0.3">
      <c r="B574" s="24">
        <v>572</v>
      </c>
      <c r="C574" s="24" t="s">
        <v>1331</v>
      </c>
      <c r="D574" s="24" t="s">
        <v>193</v>
      </c>
      <c r="E574" s="24" t="s">
        <v>849</v>
      </c>
      <c r="F574" s="24" t="s">
        <v>38</v>
      </c>
      <c r="G574" s="5">
        <v>12</v>
      </c>
      <c r="H574" s="5">
        <v>4.8</v>
      </c>
      <c r="I574" s="5" t="s">
        <v>34</v>
      </c>
      <c r="J574" s="5">
        <v>3.1304347826086958</v>
      </c>
      <c r="K574" s="5" t="str">
        <f>IFERROR(IF((I574*10)&lt;(G574-H574),I574*10,G574-H574),I574)</f>
        <v>No aplica</v>
      </c>
      <c r="L574" s="5">
        <f>IFERROR(IF((-1*J574*10)&gt;(H574-G574),-J574*10,H574-G574),IF(J574="Sin Información",J574,IF(J574&gt;G574,-G574,-J574)))</f>
        <v>-7.2</v>
      </c>
      <c r="M574" s="5" t="s">
        <v>516</v>
      </c>
      <c r="N574" s="6"/>
    </row>
    <row r="575" spans="2:14" ht="29.25" thickBot="1" x14ac:dyDescent="0.3">
      <c r="B575" s="24">
        <v>573</v>
      </c>
      <c r="C575" s="24" t="s">
        <v>1333</v>
      </c>
      <c r="D575" s="24" t="s">
        <v>376</v>
      </c>
      <c r="E575" s="24" t="s">
        <v>936</v>
      </c>
      <c r="F575" s="24" t="s">
        <v>44</v>
      </c>
      <c r="G575" s="5">
        <v>82.622</v>
      </c>
      <c r="H575" s="5">
        <v>0.26300000000000001</v>
      </c>
      <c r="I575" s="5" t="s">
        <v>34</v>
      </c>
      <c r="J575" s="5" t="s">
        <v>66</v>
      </c>
      <c r="K575" s="5" t="str">
        <f>IFERROR(IF((I575*10)&lt;(G575-H575),I575*10,G575-H575),I575)</f>
        <v>No aplica</v>
      </c>
      <c r="L575" s="5" t="str">
        <f>IFERROR(IF((-1*J575*10)&gt;(H575-G575),-J575*10,H575-G575),IF(J575="Sin Información",J575,IF(J575&gt;G575,-G575,-J575)))</f>
        <v>Sin información</v>
      </c>
      <c r="M575" s="5" t="s">
        <v>516</v>
      </c>
      <c r="N575" s="6" t="s">
        <v>1428</v>
      </c>
    </row>
    <row r="576" spans="2:14" ht="15.75" thickBot="1" x14ac:dyDescent="0.3">
      <c r="B576" s="24">
        <v>574</v>
      </c>
      <c r="C576" s="24" t="s">
        <v>1334</v>
      </c>
      <c r="D576" s="24" t="s">
        <v>111</v>
      </c>
      <c r="E576" s="24" t="s">
        <v>925</v>
      </c>
      <c r="F576" s="24" t="s">
        <v>44</v>
      </c>
      <c r="G576" s="5">
        <v>60</v>
      </c>
      <c r="H576" s="5">
        <v>0</v>
      </c>
      <c r="I576" s="5" t="s">
        <v>34</v>
      </c>
      <c r="J576" s="5">
        <v>40</v>
      </c>
      <c r="K576" s="5" t="str">
        <f>IFERROR(IF((I576*10)&lt;(G576-H576),I576*10,G576-H576),I576)</f>
        <v>No aplica</v>
      </c>
      <c r="L576" s="5">
        <f>IFERROR(IF((-1*J576*10)&gt;(H576-G576),-J576*10,H576-G576),IF(J576="Sin Información",J576,IF(J576&gt;G576,-G576,-J576)))</f>
        <v>-60</v>
      </c>
      <c r="M576" s="5" t="s">
        <v>516</v>
      </c>
      <c r="N576" s="6"/>
    </row>
    <row r="577" spans="2:14" ht="15.75" thickBot="1" x14ac:dyDescent="0.3">
      <c r="B577" s="24">
        <v>575</v>
      </c>
      <c r="C577" s="24" t="s">
        <v>1335</v>
      </c>
      <c r="D577" s="24" t="s">
        <v>218</v>
      </c>
      <c r="E577" s="24" t="s">
        <v>1114</v>
      </c>
      <c r="F577" s="24" t="s">
        <v>44</v>
      </c>
      <c r="G577" s="5">
        <v>119.35</v>
      </c>
      <c r="H577" s="5">
        <v>1.365</v>
      </c>
      <c r="I577" s="5" t="s">
        <v>34</v>
      </c>
      <c r="J577" s="5">
        <v>24.838947368421053</v>
      </c>
      <c r="K577" s="5" t="str">
        <f>IFERROR(IF((I577*10)&lt;(G577-H577),I577*10,G577-H577),I577)</f>
        <v>No aplica</v>
      </c>
      <c r="L577" s="5">
        <f>IFERROR(IF((-1*J577*10)&gt;(H577-G577),-J577*10,H577-G577),IF(J577="Sin Información",J577,IF(J577&gt;G577,-G577,-J577)))</f>
        <v>-117.985</v>
      </c>
      <c r="M577" s="5" t="s">
        <v>516</v>
      </c>
      <c r="N577" s="6"/>
    </row>
    <row r="578" spans="2:14" ht="29.25" thickBot="1" x14ac:dyDescent="0.3">
      <c r="B578" s="24">
        <v>576</v>
      </c>
      <c r="C578" s="24" t="s">
        <v>1336</v>
      </c>
      <c r="D578" s="24" t="s">
        <v>220</v>
      </c>
      <c r="E578" s="24" t="s">
        <v>927</v>
      </c>
      <c r="F578" s="24" t="s">
        <v>44</v>
      </c>
      <c r="G578" s="5">
        <v>114.99999999999999</v>
      </c>
      <c r="H578" s="5">
        <v>2.56</v>
      </c>
      <c r="I578" s="5" t="s">
        <v>34</v>
      </c>
      <c r="J578" s="5" t="s">
        <v>66</v>
      </c>
      <c r="K578" s="5" t="str">
        <f>IFERROR(IF((I578*10)&lt;(G578-H578),I578*10,G578-H578),I578)</f>
        <v>No aplica</v>
      </c>
      <c r="L578" s="5" t="str">
        <f>IFERROR(IF((-1*J578*10)&gt;(H578-G578),-J578*10,H578-G578),IF(J578="Sin Información",J578,IF(J578&gt;G578,-G578,-J578)))</f>
        <v>Sin información</v>
      </c>
      <c r="M578" s="5" t="s">
        <v>516</v>
      </c>
      <c r="N578" s="6" t="s">
        <v>1428</v>
      </c>
    </row>
    <row r="579" spans="2:14" ht="15.75" thickBot="1" x14ac:dyDescent="0.3">
      <c r="B579" s="24">
        <v>577</v>
      </c>
      <c r="C579" s="24" t="s">
        <v>1337</v>
      </c>
      <c r="D579" s="24" t="s">
        <v>553</v>
      </c>
      <c r="E579" s="24" t="s">
        <v>928</v>
      </c>
      <c r="F579" s="24" t="s">
        <v>44</v>
      </c>
      <c r="G579" s="5">
        <v>9</v>
      </c>
      <c r="H579" s="5">
        <v>4.8000000000000001E-2</v>
      </c>
      <c r="I579" s="5" t="s">
        <v>34</v>
      </c>
      <c r="J579" s="5">
        <v>29.8</v>
      </c>
      <c r="K579" s="5" t="str">
        <f>IFERROR(IF((I579*10)&lt;(G579-H579),I579*10,G579-H579),I579)</f>
        <v>No aplica</v>
      </c>
      <c r="L579" s="5">
        <f>IFERROR(IF((-1*J579*10)&gt;(H579-G579),-J579*10,H579-G579),IF(J579="Sin Información",J579,IF(J579&gt;G579,-G579,-J579)))</f>
        <v>-8.952</v>
      </c>
      <c r="M579" s="5" t="s">
        <v>516</v>
      </c>
      <c r="N579" s="6"/>
    </row>
    <row r="580" spans="2:14" ht="29.25" thickBot="1" x14ac:dyDescent="0.3">
      <c r="B580" s="24">
        <v>578</v>
      </c>
      <c r="C580" s="24" t="s">
        <v>1338</v>
      </c>
      <c r="D580" s="24" t="s">
        <v>222</v>
      </c>
      <c r="E580" s="24" t="s">
        <v>1153</v>
      </c>
      <c r="F580" s="24" t="s">
        <v>44</v>
      </c>
      <c r="G580" s="5">
        <v>2.2322222222222221</v>
      </c>
      <c r="H580" s="5">
        <v>0.92700000000000005</v>
      </c>
      <c r="I580" s="5" t="s">
        <v>34</v>
      </c>
      <c r="J580" s="5" t="s">
        <v>66</v>
      </c>
      <c r="K580" s="5" t="str">
        <f>IFERROR(IF((I580*10)&lt;(G580-H580),I580*10,G580-H580),I580)</f>
        <v>No aplica</v>
      </c>
      <c r="L580" s="5" t="str">
        <f>IFERROR(IF((-1*J580*10)&gt;(H580-G580),-J580*10,H580-G580),IF(J580="Sin Información",J580,IF(J580&gt;G580,-G580,-J580)))</f>
        <v>Sin información</v>
      </c>
      <c r="M580" s="5" t="s">
        <v>516</v>
      </c>
      <c r="N580" s="6" t="s">
        <v>1428</v>
      </c>
    </row>
    <row r="581" spans="2:14" ht="15.75" thickBot="1" x14ac:dyDescent="0.3">
      <c r="B581" s="24">
        <v>579</v>
      </c>
      <c r="C581" s="24" t="s">
        <v>1338</v>
      </c>
      <c r="D581" s="24" t="s">
        <v>223</v>
      </c>
      <c r="E581" s="24" t="s">
        <v>1154</v>
      </c>
      <c r="F581" s="24" t="s">
        <v>44</v>
      </c>
      <c r="G581" s="5">
        <v>3.3483333333333332</v>
      </c>
      <c r="H581" s="5">
        <v>0.92700000000000005</v>
      </c>
      <c r="I581" s="5" t="s">
        <v>34</v>
      </c>
      <c r="J581" s="5">
        <v>121.06666666666665</v>
      </c>
      <c r="K581" s="5" t="str">
        <f>IFERROR(IF((I581*10)&lt;(G581-H581),I581*10,G581-H581),I581)</f>
        <v>No aplica</v>
      </c>
      <c r="L581" s="5">
        <f>IFERROR(IF((-1*J581*10)&gt;(H581-G581),-J581*10,H581-G581),IF(J581="Sin Información",J581,IF(J581&gt;G581,-G581,-J581)))</f>
        <v>-2.4213333333333331</v>
      </c>
      <c r="M581" s="5" t="s">
        <v>516</v>
      </c>
      <c r="N581" s="6"/>
    </row>
    <row r="582" spans="2:14" ht="15.75" thickBot="1" x14ac:dyDescent="0.3">
      <c r="B582" s="24">
        <v>580</v>
      </c>
      <c r="C582" s="24" t="s">
        <v>1338</v>
      </c>
      <c r="D582" s="24" t="s">
        <v>224</v>
      </c>
      <c r="E582" s="24" t="s">
        <v>1155</v>
      </c>
      <c r="F582" s="24" t="s">
        <v>44</v>
      </c>
      <c r="G582" s="5">
        <v>2.2322222222222221</v>
      </c>
      <c r="H582" s="5">
        <v>0.92700000000000005</v>
      </c>
      <c r="I582" s="5" t="s">
        <v>34</v>
      </c>
      <c r="J582" s="5">
        <v>4.0788194444444441</v>
      </c>
      <c r="K582" s="5" t="str">
        <f>IFERROR(IF((I582*10)&lt;(G582-H582),I582*10,G582-H582),I582)</f>
        <v>No aplica</v>
      </c>
      <c r="L582" s="5">
        <f>IFERROR(IF((-1*J582*10)&gt;(H582-G582),-J582*10,H582-G582),IF(J582="Sin Información",J582,IF(J582&gt;G582,-G582,-J582)))</f>
        <v>-1.3052222222222221</v>
      </c>
      <c r="M582" s="5" t="s">
        <v>516</v>
      </c>
      <c r="N582" s="6"/>
    </row>
    <row r="583" spans="2:14" ht="15.75" thickBot="1" x14ac:dyDescent="0.3">
      <c r="B583" s="24">
        <v>581</v>
      </c>
      <c r="C583" s="24" t="s">
        <v>1338</v>
      </c>
      <c r="D583" s="24" t="s">
        <v>225</v>
      </c>
      <c r="E583" s="24" t="s">
        <v>1156</v>
      </c>
      <c r="F583" s="24" t="s">
        <v>44</v>
      </c>
      <c r="G583" s="5">
        <v>2.2322222222222221</v>
      </c>
      <c r="H583" s="5">
        <v>0.92700000000000005</v>
      </c>
      <c r="I583" s="5" t="s">
        <v>34</v>
      </c>
      <c r="J583" s="5">
        <v>3.1076719576719576</v>
      </c>
      <c r="K583" s="5" t="str">
        <f>IFERROR(IF((I583*10)&lt;(G583-H583),I583*10,G583-H583),I583)</f>
        <v>No aplica</v>
      </c>
      <c r="L583" s="5">
        <f>IFERROR(IF((-1*J583*10)&gt;(H583-G583),-J583*10,H583-G583),IF(J583="Sin Información",J583,IF(J583&gt;G583,-G583,-J583)))</f>
        <v>-1.3052222222222221</v>
      </c>
      <c r="M583" s="5" t="s">
        <v>516</v>
      </c>
      <c r="N583" s="6"/>
    </row>
    <row r="584" spans="2:14" ht="29.25" thickBot="1" x14ac:dyDescent="0.3">
      <c r="B584" s="24">
        <v>582</v>
      </c>
      <c r="C584" s="24" t="s">
        <v>1339</v>
      </c>
      <c r="D584" s="24" t="s">
        <v>274</v>
      </c>
      <c r="E584" s="24" t="s">
        <v>932</v>
      </c>
      <c r="F584" s="24" t="s">
        <v>44</v>
      </c>
      <c r="G584" s="5">
        <v>109.4</v>
      </c>
      <c r="H584" s="5">
        <v>0.63</v>
      </c>
      <c r="I584" s="5" t="s">
        <v>34</v>
      </c>
      <c r="J584" s="5" t="s">
        <v>66</v>
      </c>
      <c r="K584" s="5" t="str">
        <f>IFERROR(IF((I584*10)&lt;(G584-H584),I584*10,G584-H584),I584)</f>
        <v>No aplica</v>
      </c>
      <c r="L584" s="5" t="str">
        <f>IFERROR(IF((-1*J584*10)&gt;(H584-G584),-J584*10,H584-G584),IF(J584="Sin Información",J584,IF(J584&gt;G584,-G584,-J584)))</f>
        <v>Sin información</v>
      </c>
      <c r="M584" s="5" t="s">
        <v>516</v>
      </c>
      <c r="N584" s="6" t="s">
        <v>1428</v>
      </c>
    </row>
    <row r="585" spans="2:14" ht="29.25" thickBot="1" x14ac:dyDescent="0.3">
      <c r="B585" s="24">
        <v>583</v>
      </c>
      <c r="C585" s="24" t="s">
        <v>1213</v>
      </c>
      <c r="D585" s="24" t="s">
        <v>1468</v>
      </c>
      <c r="E585" s="24" t="s">
        <v>1466</v>
      </c>
      <c r="F585" s="24" t="s">
        <v>45</v>
      </c>
      <c r="G585" s="5">
        <v>96.52</v>
      </c>
      <c r="H585" s="5">
        <v>1.9</v>
      </c>
      <c r="I585" s="5" t="s">
        <v>34</v>
      </c>
      <c r="J585" s="5">
        <v>18.23</v>
      </c>
      <c r="K585" s="5" t="str">
        <f>IFERROR(IF((I585*10)&lt;(G585-H585),I585*10,G585-H585),I585)</f>
        <v>No aplica</v>
      </c>
      <c r="L585" s="5">
        <f>IFERROR(IF((-1*J585*10)&gt;(H585-G585),-J585*10,H585-G585),IF(J585="Sin Información",J585,IF(J585&gt;G585,-G585,-J585)))</f>
        <v>-94.61999999999999</v>
      </c>
      <c r="M585" s="5" t="s">
        <v>528</v>
      </c>
      <c r="N585" s="6" t="s">
        <v>1464</v>
      </c>
    </row>
    <row r="586" spans="2:14" ht="15.75" thickBot="1" x14ac:dyDescent="0.3">
      <c r="B586" s="24">
        <v>584</v>
      </c>
      <c r="C586" s="24" t="s">
        <v>1341</v>
      </c>
      <c r="D586" s="24" t="s">
        <v>233</v>
      </c>
      <c r="E586" s="24" t="s">
        <v>943</v>
      </c>
      <c r="F586" s="24" t="s">
        <v>44</v>
      </c>
      <c r="G586" s="5">
        <v>99</v>
      </c>
      <c r="H586" s="5">
        <v>1.18</v>
      </c>
      <c r="I586" s="5" t="s">
        <v>34</v>
      </c>
      <c r="J586" s="5">
        <v>16.303333333333331</v>
      </c>
      <c r="K586" s="5" t="str">
        <f>IFERROR(IF((I586*10)&lt;(G586-H586),I586*10,G586-H586),I586)</f>
        <v>No aplica</v>
      </c>
      <c r="L586" s="5">
        <f>IFERROR(IF((-1*J586*10)&gt;(H586-G586),-J586*10,H586-G586),IF(J586="Sin Información",J586,IF(J586&gt;G586,-G586,-J586)))</f>
        <v>-97.82</v>
      </c>
      <c r="M586" s="5" t="s">
        <v>516</v>
      </c>
      <c r="N586" s="6"/>
    </row>
    <row r="587" spans="2:14" ht="29.25" thickBot="1" x14ac:dyDescent="0.3">
      <c r="B587" s="24">
        <v>585</v>
      </c>
      <c r="C587" s="24" t="s">
        <v>1220</v>
      </c>
      <c r="D587" s="24" t="s">
        <v>1387</v>
      </c>
      <c r="E587" s="24" t="s">
        <v>1186</v>
      </c>
      <c r="F587" s="24" t="s">
        <v>45</v>
      </c>
      <c r="G587" s="5">
        <v>59.8</v>
      </c>
      <c r="H587" s="5" t="s">
        <v>66</v>
      </c>
      <c r="I587" s="5" t="s">
        <v>34</v>
      </c>
      <c r="J587" s="5" t="s">
        <v>66</v>
      </c>
      <c r="K587" s="5" t="str">
        <f>IFERROR(IF((I587*10)&lt;(G587-H587),I587*10,G587-H587),I587)</f>
        <v>No aplica</v>
      </c>
      <c r="L587" s="5" t="str">
        <f>IFERROR(IF((-1*J587*10)&gt;(H587-G587),-J587*10,H587-G587),IF(J587="Sin Información",J587,IF(J587&gt;G587,-G587,-J587)))</f>
        <v>Sin información</v>
      </c>
      <c r="M587" s="5" t="s">
        <v>528</v>
      </c>
      <c r="N587" s="6" t="s">
        <v>1190</v>
      </c>
    </row>
    <row r="588" spans="2:14" ht="29.25" thickBot="1" x14ac:dyDescent="0.3">
      <c r="B588" s="24">
        <v>586</v>
      </c>
      <c r="C588" s="24" t="s">
        <v>1322</v>
      </c>
      <c r="D588" s="24" t="s">
        <v>328</v>
      </c>
      <c r="E588" s="24" t="s">
        <v>965</v>
      </c>
      <c r="F588" s="24" t="s">
        <v>45</v>
      </c>
      <c r="G588" s="5">
        <v>141.04</v>
      </c>
      <c r="H588" s="5">
        <v>0</v>
      </c>
      <c r="I588" s="5" t="s">
        <v>34</v>
      </c>
      <c r="J588" s="5" t="s">
        <v>66</v>
      </c>
      <c r="K588" s="5" t="str">
        <f>IFERROR(IF((I588*10)&lt;(G588-H588),I588*10,G588-H588),I588)</f>
        <v>No aplica</v>
      </c>
      <c r="L588" s="5" t="str">
        <f>IFERROR(IF((-1*J588*10)&gt;(H588-G588),-J588*10,H588-G588),IF(J588="Sin Información",J588,IF(J588&gt;G588,-G588,-J588)))</f>
        <v>Sin información</v>
      </c>
      <c r="M588" s="5" t="s">
        <v>516</v>
      </c>
      <c r="N588" s="6" t="s">
        <v>1428</v>
      </c>
    </row>
    <row r="589" spans="2:14" ht="29.25" thickBot="1" x14ac:dyDescent="0.3">
      <c r="B589" s="24">
        <v>587</v>
      </c>
      <c r="C589" s="24" t="s">
        <v>1221</v>
      </c>
      <c r="D589" s="24" t="s">
        <v>1389</v>
      </c>
      <c r="E589" s="24" t="s">
        <v>1186</v>
      </c>
      <c r="F589" s="24" t="s">
        <v>45</v>
      </c>
      <c r="G589" s="5">
        <v>175</v>
      </c>
      <c r="H589" s="5" t="s">
        <v>66</v>
      </c>
      <c r="I589" s="5" t="s">
        <v>34</v>
      </c>
      <c r="J589" s="5" t="s">
        <v>66</v>
      </c>
      <c r="K589" s="5" t="str">
        <f>IFERROR(IF((I589*10)&lt;(G589-H589),I589*10,G589-H589),I589)</f>
        <v>No aplica</v>
      </c>
      <c r="L589" s="5" t="str">
        <f>IFERROR(IF((-1*J589*10)&gt;(H589-G589),-J589*10,H589-G589),IF(J589="Sin Información",J589,IF(J589&gt;G589,-G589,-J589)))</f>
        <v>Sin información</v>
      </c>
      <c r="M589" s="5" t="s">
        <v>528</v>
      </c>
      <c r="N589" s="6" t="s">
        <v>1190</v>
      </c>
    </row>
    <row r="590" spans="2:14" ht="29.25" thickBot="1" x14ac:dyDescent="0.3">
      <c r="B590" s="24">
        <v>588</v>
      </c>
      <c r="C590" s="24" t="s">
        <v>1221</v>
      </c>
      <c r="D590" s="24" t="s">
        <v>1394</v>
      </c>
      <c r="E590" s="24" t="s">
        <v>1186</v>
      </c>
      <c r="F590" s="24" t="s">
        <v>45</v>
      </c>
      <c r="G590" s="5">
        <v>55</v>
      </c>
      <c r="H590" s="5" t="s">
        <v>66</v>
      </c>
      <c r="I590" s="5" t="s">
        <v>34</v>
      </c>
      <c r="J590" s="5" t="s">
        <v>66</v>
      </c>
      <c r="K590" s="5" t="str">
        <f>IFERROR(IF((I590*10)&lt;(G590-H590),I590*10,G590-H590),I590)</f>
        <v>No aplica</v>
      </c>
      <c r="L590" s="5" t="str">
        <f>IFERROR(IF((-1*J590*10)&gt;(H590-G590),-J590*10,H590-G590),IF(J590="Sin Información",J590,IF(J590&gt;G590,-G590,-J590)))</f>
        <v>Sin información</v>
      </c>
      <c r="M590" s="5" t="s">
        <v>528</v>
      </c>
      <c r="N590" s="6" t="s">
        <v>1190</v>
      </c>
    </row>
    <row r="591" spans="2:14" ht="15.75" thickBot="1" x14ac:dyDescent="0.3">
      <c r="B591" s="24">
        <v>589</v>
      </c>
      <c r="C591" s="24" t="s">
        <v>1340</v>
      </c>
      <c r="D591" s="24" t="s">
        <v>231</v>
      </c>
      <c r="E591" s="24" t="s">
        <v>1134</v>
      </c>
      <c r="F591" s="24" t="s">
        <v>44</v>
      </c>
      <c r="G591" s="5">
        <v>60</v>
      </c>
      <c r="H591" s="5">
        <v>1.08</v>
      </c>
      <c r="I591" s="5" t="s">
        <v>34</v>
      </c>
      <c r="J591" s="5">
        <v>11.784000000000001</v>
      </c>
      <c r="K591" s="5" t="str">
        <f>IFERROR(IF((I591*10)&lt;(G591-H591),I591*10,G591-H591),I591)</f>
        <v>No aplica</v>
      </c>
      <c r="L591" s="5">
        <f>IFERROR(IF((-1*J591*10)&gt;(H591-G591),-J591*10,H591-G591),IF(J591="Sin Información",J591,IF(J591&gt;G591,-G591,-J591)))</f>
        <v>-58.92</v>
      </c>
      <c r="M591" s="5" t="s">
        <v>516</v>
      </c>
      <c r="N591" s="6"/>
    </row>
    <row r="592" spans="2:14" ht="15.75" thickBot="1" x14ac:dyDescent="0.3">
      <c r="B592" s="24">
        <v>590</v>
      </c>
      <c r="C592" s="24" t="s">
        <v>1340</v>
      </c>
      <c r="D592" s="24" t="s">
        <v>232</v>
      </c>
      <c r="E592" s="24" t="s">
        <v>1135</v>
      </c>
      <c r="F592" s="24" t="s">
        <v>44</v>
      </c>
      <c r="G592" s="5">
        <v>30</v>
      </c>
      <c r="H592" s="5">
        <v>1.08</v>
      </c>
      <c r="I592" s="5" t="s">
        <v>34</v>
      </c>
      <c r="J592" s="5">
        <v>5.7840000000000007</v>
      </c>
      <c r="K592" s="5" t="str">
        <f>IFERROR(IF((I592*10)&lt;(G592-H592),I592*10,G592-H592),I592)</f>
        <v>No aplica</v>
      </c>
      <c r="L592" s="5">
        <f>IFERROR(IF((-1*J592*10)&gt;(H592-G592),-J592*10,H592-G592),IF(J592="Sin Información",J592,IF(J592&gt;G592,-G592,-J592)))</f>
        <v>-28.92</v>
      </c>
      <c r="M592" s="5" t="s">
        <v>516</v>
      </c>
      <c r="N592" s="6"/>
    </row>
    <row r="593" spans="2:14" ht="15.75" thickBot="1" x14ac:dyDescent="0.3">
      <c r="B593" s="24">
        <v>591</v>
      </c>
      <c r="C593" s="24" t="s">
        <v>1340</v>
      </c>
      <c r="D593" s="24" t="s">
        <v>536</v>
      </c>
      <c r="E593" s="24" t="s">
        <v>1136</v>
      </c>
      <c r="F593" s="24" t="s">
        <v>44</v>
      </c>
      <c r="G593" s="5">
        <v>32.4</v>
      </c>
      <c r="H593" s="5">
        <v>0.87</v>
      </c>
      <c r="I593" s="5" t="s">
        <v>34</v>
      </c>
      <c r="J593" s="5">
        <v>6.3059999999999992</v>
      </c>
      <c r="K593" s="5" t="str">
        <f>IFERROR(IF((I593*10)&lt;(G593-H593),I593*10,G593-H593),I593)</f>
        <v>No aplica</v>
      </c>
      <c r="L593" s="5">
        <f>IFERROR(IF((-1*J593*10)&gt;(H593-G593),-J593*10,H593-G593),IF(J593="Sin Información",J593,IF(J593&gt;G593,-G593,-J593)))</f>
        <v>-31.529999999999998</v>
      </c>
      <c r="M593" s="5" t="s">
        <v>516</v>
      </c>
      <c r="N593" s="6"/>
    </row>
    <row r="594" spans="2:14" ht="15.75" thickBot="1" x14ac:dyDescent="0.3">
      <c r="B594" s="24">
        <v>592</v>
      </c>
      <c r="C594" s="24" t="s">
        <v>1340</v>
      </c>
      <c r="D594" s="24" t="s">
        <v>535</v>
      </c>
      <c r="E594" s="24" t="s">
        <v>1137</v>
      </c>
      <c r="F594" s="24" t="s">
        <v>44</v>
      </c>
      <c r="G594" s="5">
        <v>28</v>
      </c>
      <c r="H594" s="5">
        <v>0.87</v>
      </c>
      <c r="I594" s="5" t="s">
        <v>34</v>
      </c>
      <c r="J594" s="5">
        <v>5.4260000000000002</v>
      </c>
      <c r="K594" s="5" t="str">
        <f>IFERROR(IF((I594*10)&lt;(G594-H594),I594*10,G594-H594),I594)</f>
        <v>No aplica</v>
      </c>
      <c r="L594" s="5">
        <f>IFERROR(IF((-1*J594*10)&gt;(H594-G594),-J594*10,H594-G594),IF(J594="Sin Información",J594,IF(J594&gt;G594,-G594,-J594)))</f>
        <v>-27.13</v>
      </c>
      <c r="M594" s="5" t="s">
        <v>516</v>
      </c>
      <c r="N594" s="6"/>
    </row>
    <row r="595" spans="2:14" ht="29.25" thickBot="1" x14ac:dyDescent="0.3">
      <c r="B595" s="24">
        <v>593</v>
      </c>
      <c r="C595" s="24" t="s">
        <v>1343</v>
      </c>
      <c r="D595" s="24" t="s">
        <v>471</v>
      </c>
      <c r="E595" s="24" t="s">
        <v>1138</v>
      </c>
      <c r="F595" s="24" t="s">
        <v>45</v>
      </c>
      <c r="G595" s="5">
        <v>30.24</v>
      </c>
      <c r="H595" s="5">
        <v>1.84</v>
      </c>
      <c r="I595" s="5" t="s">
        <v>34</v>
      </c>
      <c r="J595" s="5" t="s">
        <v>66</v>
      </c>
      <c r="K595" s="5" t="str">
        <f>IFERROR(IF((I595*10)&lt;(G595-H595),I595*10,G595-H595),I595)</f>
        <v>No aplica</v>
      </c>
      <c r="L595" s="5" t="str">
        <f>IFERROR(IF((-1*J595*10)&gt;(H595-G595),-J595*10,H595-G595),IF(J595="Sin Información",J595,IF(J595&gt;G595,-G595,-J595)))</f>
        <v>Sin información</v>
      </c>
      <c r="M595" s="5" t="s">
        <v>516</v>
      </c>
      <c r="N595" s="6" t="s">
        <v>1428</v>
      </c>
    </row>
    <row r="596" spans="2:14" ht="29.25" thickBot="1" x14ac:dyDescent="0.3">
      <c r="B596" s="24">
        <v>594</v>
      </c>
      <c r="C596" s="24" t="s">
        <v>1343</v>
      </c>
      <c r="D596" s="24" t="s">
        <v>472</v>
      </c>
      <c r="E596" s="24" t="s">
        <v>1139</v>
      </c>
      <c r="F596" s="24" t="s">
        <v>45</v>
      </c>
      <c r="G596" s="5">
        <v>22.41</v>
      </c>
      <c r="H596" s="5">
        <v>1.42</v>
      </c>
      <c r="I596" s="5" t="s">
        <v>34</v>
      </c>
      <c r="J596" s="5" t="s">
        <v>66</v>
      </c>
      <c r="K596" s="5" t="str">
        <f>IFERROR(IF((I596*10)&lt;(G596-H596),I596*10,G596-H596),I596)</f>
        <v>No aplica</v>
      </c>
      <c r="L596" s="5" t="str">
        <f>IFERROR(IF((-1*J596*10)&gt;(H596-G596),-J596*10,H596-G596),IF(J596="Sin Información",J596,IF(J596&gt;G596,-G596,-J596)))</f>
        <v>Sin información</v>
      </c>
      <c r="M596" s="5" t="s">
        <v>516</v>
      </c>
      <c r="N596" s="6" t="s">
        <v>1428</v>
      </c>
    </row>
    <row r="597" spans="2:14" ht="29.25" thickBot="1" x14ac:dyDescent="0.3">
      <c r="B597" s="24">
        <v>595</v>
      </c>
      <c r="C597" s="24" t="s">
        <v>1344</v>
      </c>
      <c r="D597" s="24" t="s">
        <v>386</v>
      </c>
      <c r="E597" s="24" t="s">
        <v>971</v>
      </c>
      <c r="F597" s="24" t="s">
        <v>45</v>
      </c>
      <c r="G597" s="5">
        <v>7.516</v>
      </c>
      <c r="H597" s="5">
        <v>0.08</v>
      </c>
      <c r="I597" s="5" t="s">
        <v>34</v>
      </c>
      <c r="J597" s="5">
        <v>1.42</v>
      </c>
      <c r="K597" s="5" t="str">
        <f>IFERROR(IF((I597*10)&lt;(G597-H597),I597*10,G597-H597),I597)</f>
        <v>No aplica</v>
      </c>
      <c r="L597" s="5">
        <f>IFERROR(IF((-1*J597*10)&gt;(H597-G597),-J597*10,H597-G597),IF(J597="Sin Información",J597,IF(J597&gt;G597,-G597,-J597)))</f>
        <v>-7.4359999999999999</v>
      </c>
      <c r="M597" s="5" t="s">
        <v>516</v>
      </c>
      <c r="N597" s="6" t="s">
        <v>1428</v>
      </c>
    </row>
    <row r="598" spans="2:14" ht="29.25" thickBot="1" x14ac:dyDescent="0.3">
      <c r="B598" s="24">
        <v>596</v>
      </c>
      <c r="C598" s="24" t="s">
        <v>1345</v>
      </c>
      <c r="D598" s="24" t="s">
        <v>387</v>
      </c>
      <c r="E598" s="24" t="s">
        <v>972</v>
      </c>
      <c r="F598" s="24" t="s">
        <v>45</v>
      </c>
      <c r="G598" s="5">
        <v>16.038</v>
      </c>
      <c r="H598" s="5">
        <v>0.13</v>
      </c>
      <c r="I598" s="5" t="s">
        <v>34</v>
      </c>
      <c r="J598" s="5">
        <v>3.03</v>
      </c>
      <c r="K598" s="5" t="str">
        <f>IFERROR(IF((I598*10)&lt;(G598-H598),I598*10,G598-H598),I598)</f>
        <v>No aplica</v>
      </c>
      <c r="L598" s="5">
        <f>IFERROR(IF((-1*J598*10)&gt;(H598-G598),-J598*10,H598-G598),IF(J598="Sin Información",J598,IF(J598&gt;G598,-G598,-J598)))</f>
        <v>-15.907999999999999</v>
      </c>
      <c r="M598" s="5" t="s">
        <v>516</v>
      </c>
      <c r="N598" s="6" t="s">
        <v>1428</v>
      </c>
    </row>
    <row r="599" spans="2:14" ht="29.25" thickBot="1" x14ac:dyDescent="0.3">
      <c r="B599" s="24">
        <v>597</v>
      </c>
      <c r="C599" s="24" t="s">
        <v>1243</v>
      </c>
      <c r="D599" s="24" t="s">
        <v>1418</v>
      </c>
      <c r="E599" s="24" t="s">
        <v>1186</v>
      </c>
      <c r="F599" s="24" t="s">
        <v>37</v>
      </c>
      <c r="G599" s="5">
        <v>150</v>
      </c>
      <c r="H599" s="5" t="s">
        <v>66</v>
      </c>
      <c r="I599" s="5" t="s">
        <v>66</v>
      </c>
      <c r="J599" s="5" t="s">
        <v>66</v>
      </c>
      <c r="K599" s="5" t="str">
        <f>IFERROR(IF((I599*10)&lt;(G599-H599),I599*10,G599-H599),I599)</f>
        <v>Sin información</v>
      </c>
      <c r="L599" s="5" t="str">
        <f>IFERROR(IF((-1*J599*10)&gt;(H599-G599),-J599*10,H599-G599),IF(J599="Sin Información",J599,IF(J599&gt;G599,-G599,-J599)))</f>
        <v>Sin información</v>
      </c>
      <c r="M599" s="5" t="s">
        <v>528</v>
      </c>
      <c r="N599" s="6" t="s">
        <v>1190</v>
      </c>
    </row>
    <row r="600" spans="2:14" ht="29.25" thickBot="1" x14ac:dyDescent="0.3">
      <c r="B600" s="24">
        <v>598</v>
      </c>
      <c r="C600" s="24" t="s">
        <v>1243</v>
      </c>
      <c r="D600" s="24" t="s">
        <v>1421</v>
      </c>
      <c r="E600" s="24" t="s">
        <v>1186</v>
      </c>
      <c r="F600" s="24" t="s">
        <v>37</v>
      </c>
      <c r="G600" s="5">
        <v>25</v>
      </c>
      <c r="H600" s="5" t="s">
        <v>66</v>
      </c>
      <c r="I600" s="5" t="s">
        <v>66</v>
      </c>
      <c r="J600" s="5" t="s">
        <v>66</v>
      </c>
      <c r="K600" s="5" t="str">
        <f>IFERROR(IF((I600*10)&lt;(G600-H600),I600*10,G600-H600),I600)</f>
        <v>Sin información</v>
      </c>
      <c r="L600" s="5" t="str">
        <f>IFERROR(IF((-1*J600*10)&gt;(H600-G600),-J600*10,H600-G600),IF(J600="Sin Información",J600,IF(J600&gt;G600,-G600,-J600)))</f>
        <v>Sin información</v>
      </c>
      <c r="M600" s="5" t="s">
        <v>528</v>
      </c>
      <c r="N600" s="6" t="s">
        <v>1190</v>
      </c>
    </row>
    <row r="601" spans="2:14" ht="29.25" thickBot="1" x14ac:dyDescent="0.3">
      <c r="B601" s="24">
        <v>599</v>
      </c>
      <c r="C601" s="24" t="s">
        <v>1243</v>
      </c>
      <c r="D601" s="24" t="s">
        <v>1422</v>
      </c>
      <c r="E601" s="24" t="s">
        <v>1186</v>
      </c>
      <c r="F601" s="24" t="s">
        <v>37</v>
      </c>
      <c r="G601" s="5">
        <v>25</v>
      </c>
      <c r="H601" s="5" t="s">
        <v>66</v>
      </c>
      <c r="I601" s="5" t="s">
        <v>66</v>
      </c>
      <c r="J601" s="5" t="s">
        <v>66</v>
      </c>
      <c r="K601" s="5" t="str">
        <f>IFERROR(IF((I601*10)&lt;(G601-H601),I601*10,G601-H601),I601)</f>
        <v>Sin información</v>
      </c>
      <c r="L601" s="5" t="str">
        <f>IFERROR(IF((-1*J601*10)&gt;(H601-G601),-J601*10,H601-G601),IF(J601="Sin Información",J601,IF(J601&gt;G601,-G601,-J601)))</f>
        <v>Sin información</v>
      </c>
      <c r="M601" s="5" t="s">
        <v>528</v>
      </c>
      <c r="N601" s="6" t="s">
        <v>1190</v>
      </c>
    </row>
    <row r="602" spans="2:14" ht="29.25" thickBot="1" x14ac:dyDescent="0.3">
      <c r="B602" s="24">
        <v>600</v>
      </c>
      <c r="C602" s="24" t="s">
        <v>1243</v>
      </c>
      <c r="D602" s="24" t="s">
        <v>1469</v>
      </c>
      <c r="E602" s="24" t="s">
        <v>1494</v>
      </c>
      <c r="F602" s="24" t="s">
        <v>37</v>
      </c>
      <c r="G602" s="5">
        <v>103.256</v>
      </c>
      <c r="H602" s="5">
        <v>0.47</v>
      </c>
      <c r="I602" s="5">
        <f>(G602-H602*56)/0.6</f>
        <v>128.22666666666669</v>
      </c>
      <c r="J602" s="5">
        <f>(G602-H602*56)/0.3</f>
        <v>256.45333333333338</v>
      </c>
      <c r="K602" s="5">
        <f>IFERROR(IF((I602*10)&lt;(G602-H602),I602*10,G602-H602),I602)</f>
        <v>102.786</v>
      </c>
      <c r="L602" s="5">
        <f>IFERROR(IF((-1*J602*10)&gt;(H602-G602),-J602*10,H602-G602),IF(J602="Sin Información",J602,IF(J602&gt;G602,-G602,-J602)))</f>
        <v>-102.786</v>
      </c>
      <c r="M602" s="5" t="s">
        <v>528</v>
      </c>
      <c r="N602" s="6" t="s">
        <v>1464</v>
      </c>
    </row>
    <row r="603" spans="2:14" ht="29.25" thickBot="1" x14ac:dyDescent="0.3">
      <c r="B603" s="24">
        <v>601</v>
      </c>
      <c r="C603" s="24" t="s">
        <v>1243</v>
      </c>
      <c r="D603" s="24" t="s">
        <v>1478</v>
      </c>
      <c r="E603" s="24" t="s">
        <v>1186</v>
      </c>
      <c r="F603" s="24" t="s">
        <v>37</v>
      </c>
      <c r="G603" s="5">
        <v>77.721000000000004</v>
      </c>
      <c r="H603" s="5">
        <v>0.47</v>
      </c>
      <c r="I603" s="5">
        <v>164.36</v>
      </c>
      <c r="J603" s="5">
        <v>220.72</v>
      </c>
      <c r="K603" s="5">
        <f>IFERROR(IF((I603*10)&lt;(G603-H603),I603*10,G603-H603),I603)</f>
        <v>77.251000000000005</v>
      </c>
      <c r="L603" s="5">
        <f>IFERROR(IF((-1*J603*10)&gt;(H603-G603),-J603*10,H603-G603),IF(J603="Sin Información",J603,IF(J603&gt;G603,-G603,-J603)))</f>
        <v>-77.251000000000005</v>
      </c>
      <c r="M603" s="5" t="s">
        <v>528</v>
      </c>
      <c r="N603" s="6" t="s">
        <v>1464</v>
      </c>
    </row>
    <row r="604" spans="2:14" ht="29.25" thickBot="1" x14ac:dyDescent="0.3">
      <c r="B604" s="24">
        <v>602</v>
      </c>
      <c r="C604" s="24" t="s">
        <v>1243</v>
      </c>
      <c r="D604" s="24" t="s">
        <v>1445</v>
      </c>
      <c r="E604" s="24" t="s">
        <v>1186</v>
      </c>
      <c r="F604" s="24" t="s">
        <v>37</v>
      </c>
      <c r="G604" s="5">
        <v>104.16</v>
      </c>
      <c r="H604" s="5">
        <v>0.47</v>
      </c>
      <c r="I604" s="5">
        <f>(G604-56*H604)/0.73</f>
        <v>106.63013698630138</v>
      </c>
      <c r="J604" s="5">
        <f>(G604-H604*56)/0.42</f>
        <v>185.33333333333334</v>
      </c>
      <c r="K604" s="5">
        <f>IFERROR(IF((I604*10)&lt;(G604-H604),I604*10,G604-H604),I604)</f>
        <v>103.69</v>
      </c>
      <c r="L604" s="5">
        <f>IFERROR(IF((-1*J604*10)&gt;(H604-G604),-J604*10,H604-G604),IF(J604="Sin Información",J604,IF(J604&gt;G604,-G604,-J604)))</f>
        <v>-103.69</v>
      </c>
      <c r="M604" s="5" t="s">
        <v>528</v>
      </c>
      <c r="N604" s="6" t="s">
        <v>1464</v>
      </c>
    </row>
    <row r="605" spans="2:14" ht="29.25" thickBot="1" x14ac:dyDescent="0.3">
      <c r="B605" s="24">
        <v>603</v>
      </c>
      <c r="C605" s="24" t="s">
        <v>1347</v>
      </c>
      <c r="D605" s="24" t="s">
        <v>228</v>
      </c>
      <c r="E605" s="24" t="s">
        <v>935</v>
      </c>
      <c r="F605" s="24" t="s">
        <v>44</v>
      </c>
      <c r="G605" s="5">
        <v>45</v>
      </c>
      <c r="H605" s="5">
        <v>5.0279999999999996</v>
      </c>
      <c r="I605" s="5" t="s">
        <v>34</v>
      </c>
      <c r="J605" s="5" t="s">
        <v>66</v>
      </c>
      <c r="K605" s="5" t="str">
        <f>IFERROR(IF((I605*10)&lt;(G605-H605),I605*10,G605-H605),I605)</f>
        <v>No aplica</v>
      </c>
      <c r="L605" s="5" t="str">
        <f>IFERROR(IF((-1*J605*10)&gt;(H605-G605),-J605*10,H605-G605),IF(J605="Sin Información",J605,IF(J605&gt;G605,-G605,-J605)))</f>
        <v>Sin información</v>
      </c>
      <c r="M605" s="5" t="s">
        <v>516</v>
      </c>
      <c r="N605" s="6" t="s">
        <v>1428</v>
      </c>
    </row>
    <row r="606" spans="2:14" ht="29.25" thickBot="1" x14ac:dyDescent="0.3">
      <c r="B606" s="24">
        <v>604</v>
      </c>
      <c r="C606" s="24" t="s">
        <v>1225</v>
      </c>
      <c r="D606" s="24" t="s">
        <v>1393</v>
      </c>
      <c r="E606" s="24" t="s">
        <v>1186</v>
      </c>
      <c r="F606" s="24" t="s">
        <v>45</v>
      </c>
      <c r="G606" s="5">
        <v>180</v>
      </c>
      <c r="H606" s="5" t="s">
        <v>66</v>
      </c>
      <c r="I606" s="5" t="s">
        <v>34</v>
      </c>
      <c r="J606" s="5" t="s">
        <v>66</v>
      </c>
      <c r="K606" s="5" t="str">
        <f>IFERROR(IF((I606*10)&lt;(G606-H606),I606*10,G606-H606),I606)</f>
        <v>No aplica</v>
      </c>
      <c r="L606" s="5" t="str">
        <f>IFERROR(IF((-1*J606*10)&gt;(H606-G606),-J606*10,H606-G606),IF(J606="Sin Información",J606,IF(J606&gt;G606,-G606,-J606)))</f>
        <v>Sin información</v>
      </c>
      <c r="M606" s="5" t="s">
        <v>528</v>
      </c>
      <c r="N606" s="6" t="s">
        <v>1190</v>
      </c>
    </row>
    <row r="607" spans="2:14" ht="29.25" thickBot="1" x14ac:dyDescent="0.3">
      <c r="B607" s="24">
        <v>605</v>
      </c>
      <c r="C607" s="24" t="s">
        <v>1349</v>
      </c>
      <c r="D607" s="24" t="s">
        <v>412</v>
      </c>
      <c r="E607" s="24" t="s">
        <v>975</v>
      </c>
      <c r="F607" s="24" t="s">
        <v>45</v>
      </c>
      <c r="G607" s="5">
        <v>68</v>
      </c>
      <c r="H607" s="5">
        <v>2.6520000000000001</v>
      </c>
      <c r="I607" s="5" t="s">
        <v>34</v>
      </c>
      <c r="J607" s="5" t="s">
        <v>66</v>
      </c>
      <c r="K607" s="5" t="str">
        <f>IFERROR(IF((I607*10)&lt;(G607-H607),I607*10,G607-H607),I607)</f>
        <v>No aplica</v>
      </c>
      <c r="L607" s="5" t="str">
        <f>IFERROR(IF((-1*J607*10)&gt;(H607-G607),-J607*10,H607-G607),IF(J607="Sin Información",J607,IF(J607&gt;G607,-G607,-J607)))</f>
        <v>Sin información</v>
      </c>
      <c r="M607" s="5" t="s">
        <v>516</v>
      </c>
      <c r="N607" s="6" t="s">
        <v>1428</v>
      </c>
    </row>
    <row r="608" spans="2:14" ht="29.25" thickBot="1" x14ac:dyDescent="0.3">
      <c r="B608" s="24">
        <v>606</v>
      </c>
      <c r="C608" s="24" t="s">
        <v>1230</v>
      </c>
      <c r="D608" s="24" t="s">
        <v>1400</v>
      </c>
      <c r="E608" s="24" t="s">
        <v>1186</v>
      </c>
      <c r="F608" s="24" t="s">
        <v>45</v>
      </c>
      <c r="G608" s="5">
        <v>35</v>
      </c>
      <c r="H608" s="5" t="s">
        <v>66</v>
      </c>
      <c r="I608" s="5" t="s">
        <v>34</v>
      </c>
      <c r="J608" s="5" t="s">
        <v>66</v>
      </c>
      <c r="K608" s="5" t="str">
        <f>IFERROR(IF((I608*10)&lt;(G608-H608),I608*10,G608-H608),I608)</f>
        <v>No aplica</v>
      </c>
      <c r="L608" s="5" t="str">
        <f>IFERROR(IF((-1*J608*10)&gt;(H608-G608),-J608*10,H608-G608),IF(J608="Sin Información",J608,IF(J608&gt;G608,-G608,-J608)))</f>
        <v>Sin información</v>
      </c>
      <c r="M608" s="5" t="s">
        <v>528</v>
      </c>
      <c r="N608" s="6" t="s">
        <v>1190</v>
      </c>
    </row>
    <row r="609" spans="1:14" s="38" customFormat="1" ht="29.25" thickBot="1" x14ac:dyDescent="0.3">
      <c r="A609" s="21"/>
      <c r="B609" s="24">
        <v>607</v>
      </c>
      <c r="C609" s="24" t="s">
        <v>1228</v>
      </c>
      <c r="D609" s="24" t="s">
        <v>1399</v>
      </c>
      <c r="E609" s="24" t="s">
        <v>1186</v>
      </c>
      <c r="F609" s="24" t="s">
        <v>45</v>
      </c>
      <c r="G609" s="5">
        <v>20</v>
      </c>
      <c r="H609" s="5" t="s">
        <v>66</v>
      </c>
      <c r="I609" s="5" t="s">
        <v>34</v>
      </c>
      <c r="J609" s="5" t="s">
        <v>66</v>
      </c>
      <c r="K609" s="5" t="str">
        <f>IFERROR(IF((I609*10)&lt;(G609-H609),I609*10,G609-H609),I609)</f>
        <v>No aplica</v>
      </c>
      <c r="L609" s="5" t="str">
        <f>IFERROR(IF((-1*J609*10)&gt;(H609-G609),-J609*10,H609-G609),IF(J609="Sin Información",J609,IF(J609&gt;G609,-G609,-J609)))</f>
        <v>Sin información</v>
      </c>
      <c r="M609" s="5" t="s">
        <v>528</v>
      </c>
      <c r="N609" s="6" t="s">
        <v>1190</v>
      </c>
    </row>
    <row r="610" spans="1:14" ht="29.25" thickBot="1" x14ac:dyDescent="0.3">
      <c r="B610" s="24">
        <v>608</v>
      </c>
      <c r="C610" s="24" t="s">
        <v>1350</v>
      </c>
      <c r="D610" s="24" t="s">
        <v>230</v>
      </c>
      <c r="E610" s="24" t="s">
        <v>941</v>
      </c>
      <c r="F610" s="24" t="s">
        <v>44</v>
      </c>
      <c r="G610" s="5">
        <v>65</v>
      </c>
      <c r="H610" s="5">
        <v>3.9</v>
      </c>
      <c r="I610" s="5" t="s">
        <v>34</v>
      </c>
      <c r="J610" s="5" t="s">
        <v>66</v>
      </c>
      <c r="K610" s="5" t="str">
        <f>IFERROR(IF((I610*10)&lt;(G610-H610),I610*10,G610-H610),I610)</f>
        <v>No aplica</v>
      </c>
      <c r="L610" s="5" t="str">
        <f>IFERROR(IF((-1*J610*10)&gt;(H610-G610),-J610*10,H610-G610),IF(J610="Sin Información",J610,IF(J610&gt;G610,-G610,-J610)))</f>
        <v>Sin información</v>
      </c>
      <c r="M610" s="5" t="s">
        <v>516</v>
      </c>
      <c r="N610" s="6" t="s">
        <v>1428</v>
      </c>
    </row>
    <row r="611" spans="1:14" ht="15.75" thickBot="1" x14ac:dyDescent="0.3">
      <c r="B611" s="24">
        <v>609</v>
      </c>
      <c r="C611" s="24" t="s">
        <v>1358</v>
      </c>
      <c r="D611" s="24" t="s">
        <v>210</v>
      </c>
      <c r="E611" s="24" t="s">
        <v>1027</v>
      </c>
      <c r="F611" s="24" t="s">
        <v>37</v>
      </c>
      <c r="G611" s="5">
        <v>17.753</v>
      </c>
      <c r="H611" s="5">
        <v>5</v>
      </c>
      <c r="I611" s="5">
        <v>1.1593636363636364</v>
      </c>
      <c r="J611" s="5">
        <v>0.91092857142857142</v>
      </c>
      <c r="K611" s="5">
        <f>IFERROR(IF((I611*10)&lt;(G611-H611),I611*10,G611-H611),I611)</f>
        <v>11.593636363636364</v>
      </c>
      <c r="L611" s="5">
        <f>IFERROR(IF((-1*J611*10)&gt;(H611-G611),-J611*10,H611-G611),IF(J611="Sin Información",J611,IF(J611&gt;G611,-G611,-J611)))</f>
        <v>-9.1092857142857149</v>
      </c>
      <c r="M611" s="5" t="s">
        <v>516</v>
      </c>
      <c r="N611" s="6"/>
    </row>
    <row r="612" spans="1:14" ht="15.75" thickBot="1" x14ac:dyDescent="0.3">
      <c r="B612" s="24">
        <v>610</v>
      </c>
      <c r="C612" s="24" t="s">
        <v>1353</v>
      </c>
      <c r="D612" s="24" t="s">
        <v>475</v>
      </c>
      <c r="E612" s="24" t="s">
        <v>976</v>
      </c>
      <c r="F612" s="24" t="s">
        <v>45</v>
      </c>
      <c r="G612" s="5">
        <v>50.6</v>
      </c>
      <c r="H612" s="5">
        <v>1.2</v>
      </c>
      <c r="I612" s="5" t="s">
        <v>34</v>
      </c>
      <c r="J612" s="5">
        <v>9.76</v>
      </c>
      <c r="K612" s="5" t="str">
        <f>IFERROR(IF((I612*10)&lt;(G612-H612),I612*10,G612-H612),I612)</f>
        <v>No aplica</v>
      </c>
      <c r="L612" s="5">
        <f>IFERROR(IF((-1*J612*10)&gt;(H612-G612),-J612*10,H612-G612),IF(J612="Sin Información",J612,IF(J612&gt;G612,-G612,-J612)))</f>
        <v>-49.4</v>
      </c>
      <c r="M612" s="5" t="s">
        <v>516</v>
      </c>
      <c r="N612" s="6"/>
    </row>
    <row r="613" spans="1:14" ht="29.25" thickBot="1" x14ac:dyDescent="0.3">
      <c r="B613" s="24">
        <v>611</v>
      </c>
      <c r="C613" s="24" t="s">
        <v>1354</v>
      </c>
      <c r="D613" s="24" t="s">
        <v>378</v>
      </c>
      <c r="E613" s="24" t="s">
        <v>939</v>
      </c>
      <c r="F613" s="24" t="s">
        <v>44</v>
      </c>
      <c r="G613" s="5">
        <v>193.2</v>
      </c>
      <c r="H613" s="5">
        <v>0.23499999999999999</v>
      </c>
      <c r="I613" s="5" t="s">
        <v>34</v>
      </c>
      <c r="J613" s="5" t="s">
        <v>66</v>
      </c>
      <c r="K613" s="5" t="str">
        <f>IFERROR(IF((I613*10)&lt;(G613-H613),I613*10,G613-H613),I613)</f>
        <v>No aplica</v>
      </c>
      <c r="L613" s="5" t="str">
        <f>IFERROR(IF((-1*J613*10)&gt;(H613-G613),-J613*10,H613-G613),IF(J613="Sin Información",J613,IF(J613&gt;G613,-G613,-J613)))</f>
        <v>Sin información</v>
      </c>
      <c r="M613" s="5" t="s">
        <v>516</v>
      </c>
      <c r="N613" s="6" t="s">
        <v>1428</v>
      </c>
    </row>
    <row r="614" spans="1:14" ht="29.25" thickBot="1" x14ac:dyDescent="0.3">
      <c r="B614" s="24">
        <v>612</v>
      </c>
      <c r="C614" s="24" t="s">
        <v>1356</v>
      </c>
      <c r="D614" s="24" t="s">
        <v>466</v>
      </c>
      <c r="E614" s="24" t="s">
        <v>977</v>
      </c>
      <c r="F614" s="24" t="s">
        <v>45</v>
      </c>
      <c r="G614" s="5">
        <v>92.73</v>
      </c>
      <c r="H614" s="5">
        <v>0.91</v>
      </c>
      <c r="I614" s="5" t="s">
        <v>34</v>
      </c>
      <c r="J614" s="5" t="s">
        <v>66</v>
      </c>
      <c r="K614" s="5" t="str">
        <f>IFERROR(IF((I614*10)&lt;(G614-H614),I614*10,G614-H614),I614)</f>
        <v>No aplica</v>
      </c>
      <c r="L614" s="5" t="str">
        <f>IFERROR(IF((-1*J614*10)&gt;(H614-G614),-J614*10,H614-G614),IF(J614="Sin Información",J614,IF(J614&gt;G614,-G614,-J614)))</f>
        <v>Sin información</v>
      </c>
      <c r="M614" s="5" t="s">
        <v>516</v>
      </c>
      <c r="N614" s="6" t="s">
        <v>1428</v>
      </c>
    </row>
    <row r="615" spans="1:14" ht="29.25" thickBot="1" x14ac:dyDescent="0.3">
      <c r="B615" s="24">
        <v>613</v>
      </c>
      <c r="C615" s="24" t="s">
        <v>1287</v>
      </c>
      <c r="D615" s="24" t="s">
        <v>1451</v>
      </c>
      <c r="E615" s="24" t="s">
        <v>827</v>
      </c>
      <c r="F615" s="24" t="s">
        <v>38</v>
      </c>
      <c r="G615" s="5">
        <v>8.52</v>
      </c>
      <c r="H615" s="5">
        <v>1.45</v>
      </c>
      <c r="I615" s="5" t="s">
        <v>66</v>
      </c>
      <c r="J615" s="5" t="s">
        <v>66</v>
      </c>
      <c r="K615" s="5" t="str">
        <f>IFERROR(IF((I615*10)&lt;(G615-H615),I615*10,G615-H615),I615)</f>
        <v>Sin información</v>
      </c>
      <c r="L615" s="5" t="str">
        <f>IFERROR(IF((-1*J615*10)&gt;(H615-G615),-J615*10,H615-G615),IF(J615="Sin Información",J615,IF(J615&gt;G615,-G615,-J615)))</f>
        <v>Sin información</v>
      </c>
      <c r="M615" s="5" t="s">
        <v>528</v>
      </c>
      <c r="N615" s="6" t="s">
        <v>1464</v>
      </c>
    </row>
    <row r="616" spans="1:14" ht="29.25" thickBot="1" x14ac:dyDescent="0.3">
      <c r="B616" s="24">
        <v>614</v>
      </c>
      <c r="C616" s="24" t="s">
        <v>1287</v>
      </c>
      <c r="D616" s="24" t="s">
        <v>1452</v>
      </c>
      <c r="E616" s="24" t="s">
        <v>828</v>
      </c>
      <c r="F616" s="24" t="s">
        <v>38</v>
      </c>
      <c r="G616" s="5">
        <v>8.52</v>
      </c>
      <c r="H616" s="5">
        <v>1.45</v>
      </c>
      <c r="I616" s="5" t="s">
        <v>66</v>
      </c>
      <c r="J616" s="5" t="s">
        <v>66</v>
      </c>
      <c r="K616" s="5" t="str">
        <f>IFERROR(IF((I616*10)&lt;(G616-H616),I616*10,G616-H616),I616)</f>
        <v>Sin información</v>
      </c>
      <c r="L616" s="5" t="str">
        <f>IFERROR(IF((-1*J616*10)&gt;(H616-G616),-J616*10,H616-G616),IF(J616="Sin Información",J616,IF(J616&gt;G616,-G616,-J616)))</f>
        <v>Sin información</v>
      </c>
      <c r="M616" s="5" t="s">
        <v>528</v>
      </c>
      <c r="N616" s="6" t="s">
        <v>1464</v>
      </c>
    </row>
    <row r="617" spans="1:14" ht="29.25" thickBot="1" x14ac:dyDescent="0.3">
      <c r="B617" s="24">
        <v>615</v>
      </c>
      <c r="C617" s="24" t="s">
        <v>1245</v>
      </c>
      <c r="D617" s="24" t="s">
        <v>102</v>
      </c>
      <c r="E617" s="24" t="s">
        <v>987</v>
      </c>
      <c r="F617" s="24" t="s">
        <v>37</v>
      </c>
      <c r="G617" s="5">
        <v>1.4350000000000001</v>
      </c>
      <c r="H617" s="5">
        <v>0.8</v>
      </c>
      <c r="I617" s="5" t="s">
        <v>66</v>
      </c>
      <c r="J617" s="5" t="s">
        <v>66</v>
      </c>
      <c r="K617" s="5" t="str">
        <f>IFERROR(IF((I617*10)&lt;(G617-H617),I617*10,G617-H617),I617)</f>
        <v>Sin información</v>
      </c>
      <c r="L617" s="5" t="str">
        <f>IFERROR(IF((-1*J617*10)&gt;(H617-G617),-J617*10,H617-G617),IF(J617="Sin Información",J617,IF(J617&gt;G617,-G617,-J617)))</f>
        <v>Sin información</v>
      </c>
      <c r="M617" s="5" t="s">
        <v>516</v>
      </c>
      <c r="N617" s="6" t="s">
        <v>1428</v>
      </c>
    </row>
    <row r="618" spans="1:14" ht="29.25" thickBot="1" x14ac:dyDescent="0.3">
      <c r="B618" s="24">
        <v>616</v>
      </c>
      <c r="C618" s="24" t="s">
        <v>1245</v>
      </c>
      <c r="D618" s="24" t="s">
        <v>103</v>
      </c>
      <c r="E618" s="24" t="s">
        <v>988</v>
      </c>
      <c r="F618" s="24" t="s">
        <v>37</v>
      </c>
      <c r="G618" s="5">
        <v>1.4350000000000001</v>
      </c>
      <c r="H618" s="5">
        <v>0.8</v>
      </c>
      <c r="I618" s="5" t="s">
        <v>66</v>
      </c>
      <c r="J618" s="5" t="s">
        <v>66</v>
      </c>
      <c r="K618" s="5" t="str">
        <f>IFERROR(IF((I618*10)&lt;(G618-H618),I618*10,G618-H618),I618)</f>
        <v>Sin información</v>
      </c>
      <c r="L618" s="5" t="str">
        <f>IFERROR(IF((-1*J618*10)&gt;(H618-G618),-J618*10,H618-G618),IF(J618="Sin Información",J618,IF(J618&gt;G618,-G618,-J618)))</f>
        <v>Sin información</v>
      </c>
      <c r="M618" s="5" t="s">
        <v>516</v>
      </c>
      <c r="N618" s="6" t="s">
        <v>1428</v>
      </c>
    </row>
    <row r="619" spans="1:14" ht="29.25" thickBot="1" x14ac:dyDescent="0.3">
      <c r="B619" s="24">
        <v>617</v>
      </c>
      <c r="C619" s="24" t="s">
        <v>1245</v>
      </c>
      <c r="D619" s="24" t="s">
        <v>104</v>
      </c>
      <c r="E619" s="24" t="s">
        <v>989</v>
      </c>
      <c r="F619" s="24" t="s">
        <v>37</v>
      </c>
      <c r="G619" s="5">
        <v>1.4350000000000001</v>
      </c>
      <c r="H619" s="5">
        <v>0.8</v>
      </c>
      <c r="I619" s="5" t="s">
        <v>66</v>
      </c>
      <c r="J619" s="5" t="s">
        <v>66</v>
      </c>
      <c r="K619" s="5" t="str">
        <f>IFERROR(IF((I619*10)&lt;(G619-H619),I619*10,G619-H619),I619)</f>
        <v>Sin información</v>
      </c>
      <c r="L619" s="5" t="str">
        <f>IFERROR(IF((-1*J619*10)&gt;(H619-G619),-J619*10,H619-G619),IF(J619="Sin Información",J619,IF(J619&gt;G619,-G619,-J619)))</f>
        <v>Sin información</v>
      </c>
      <c r="M619" s="5" t="s">
        <v>516</v>
      </c>
      <c r="N619" s="6" t="s">
        <v>1428</v>
      </c>
    </row>
    <row r="620" spans="1:14" ht="29.25" thickBot="1" x14ac:dyDescent="0.3">
      <c r="B620" s="24">
        <v>618</v>
      </c>
      <c r="C620" s="24" t="s">
        <v>1245</v>
      </c>
      <c r="D620" s="24" t="s">
        <v>105</v>
      </c>
      <c r="E620" s="24" t="s">
        <v>990</v>
      </c>
      <c r="F620" s="24" t="s">
        <v>37</v>
      </c>
      <c r="G620" s="5">
        <v>1.4350000000000001</v>
      </c>
      <c r="H620" s="5">
        <v>0.8</v>
      </c>
      <c r="I620" s="5" t="s">
        <v>66</v>
      </c>
      <c r="J620" s="5" t="s">
        <v>66</v>
      </c>
      <c r="K620" s="5" t="str">
        <f>IFERROR(IF((I620*10)&lt;(G620-H620),I620*10,G620-H620),I620)</f>
        <v>Sin información</v>
      </c>
      <c r="L620" s="5" t="str">
        <f>IFERROR(IF((-1*J620*10)&gt;(H620-G620),-J620*10,H620-G620),IF(J620="Sin Información",J620,IF(J620&gt;G620,-G620,-J620)))</f>
        <v>Sin información</v>
      </c>
      <c r="M620" s="5" t="s">
        <v>516</v>
      </c>
      <c r="N620" s="6" t="s">
        <v>1428</v>
      </c>
    </row>
    <row r="621" spans="1:14" ht="29.25" thickBot="1" x14ac:dyDescent="0.3">
      <c r="B621" s="24">
        <v>619</v>
      </c>
      <c r="C621" s="24" t="s">
        <v>1245</v>
      </c>
      <c r="D621" s="24" t="s">
        <v>106</v>
      </c>
      <c r="E621" s="24" t="s">
        <v>991</v>
      </c>
      <c r="F621" s="24" t="s">
        <v>37</v>
      </c>
      <c r="G621" s="5">
        <v>1.4350000000000001</v>
      </c>
      <c r="H621" s="5">
        <v>0.8</v>
      </c>
      <c r="I621" s="5" t="s">
        <v>66</v>
      </c>
      <c r="J621" s="5" t="s">
        <v>66</v>
      </c>
      <c r="K621" s="5" t="str">
        <f>IFERROR(IF((I621*10)&lt;(G621-H621),I621*10,G621-H621),I621)</f>
        <v>Sin información</v>
      </c>
      <c r="L621" s="5" t="str">
        <f>IFERROR(IF((-1*J621*10)&gt;(H621-G621),-J621*10,H621-G621),IF(J621="Sin Información",J621,IF(J621&gt;G621,-G621,-J621)))</f>
        <v>Sin información</v>
      </c>
      <c r="M621" s="5" t="s">
        <v>516</v>
      </c>
      <c r="N621" s="6" t="s">
        <v>1428</v>
      </c>
    </row>
    <row r="622" spans="1:14" ht="29.25" thickBot="1" x14ac:dyDescent="0.3">
      <c r="B622" s="24">
        <v>620</v>
      </c>
      <c r="C622" s="24" t="s">
        <v>1245</v>
      </c>
      <c r="D622" s="24" t="s">
        <v>1454</v>
      </c>
      <c r="E622" s="24" t="s">
        <v>1455</v>
      </c>
      <c r="F622" s="24" t="s">
        <v>37</v>
      </c>
      <c r="G622" s="5">
        <v>1.4350000000000001</v>
      </c>
      <c r="H622" s="5">
        <v>0.48</v>
      </c>
      <c r="I622" s="5" t="s">
        <v>66</v>
      </c>
      <c r="J622" s="5" t="s">
        <v>66</v>
      </c>
      <c r="K622" s="5" t="str">
        <f>IFERROR(IF((I622*10)&lt;(G622-H622),I622*10,G622-H622),I622)</f>
        <v>Sin información</v>
      </c>
      <c r="L622" s="5" t="str">
        <f>IFERROR(IF((-1*J622*10)&gt;(H622-G622),-J622*10,H622-G622),IF(J622="Sin Información",J622,IF(J622&gt;G622,-G622,-J622)))</f>
        <v>Sin información</v>
      </c>
      <c r="M622" s="5" t="s">
        <v>516</v>
      </c>
      <c r="N622" s="6" t="s">
        <v>1428</v>
      </c>
    </row>
    <row r="623" spans="1:14" ht="29.25" thickBot="1" x14ac:dyDescent="0.3">
      <c r="B623" s="24">
        <v>621</v>
      </c>
      <c r="C623" s="24" t="s">
        <v>1245</v>
      </c>
      <c r="D623" s="24" t="s">
        <v>1456</v>
      </c>
      <c r="E623" s="24" t="s">
        <v>1458</v>
      </c>
      <c r="F623" s="24" t="s">
        <v>37</v>
      </c>
      <c r="G623" s="5">
        <v>1.4350000000000001</v>
      </c>
      <c r="H623" s="5">
        <v>0.48</v>
      </c>
      <c r="I623" s="5" t="s">
        <v>66</v>
      </c>
      <c r="J623" s="5" t="s">
        <v>66</v>
      </c>
      <c r="K623" s="5" t="str">
        <f>IFERROR(IF((I623*10)&lt;(G623-H623),I623*10,G623-H623),I623)</f>
        <v>Sin información</v>
      </c>
      <c r="L623" s="5" t="str">
        <f>IFERROR(IF((-1*J623*10)&gt;(H623-G623),-J623*10,H623-G623),IF(J623="Sin Información",J623,IF(J623&gt;G623,-G623,-J623)))</f>
        <v>Sin información</v>
      </c>
      <c r="M623" s="5" t="s">
        <v>516</v>
      </c>
      <c r="N623" s="6" t="s">
        <v>1428</v>
      </c>
    </row>
    <row r="624" spans="1:14" ht="29.25" thickBot="1" x14ac:dyDescent="0.3">
      <c r="B624" s="24">
        <v>622</v>
      </c>
      <c r="C624" s="24" t="s">
        <v>1245</v>
      </c>
      <c r="D624" s="24" t="s">
        <v>1457</v>
      </c>
      <c r="E624" s="24" t="s">
        <v>1459</v>
      </c>
      <c r="F624" s="24" t="s">
        <v>37</v>
      </c>
      <c r="G624" s="5">
        <v>1.635</v>
      </c>
      <c r="H624" s="5">
        <v>0.55000000000000004</v>
      </c>
      <c r="I624" s="5" t="s">
        <v>66</v>
      </c>
      <c r="J624" s="5" t="s">
        <v>66</v>
      </c>
      <c r="K624" s="5" t="str">
        <f>IFERROR(IF((I624*10)&lt;(G624-H624),I624*10,G624-H624),I624)</f>
        <v>Sin información</v>
      </c>
      <c r="L624" s="5" t="str">
        <f>IFERROR(IF((-1*J624*10)&gt;(H624-G624),-J624*10,H624-G624),IF(J624="Sin Información",J624,IF(J624&gt;G624,-G624,-J624)))</f>
        <v>Sin información</v>
      </c>
      <c r="M624" s="5" t="s">
        <v>516</v>
      </c>
      <c r="N624" s="6" t="s">
        <v>1428</v>
      </c>
    </row>
    <row r="625" spans="2:14" ht="29.25" thickBot="1" x14ac:dyDescent="0.3">
      <c r="B625" s="24">
        <v>623</v>
      </c>
      <c r="C625" s="24" t="s">
        <v>1245</v>
      </c>
      <c r="D625" s="24" t="s">
        <v>163</v>
      </c>
      <c r="E625" s="24" t="s">
        <v>1003</v>
      </c>
      <c r="F625" s="24" t="s">
        <v>37</v>
      </c>
      <c r="G625" s="5">
        <v>1.78</v>
      </c>
      <c r="H625" s="5">
        <v>1.25</v>
      </c>
      <c r="I625" s="5" t="s">
        <v>66</v>
      </c>
      <c r="J625" s="5" t="s">
        <v>66</v>
      </c>
      <c r="K625" s="5" t="str">
        <f>IFERROR(IF((I625*10)&lt;(G625-H625),I625*10,G625-H625),I625)</f>
        <v>Sin información</v>
      </c>
      <c r="L625" s="5" t="str">
        <f>IFERROR(IF((-1*J625*10)&gt;(H625-G625),-J625*10,H625-G625),IF(J625="Sin Información",J625,IF(J625&gt;G625,-G625,-J625)))</f>
        <v>Sin información</v>
      </c>
      <c r="M625" s="5" t="s">
        <v>516</v>
      </c>
      <c r="N625" s="6" t="s">
        <v>1428</v>
      </c>
    </row>
    <row r="626" spans="2:14" ht="29.25" thickBot="1" x14ac:dyDescent="0.3">
      <c r="B626" s="24">
        <v>624</v>
      </c>
      <c r="C626" s="24" t="s">
        <v>1245</v>
      </c>
      <c r="D626" s="24" t="s">
        <v>164</v>
      </c>
      <c r="E626" s="24" t="s">
        <v>1004</v>
      </c>
      <c r="F626" s="24" t="s">
        <v>37</v>
      </c>
      <c r="G626" s="5">
        <v>1.78</v>
      </c>
      <c r="H626" s="5">
        <v>1.25</v>
      </c>
      <c r="I626" s="5" t="s">
        <v>66</v>
      </c>
      <c r="J626" s="5" t="s">
        <v>66</v>
      </c>
      <c r="K626" s="5" t="str">
        <f>IFERROR(IF((I626*10)&lt;(G626-H626),I626*10,G626-H626),I626)</f>
        <v>Sin información</v>
      </c>
      <c r="L626" s="5" t="str">
        <f>IFERROR(IF((-1*J626*10)&gt;(H626-G626),-J626*10,H626-G626),IF(J626="Sin Información",J626,IF(J626&gt;G626,-G626,-J626)))</f>
        <v>Sin información</v>
      </c>
      <c r="M626" s="5" t="s">
        <v>516</v>
      </c>
      <c r="N626" s="6" t="s">
        <v>1428</v>
      </c>
    </row>
    <row r="627" spans="2:14" ht="29.25" thickBot="1" x14ac:dyDescent="0.3">
      <c r="B627" s="24">
        <v>625</v>
      </c>
      <c r="C627" s="24" t="s">
        <v>1245</v>
      </c>
      <c r="D627" s="24" t="s">
        <v>165</v>
      </c>
      <c r="E627" s="24" t="s">
        <v>1005</v>
      </c>
      <c r="F627" s="24" t="s">
        <v>37</v>
      </c>
      <c r="G627" s="5">
        <v>1.78</v>
      </c>
      <c r="H627" s="5">
        <v>1.25</v>
      </c>
      <c r="I627" s="5" t="s">
        <v>66</v>
      </c>
      <c r="J627" s="5" t="s">
        <v>66</v>
      </c>
      <c r="K627" s="5" t="str">
        <f>IFERROR(IF((I627*10)&lt;(G627-H627),I627*10,G627-H627),I627)</f>
        <v>Sin información</v>
      </c>
      <c r="L627" s="5" t="str">
        <f>IFERROR(IF((-1*J627*10)&gt;(H627-G627),-J627*10,H627-G627),IF(J627="Sin Información",J627,IF(J627&gt;G627,-G627,-J627)))</f>
        <v>Sin información</v>
      </c>
      <c r="M627" s="5" t="s">
        <v>516</v>
      </c>
      <c r="N627" s="6" t="s">
        <v>1428</v>
      </c>
    </row>
    <row r="628" spans="2:14" ht="29.25" thickBot="1" x14ac:dyDescent="0.3">
      <c r="B628" s="24">
        <v>626</v>
      </c>
      <c r="C628" s="24" t="s">
        <v>1245</v>
      </c>
      <c r="D628" s="24" t="s">
        <v>166</v>
      </c>
      <c r="E628" s="24" t="s">
        <v>1006</v>
      </c>
      <c r="F628" s="24" t="s">
        <v>37</v>
      </c>
      <c r="G628" s="5">
        <v>1.78</v>
      </c>
      <c r="H628" s="5">
        <v>1.25</v>
      </c>
      <c r="I628" s="5" t="s">
        <v>66</v>
      </c>
      <c r="J628" s="5" t="s">
        <v>66</v>
      </c>
      <c r="K628" s="5" t="str">
        <f>IFERROR(IF((I628*10)&lt;(G628-H628),I628*10,G628-H628),I628)</f>
        <v>Sin información</v>
      </c>
      <c r="L628" s="5" t="str">
        <f>IFERROR(IF((-1*J628*10)&gt;(H628-G628),-J628*10,H628-G628),IF(J628="Sin Información",J628,IF(J628&gt;G628,-G628,-J628)))</f>
        <v>Sin información</v>
      </c>
      <c r="M628" s="5" t="s">
        <v>516</v>
      </c>
      <c r="N628" s="6" t="s">
        <v>1428</v>
      </c>
    </row>
    <row r="629" spans="2:14" ht="29.25" thickBot="1" x14ac:dyDescent="0.3">
      <c r="B629" s="24">
        <v>627</v>
      </c>
      <c r="C629" s="24" t="s">
        <v>1245</v>
      </c>
      <c r="D629" s="24" t="s">
        <v>167</v>
      </c>
      <c r="E629" s="24" t="s">
        <v>1007</v>
      </c>
      <c r="F629" s="24" t="s">
        <v>37</v>
      </c>
      <c r="G629" s="5">
        <v>1.78</v>
      </c>
      <c r="H629" s="5">
        <v>1.25</v>
      </c>
      <c r="I629" s="5" t="s">
        <v>66</v>
      </c>
      <c r="J629" s="5" t="s">
        <v>66</v>
      </c>
      <c r="K629" s="5" t="str">
        <f>IFERROR(IF((I629*10)&lt;(G629-H629),I629*10,G629-H629),I629)</f>
        <v>Sin información</v>
      </c>
      <c r="L629" s="5" t="str">
        <f>IFERROR(IF((-1*J629*10)&gt;(H629-G629),-J629*10,H629-G629),IF(J629="Sin Información",J629,IF(J629&gt;G629,-G629,-J629)))</f>
        <v>Sin información</v>
      </c>
      <c r="M629" s="5" t="s">
        <v>516</v>
      </c>
      <c r="N629" s="6" t="s">
        <v>1428</v>
      </c>
    </row>
    <row r="630" spans="2:14" ht="29.25" thickBot="1" x14ac:dyDescent="0.3">
      <c r="B630" s="24">
        <v>628</v>
      </c>
      <c r="C630" s="24" t="s">
        <v>1245</v>
      </c>
      <c r="D630" s="24" t="s">
        <v>1447</v>
      </c>
      <c r="E630" s="24" t="s">
        <v>1008</v>
      </c>
      <c r="F630" s="24" t="s">
        <v>37</v>
      </c>
      <c r="G630" s="5">
        <v>1.78</v>
      </c>
      <c r="H630" s="5">
        <v>1.2</v>
      </c>
      <c r="I630" s="5" t="s">
        <v>66</v>
      </c>
      <c r="J630" s="5" t="s">
        <v>66</v>
      </c>
      <c r="K630" s="5" t="str">
        <f>IFERROR(IF((I630*10)&lt;(G630-H630),I630*10,G630-H630),I630)</f>
        <v>Sin información</v>
      </c>
      <c r="L630" s="5" t="str">
        <f>IFERROR(IF((-1*J630*10)&gt;(H630-G630),-J630*10,H630-G630),IF(J630="Sin Información",J630,IF(J630&gt;G630,-G630,-J630)))</f>
        <v>Sin información</v>
      </c>
      <c r="M630" s="5" t="s">
        <v>516</v>
      </c>
      <c r="N630" s="6" t="s">
        <v>1428</v>
      </c>
    </row>
    <row r="631" spans="2:14" ht="29.25" thickBot="1" x14ac:dyDescent="0.3">
      <c r="B631" s="24">
        <v>629</v>
      </c>
      <c r="C631" s="24" t="s">
        <v>1245</v>
      </c>
      <c r="D631" s="24" t="s">
        <v>1449</v>
      </c>
      <c r="E631" s="24" t="s">
        <v>1450</v>
      </c>
      <c r="F631" s="24" t="s">
        <v>37</v>
      </c>
      <c r="G631" s="5">
        <v>1.78</v>
      </c>
      <c r="H631" s="5">
        <v>1.2</v>
      </c>
      <c r="I631" s="5" t="s">
        <v>66</v>
      </c>
      <c r="J631" s="5" t="s">
        <v>66</v>
      </c>
      <c r="K631" s="5" t="str">
        <f>IFERROR(IF((I631*10)&lt;(G631-H631),I631*10,G631-H631),I631)</f>
        <v>Sin información</v>
      </c>
      <c r="L631" s="5" t="str">
        <f>IFERROR(IF((-1*J631*10)&gt;(H631-G631),-J631*10,H631-G631),IF(J631="Sin Información",J631,IF(J631&gt;G631,-G631,-J631)))</f>
        <v>Sin información</v>
      </c>
      <c r="M631" s="5" t="s">
        <v>528</v>
      </c>
      <c r="N631" s="6" t="s">
        <v>1464</v>
      </c>
    </row>
    <row r="632" spans="2:14" ht="29.25" thickBot="1" x14ac:dyDescent="0.3">
      <c r="B632" s="24">
        <v>630</v>
      </c>
      <c r="C632" s="24" t="s">
        <v>1245</v>
      </c>
      <c r="D632" s="24" t="s">
        <v>168</v>
      </c>
      <c r="E632" s="24" t="s">
        <v>1448</v>
      </c>
      <c r="F632" s="24" t="s">
        <v>37</v>
      </c>
      <c r="G632" s="5">
        <v>1.78</v>
      </c>
      <c r="H632" s="5" t="s">
        <v>66</v>
      </c>
      <c r="I632" s="5" t="s">
        <v>66</v>
      </c>
      <c r="J632" s="5" t="s">
        <v>66</v>
      </c>
      <c r="K632" s="5" t="str">
        <f>IFERROR(IF((I632*10)&lt;(G632-H632),I632*10,G632-H632),I632)</f>
        <v>Sin información</v>
      </c>
      <c r="L632" s="5" t="str">
        <f>IFERROR(IF((-1*J632*10)&gt;(H632-G632),-J632*10,H632-G632),IF(J632="Sin Información",J632,IF(J632&gt;G632,-G632,-J632)))</f>
        <v>Sin información</v>
      </c>
      <c r="M632" s="5" t="s">
        <v>528</v>
      </c>
      <c r="N632" s="6" t="s">
        <v>1464</v>
      </c>
    </row>
    <row r="633" spans="2:14" ht="15.75" thickBot="1" x14ac:dyDescent="0.3">
      <c r="B633" s="24">
        <v>631</v>
      </c>
      <c r="C633" s="24" t="s">
        <v>1245</v>
      </c>
      <c r="D633" s="24" t="s">
        <v>191</v>
      </c>
      <c r="E633" s="24" t="s">
        <v>28</v>
      </c>
      <c r="F633" s="24" t="s">
        <v>37</v>
      </c>
      <c r="G633" s="5">
        <v>41.948999999999998</v>
      </c>
      <c r="H633" s="5">
        <v>18</v>
      </c>
      <c r="I633" s="5">
        <v>3.9914999999999998</v>
      </c>
      <c r="J633" s="5">
        <v>7.9829999999999997</v>
      </c>
      <c r="K633" s="5">
        <f>IFERROR(IF((I633*10)&lt;(G633-H633),I633*10,G633-H633),I633)</f>
        <v>23.948999999999998</v>
      </c>
      <c r="L633" s="5">
        <f>IFERROR(IF((-1*J633*10)&gt;(H633-G633),-J633*10,H633-G633),IF(J633="Sin Información",J633,IF(J633&gt;G633,-G633,-J633)))</f>
        <v>-23.948999999999998</v>
      </c>
      <c r="M633" s="5" t="s">
        <v>516</v>
      </c>
      <c r="N633" s="6"/>
    </row>
    <row r="634" spans="2:14" ht="15.75" thickBot="1" x14ac:dyDescent="0.3">
      <c r="B634" s="24">
        <v>632</v>
      </c>
      <c r="C634" s="24" t="s">
        <v>1245</v>
      </c>
      <c r="D634" s="24" t="s">
        <v>191</v>
      </c>
      <c r="E634" s="24" t="s">
        <v>29</v>
      </c>
      <c r="F634" s="24" t="s">
        <v>36</v>
      </c>
      <c r="G634" s="5">
        <v>45.673999999999999</v>
      </c>
      <c r="H634" s="5">
        <v>18</v>
      </c>
      <c r="I634" s="5">
        <v>5.5347999999999997</v>
      </c>
      <c r="J634" s="5">
        <v>9.2246666666666659</v>
      </c>
      <c r="K634" s="5">
        <f>IFERROR(IF((I634*10)&lt;(G634-H634),I634*10,G634-H634),I634)</f>
        <v>27.673999999999999</v>
      </c>
      <c r="L634" s="5">
        <f>IFERROR(IF((-1*J634*10)&gt;(H634-G634),-J634*10,H634-G634),IF(J634="Sin Información",J634,IF(J634&gt;G634,-G634,-J634)))</f>
        <v>-27.673999999999999</v>
      </c>
      <c r="M634" s="5" t="s">
        <v>516</v>
      </c>
      <c r="N634" s="6"/>
    </row>
    <row r="635" spans="2:14" ht="29.25" thickBot="1" x14ac:dyDescent="0.3">
      <c r="B635" s="24">
        <v>633</v>
      </c>
      <c r="C635" s="24" t="s">
        <v>1342</v>
      </c>
      <c r="D635" s="24" t="s">
        <v>384</v>
      </c>
      <c r="E635" s="24" t="s">
        <v>964</v>
      </c>
      <c r="F635" s="24" t="s">
        <v>45</v>
      </c>
      <c r="G635" s="5">
        <v>46</v>
      </c>
      <c r="H635" s="5">
        <v>0.92</v>
      </c>
      <c r="I635" s="5" t="s">
        <v>34</v>
      </c>
      <c r="J635" s="5" t="s">
        <v>66</v>
      </c>
      <c r="K635" s="5" t="str">
        <f>IFERROR(IF((I635*10)&lt;(G635-H635),I635*10,G635-H635),I635)</f>
        <v>No aplica</v>
      </c>
      <c r="L635" s="5" t="str">
        <f>IFERROR(IF((-1*J635*10)&gt;(H635-G635),-J635*10,H635-G635),IF(J635="Sin Información",J635,IF(J635&gt;G635,-G635,-J635)))</f>
        <v>Sin información</v>
      </c>
      <c r="M635" s="5" t="s">
        <v>516</v>
      </c>
      <c r="N635" s="6" t="s">
        <v>1428</v>
      </c>
    </row>
    <row r="636" spans="2:14" ht="29.25" thickBot="1" x14ac:dyDescent="0.3">
      <c r="B636" s="24">
        <v>634</v>
      </c>
      <c r="C636" s="24" t="s">
        <v>1227</v>
      </c>
      <c r="D636" s="24" t="s">
        <v>1398</v>
      </c>
      <c r="E636" s="24" t="s">
        <v>1186</v>
      </c>
      <c r="F636" s="24" t="s">
        <v>45</v>
      </c>
      <c r="G636" s="5">
        <v>50</v>
      </c>
      <c r="H636" s="5" t="s">
        <v>66</v>
      </c>
      <c r="I636" s="5" t="s">
        <v>34</v>
      </c>
      <c r="J636" s="5" t="s">
        <v>66</v>
      </c>
      <c r="K636" s="5" t="str">
        <f>IFERROR(IF((I636*10)&lt;(G636-H636),I636*10,G636-H636),I636)</f>
        <v>No aplica</v>
      </c>
      <c r="L636" s="5" t="str">
        <f>IFERROR(IF((-1*J636*10)&gt;(H636-G636),-J636*10,H636-G636),IF(J636="Sin Información",J636,IF(J636&gt;G636,-G636,-J636)))</f>
        <v>Sin información</v>
      </c>
      <c r="M636" s="5" t="s">
        <v>528</v>
      </c>
      <c r="N636" s="6" t="s">
        <v>1190</v>
      </c>
    </row>
    <row r="637" spans="2:14" ht="29.25" thickBot="1" x14ac:dyDescent="0.3">
      <c r="B637" s="24">
        <v>635</v>
      </c>
      <c r="C637" s="24" t="s">
        <v>1357</v>
      </c>
      <c r="D637" s="24" t="s">
        <v>1462</v>
      </c>
      <c r="E637" s="24" t="s">
        <v>1433</v>
      </c>
      <c r="F637" s="24" t="s">
        <v>45</v>
      </c>
      <c r="G637" s="5">
        <v>26.731999999999999</v>
      </c>
      <c r="H637" s="5">
        <v>0.43</v>
      </c>
      <c r="I637" s="5" t="s">
        <v>34</v>
      </c>
      <c r="J637" s="5">
        <f>(G637-H637)/4.93</f>
        <v>5.3350912778904664</v>
      </c>
      <c r="K637" s="5" t="str">
        <f>IFERROR(IF((I637*10)&lt;(G637-H637),I637*10,G637-H637),I637)</f>
        <v>No aplica</v>
      </c>
      <c r="L637" s="5">
        <f>IFERROR(IF((-1*J637*10)&gt;(H637-G637),-J637*10,H637-G637),IF(J637="Sin Información",J637,IF(J637&gt;G637,-G637,-J637)))</f>
        <v>-26.302</v>
      </c>
      <c r="M637" s="5" t="s">
        <v>516</v>
      </c>
      <c r="N637" s="6" t="s">
        <v>1428</v>
      </c>
    </row>
    <row r="638" spans="2:14" ht="15.75" thickBot="1" x14ac:dyDescent="0.3">
      <c r="B638" s="24">
        <v>636</v>
      </c>
      <c r="C638" s="24" t="s">
        <v>1261</v>
      </c>
      <c r="D638" s="24" t="s">
        <v>272</v>
      </c>
      <c r="E638" s="24" t="s">
        <v>634</v>
      </c>
      <c r="F638" s="24" t="s">
        <v>37</v>
      </c>
      <c r="G638" s="5">
        <v>163.82</v>
      </c>
      <c r="H638" s="5">
        <v>90</v>
      </c>
      <c r="I638" s="5">
        <v>4.9213333333333331</v>
      </c>
      <c r="J638" s="5">
        <v>5.2728571428571422</v>
      </c>
      <c r="K638" s="5">
        <f>IFERROR(IF((I638*10)&lt;(G638-H638),I638*10,G638-H638),I638)</f>
        <v>49.213333333333331</v>
      </c>
      <c r="L638" s="5">
        <f>IFERROR(IF((-1*J638*10)&gt;(H638-G638),-J638*10,H638-G638),IF(J638="Sin Información",J638,IF(J638&gt;G638,-G638,-J638)))</f>
        <v>-52.728571428571421</v>
      </c>
      <c r="M638" s="5" t="s">
        <v>516</v>
      </c>
      <c r="N638" s="6"/>
    </row>
    <row r="639" spans="2:14" ht="15.75" thickBot="1" x14ac:dyDescent="0.3">
      <c r="B639" s="24">
        <v>637</v>
      </c>
      <c r="C639" s="24" t="s">
        <v>1261</v>
      </c>
      <c r="D639" s="24" t="s">
        <v>272</v>
      </c>
      <c r="E639" s="24" t="s">
        <v>629</v>
      </c>
      <c r="F639" s="24" t="s">
        <v>36</v>
      </c>
      <c r="G639" s="5">
        <v>177.38</v>
      </c>
      <c r="H639" s="5">
        <v>74</v>
      </c>
      <c r="I639" s="5">
        <v>14.768571428571429</v>
      </c>
      <c r="J639" s="5">
        <v>9.3981818181818184</v>
      </c>
      <c r="K639" s="5">
        <f>IFERROR(IF((I639*10)&lt;(G639-H639),I639*10,G639-H639),I639)</f>
        <v>103.38</v>
      </c>
      <c r="L639" s="5">
        <f>IFERROR(IF((-1*J639*10)&gt;(H639-G639),-J639*10,H639-G639),IF(J639="Sin Información",J639,IF(J639&gt;G639,-G639,-J639)))</f>
        <v>-93.981818181818184</v>
      </c>
      <c r="M639" s="5" t="s">
        <v>516</v>
      </c>
      <c r="N639" s="6"/>
    </row>
    <row r="640" spans="2:14" ht="15.75" thickBot="1" x14ac:dyDescent="0.3">
      <c r="B640" s="24">
        <v>638</v>
      </c>
      <c r="C640" s="24" t="s">
        <v>1261</v>
      </c>
      <c r="D640" s="24" t="s">
        <v>531</v>
      </c>
      <c r="E640" s="24" t="s">
        <v>633</v>
      </c>
      <c r="F640" s="24" t="s">
        <v>36</v>
      </c>
      <c r="G640" s="5">
        <v>532.46</v>
      </c>
      <c r="H640" s="5">
        <v>264</v>
      </c>
      <c r="I640" s="5">
        <v>6.2432558139534891</v>
      </c>
      <c r="J640" s="5">
        <v>12.783809523809525</v>
      </c>
      <c r="K640" s="5">
        <f>IFERROR(IF((I640*10)&lt;(G640-H640),I640*10,G640-H640),I640)</f>
        <v>62.432558139534891</v>
      </c>
      <c r="L640" s="5">
        <f>IFERROR(IF((-1*J640*10)&gt;(H640-G640),-J640*10,H640-G640),IF(J640="Sin Información",J640,IF(J640&gt;G640,-G640,-J640)))</f>
        <v>-127.83809523809525</v>
      </c>
      <c r="M640" s="5" t="s">
        <v>516</v>
      </c>
      <c r="N640" s="6"/>
    </row>
    <row r="641" spans="1:14" ht="15.75" thickBot="1" x14ac:dyDescent="0.3">
      <c r="B641" s="24">
        <v>639</v>
      </c>
      <c r="C641" s="24" t="s">
        <v>1261</v>
      </c>
      <c r="D641" s="24" t="s">
        <v>529</v>
      </c>
      <c r="E641" s="24" t="s">
        <v>636</v>
      </c>
      <c r="F641" s="24" t="s">
        <v>37</v>
      </c>
      <c r="G641" s="5">
        <v>236.4</v>
      </c>
      <c r="H641" s="5">
        <v>146</v>
      </c>
      <c r="I641" s="5">
        <v>5.3176470588235301</v>
      </c>
      <c r="J641" s="5">
        <v>9.0400000000000009</v>
      </c>
      <c r="K641" s="5">
        <f>IFERROR(IF((I641*10)&lt;(G641-H641),I641*10,G641-H641),I641)</f>
        <v>53.176470588235304</v>
      </c>
      <c r="L641" s="5">
        <f>IFERROR(IF((-1*J641*10)&gt;(H641-G641),-J641*10,H641-G641),IF(J641="Sin Información",J641,IF(J641&gt;G641,-G641,-J641)))</f>
        <v>-90.4</v>
      </c>
      <c r="M641" s="5" t="s">
        <v>516</v>
      </c>
      <c r="N641" s="6"/>
    </row>
    <row r="642" spans="1:14" ht="15.75" thickBot="1" x14ac:dyDescent="0.3">
      <c r="B642" s="24">
        <v>640</v>
      </c>
      <c r="C642" s="24" t="s">
        <v>1261</v>
      </c>
      <c r="D642" s="24" t="s">
        <v>529</v>
      </c>
      <c r="E642" s="24" t="s">
        <v>630</v>
      </c>
      <c r="F642" s="24" t="s">
        <v>36</v>
      </c>
      <c r="G642" s="5">
        <v>263.33999999999997</v>
      </c>
      <c r="H642" s="5">
        <v>127</v>
      </c>
      <c r="I642" s="5">
        <v>8.0199999999999978</v>
      </c>
      <c r="J642" s="5">
        <v>68.169999999999987</v>
      </c>
      <c r="K642" s="5">
        <f>IFERROR(IF((I642*10)&lt;(G642-H642),I642*10,G642-H642),I642)</f>
        <v>80.199999999999974</v>
      </c>
      <c r="L642" s="5">
        <f>IFERROR(IF((-1*J642*10)&gt;(H642-G642),-J642*10,H642-G642),IF(J642="Sin Información",J642,IF(J642&gt;G642,-G642,-J642)))</f>
        <v>-136.33999999999997</v>
      </c>
      <c r="M642" s="5" t="s">
        <v>516</v>
      </c>
      <c r="N642" s="6"/>
    </row>
    <row r="643" spans="1:14" ht="15.75" thickBot="1" x14ac:dyDescent="0.3">
      <c r="B643" s="24">
        <v>641</v>
      </c>
      <c r="C643" s="24" t="s">
        <v>1261</v>
      </c>
      <c r="D643" s="24" t="s">
        <v>273</v>
      </c>
      <c r="E643" s="24" t="s">
        <v>635</v>
      </c>
      <c r="F643" s="24" t="s">
        <v>37</v>
      </c>
      <c r="G643" s="5">
        <v>163.82</v>
      </c>
      <c r="H643" s="5">
        <v>90</v>
      </c>
      <c r="I643" s="5">
        <v>4.9213333333333331</v>
      </c>
      <c r="J643" s="5">
        <v>5.2728571428571422</v>
      </c>
      <c r="K643" s="5">
        <f>IFERROR(IF((I643*10)&lt;(G643-H643),I643*10,G643-H643),I643)</f>
        <v>49.213333333333331</v>
      </c>
      <c r="L643" s="5">
        <f>IFERROR(IF((-1*J643*10)&gt;(H643-G643),-J643*10,H643-G643),IF(J643="Sin Información",J643,IF(J643&gt;G643,-G643,-J643)))</f>
        <v>-52.728571428571421</v>
      </c>
      <c r="M643" s="5" t="s">
        <v>516</v>
      </c>
      <c r="N643" s="6"/>
    </row>
    <row r="644" spans="1:14" ht="15.75" thickBot="1" x14ac:dyDescent="0.3">
      <c r="B644" s="24">
        <v>642</v>
      </c>
      <c r="C644" s="24" t="s">
        <v>1261</v>
      </c>
      <c r="D644" s="24" t="s">
        <v>273</v>
      </c>
      <c r="E644" s="24" t="s">
        <v>631</v>
      </c>
      <c r="F644" s="24" t="s">
        <v>36</v>
      </c>
      <c r="G644" s="5">
        <v>177.38</v>
      </c>
      <c r="H644" s="5">
        <v>74</v>
      </c>
      <c r="I644" s="5">
        <v>14.768571428571429</v>
      </c>
      <c r="J644" s="5">
        <v>9.3981818181818184</v>
      </c>
      <c r="K644" s="5">
        <f>IFERROR(IF((I644*10)&lt;(G644-H644),I644*10,G644-H644),I644)</f>
        <v>103.38</v>
      </c>
      <c r="L644" s="5">
        <f>IFERROR(IF((-1*J644*10)&gt;(H644-G644),-J644*10,H644-G644),IF(J644="Sin Información",J644,IF(J644&gt;G644,-G644,-J644)))</f>
        <v>-93.981818181818184</v>
      </c>
      <c r="M644" s="5" t="s">
        <v>516</v>
      </c>
      <c r="N644" s="6"/>
    </row>
    <row r="645" spans="1:14" ht="15.75" thickBot="1" x14ac:dyDescent="0.3">
      <c r="B645" s="24">
        <v>643</v>
      </c>
      <c r="C645" s="24" t="s">
        <v>1261</v>
      </c>
      <c r="D645" s="24" t="s">
        <v>530</v>
      </c>
      <c r="E645" s="24" t="s">
        <v>637</v>
      </c>
      <c r="F645" s="24" t="s">
        <v>37</v>
      </c>
      <c r="G645" s="5">
        <v>236.4</v>
      </c>
      <c r="H645" s="5">
        <v>146</v>
      </c>
      <c r="I645" s="5">
        <v>5.3176470588235301</v>
      </c>
      <c r="J645" s="5">
        <v>9.0400000000000009</v>
      </c>
      <c r="K645" s="5">
        <f>IFERROR(IF((I645*10)&lt;(G645-H645),I645*10,G645-H645),I645)</f>
        <v>53.176470588235304</v>
      </c>
      <c r="L645" s="5">
        <f>IFERROR(IF((-1*J645*10)&gt;(H645-G645),-J645*10,H645-G645),IF(J645="Sin Información",J645,IF(J645&gt;G645,-G645,-J645)))</f>
        <v>-90.4</v>
      </c>
      <c r="M645" s="5" t="s">
        <v>516</v>
      </c>
      <c r="N645" s="6"/>
    </row>
    <row r="646" spans="1:14" ht="15.75" thickBot="1" x14ac:dyDescent="0.3">
      <c r="B646" s="24">
        <v>644</v>
      </c>
      <c r="C646" s="24" t="s">
        <v>1261</v>
      </c>
      <c r="D646" s="24" t="s">
        <v>530</v>
      </c>
      <c r="E646" s="24" t="s">
        <v>632</v>
      </c>
      <c r="F646" s="24" t="s">
        <v>36</v>
      </c>
      <c r="G646" s="5">
        <v>263.33999999999997</v>
      </c>
      <c r="H646" s="5">
        <v>127</v>
      </c>
      <c r="I646" s="5">
        <v>8.0199999999999978</v>
      </c>
      <c r="J646" s="5">
        <v>68.169999999999987</v>
      </c>
      <c r="K646" s="5">
        <f>IFERROR(IF((I646*10)&lt;(G646-H646),I646*10,G646-H646),I646)</f>
        <v>80.199999999999974</v>
      </c>
      <c r="L646" s="5">
        <f>IFERROR(IF((-1*J646*10)&gt;(H646-G646),-J646*10,H646-G646),IF(J646="Sin Información",J646,IF(J646&gt;G646,-G646,-J646)))</f>
        <v>-136.33999999999997</v>
      </c>
      <c r="M646" s="5" t="s">
        <v>516</v>
      </c>
      <c r="N646" s="6"/>
    </row>
    <row r="647" spans="1:14" ht="15.75" thickBot="1" x14ac:dyDescent="0.3">
      <c r="B647" s="24">
        <v>645</v>
      </c>
      <c r="C647" s="24" t="s">
        <v>1359</v>
      </c>
      <c r="D647" s="24" t="s">
        <v>478</v>
      </c>
      <c r="E647" s="24" t="s">
        <v>1038</v>
      </c>
      <c r="F647" s="24" t="s">
        <v>37</v>
      </c>
      <c r="G647" s="5">
        <v>1.0032700000000001</v>
      </c>
      <c r="H647" s="5">
        <v>0.25</v>
      </c>
      <c r="I647" s="5">
        <v>2.0087200000000003</v>
      </c>
      <c r="J647" s="5">
        <v>2.0087200000000003</v>
      </c>
      <c r="K647" s="5">
        <f>IFERROR(IF((I647*10)&lt;(G647-H647),I647*10,G647-H647),I647)</f>
        <v>0.75327000000000011</v>
      </c>
      <c r="L647" s="5">
        <f>IFERROR(IF((-1*J647*10)&gt;(H647-G647),-J647*10,H647-G647),IF(J647="Sin Información",J647,IF(J647&gt;G647,-G647,-J647)))</f>
        <v>-0.75327000000000011</v>
      </c>
      <c r="M647" s="5" t="s">
        <v>516</v>
      </c>
      <c r="N647" s="6"/>
    </row>
    <row r="648" spans="1:14" ht="15.75" thickBot="1" x14ac:dyDescent="0.3">
      <c r="B648" s="24">
        <v>646</v>
      </c>
      <c r="C648" s="24" t="s">
        <v>1359</v>
      </c>
      <c r="D648" s="24" t="s">
        <v>479</v>
      </c>
      <c r="E648" s="24" t="s">
        <v>1039</v>
      </c>
      <c r="F648" s="24" t="s">
        <v>37</v>
      </c>
      <c r="G648" s="5">
        <v>0.99534999999999996</v>
      </c>
      <c r="H648" s="5">
        <v>0.25</v>
      </c>
      <c r="I648" s="5">
        <v>1.9875999999999998</v>
      </c>
      <c r="J648" s="5">
        <v>1.9875999999999998</v>
      </c>
      <c r="K648" s="5">
        <f>IFERROR(IF((I648*10)&lt;(G648-H648),I648*10,G648-H648),I648)</f>
        <v>0.74534999999999996</v>
      </c>
      <c r="L648" s="5">
        <f>IFERROR(IF((-1*J648*10)&gt;(H648-G648),-J648*10,H648-G648),IF(J648="Sin Información",J648,IF(J648&gt;G648,-G648,-J648)))</f>
        <v>-0.74534999999999996</v>
      </c>
      <c r="M648" s="5" t="s">
        <v>516</v>
      </c>
      <c r="N648" s="6"/>
    </row>
    <row r="649" spans="1:14" ht="15.75" thickBot="1" x14ac:dyDescent="0.3">
      <c r="B649" s="24">
        <v>647</v>
      </c>
      <c r="C649" s="24" t="s">
        <v>1359</v>
      </c>
      <c r="D649" s="24" t="s">
        <v>480</v>
      </c>
      <c r="E649" s="24" t="s">
        <v>1040</v>
      </c>
      <c r="F649" s="24" t="s">
        <v>37</v>
      </c>
      <c r="G649" s="5">
        <v>0.98824000000000001</v>
      </c>
      <c r="H649" s="5">
        <v>0.25</v>
      </c>
      <c r="I649" s="5">
        <v>1.9686399999999999</v>
      </c>
      <c r="J649" s="5">
        <v>1.9686399999999999</v>
      </c>
      <c r="K649" s="5">
        <f>IFERROR(IF((I649*10)&lt;(G649-H649),I649*10,G649-H649),I649)</f>
        <v>0.73824000000000001</v>
      </c>
      <c r="L649" s="5">
        <f>IFERROR(IF((-1*J649*10)&gt;(H649-G649),-J649*10,H649-G649),IF(J649="Sin Información",J649,IF(J649&gt;G649,-G649,-J649)))</f>
        <v>-0.73824000000000001</v>
      </c>
      <c r="M649" s="5" t="s">
        <v>516</v>
      </c>
      <c r="N649" s="6"/>
    </row>
    <row r="650" spans="1:14" s="38" customFormat="1" ht="15.75" thickBot="1" x14ac:dyDescent="0.3">
      <c r="A650" s="20"/>
      <c r="B650" s="24">
        <v>648</v>
      </c>
      <c r="C650" s="24" t="s">
        <v>1196</v>
      </c>
      <c r="D650" s="24" t="s">
        <v>1485</v>
      </c>
      <c r="E650" s="24" t="s">
        <v>1484</v>
      </c>
      <c r="F650" s="24" t="s">
        <v>44</v>
      </c>
      <c r="G650" s="5">
        <v>83.53</v>
      </c>
      <c r="H650" s="5">
        <v>0.87</v>
      </c>
      <c r="I650" s="5" t="s">
        <v>34</v>
      </c>
      <c r="J650" s="5">
        <f>(G650-H650)/5</f>
        <v>16.532</v>
      </c>
      <c r="K650" s="5" t="str">
        <f>IFERROR(IF((I650*10)&lt;(G650-H650),I650*10,G650-H650),I650)</f>
        <v>No aplica</v>
      </c>
      <c r="L650" s="5">
        <f>IFERROR(IF((-1*J650*10)&gt;(H650-G650),-J650*10,H650-G650),IF(J650="Sin Información",J650,IF(J650&gt;G650,-G650,-J650)))</f>
        <v>-82.66</v>
      </c>
      <c r="M650" s="5" t="s">
        <v>516</v>
      </c>
      <c r="N650" s="6"/>
    </row>
    <row r="651" spans="1:14" ht="29.25" thickBot="1" x14ac:dyDescent="0.3">
      <c r="B651" s="24">
        <v>649</v>
      </c>
      <c r="C651" s="24" t="s">
        <v>1217</v>
      </c>
      <c r="D651" s="24" t="s">
        <v>1489</v>
      </c>
      <c r="E651" s="24" t="s">
        <v>1186</v>
      </c>
      <c r="F651" s="24" t="s">
        <v>45</v>
      </c>
      <c r="G651" s="5">
        <v>70</v>
      </c>
      <c r="H651" s="5" t="s">
        <v>66</v>
      </c>
      <c r="I651" s="5" t="s">
        <v>34</v>
      </c>
      <c r="J651" s="5" t="s">
        <v>66</v>
      </c>
      <c r="K651" s="5" t="str">
        <f>IFERROR(IF((I651*10)&lt;(G651-H651),I651*10,G651-H651),I651)</f>
        <v>No aplica</v>
      </c>
      <c r="L651" s="5" t="str">
        <f>IFERROR(IF((-1*J651*10)&gt;(H651-G651),-J651*10,H651-G651),IF(J651="Sin Información",J651,IF(J651&gt;G651,-G651,-J651)))</f>
        <v>Sin información</v>
      </c>
      <c r="M651" s="5" t="s">
        <v>528</v>
      </c>
      <c r="N651" s="6" t="s">
        <v>1464</v>
      </c>
    </row>
    <row r="652" spans="1:14" ht="15.75" thickBot="1" x14ac:dyDescent="0.3">
      <c r="B652" s="24">
        <v>650</v>
      </c>
      <c r="C652" s="24" t="s">
        <v>1362</v>
      </c>
      <c r="D652" s="24" t="s">
        <v>554</v>
      </c>
      <c r="E652" s="24" t="s">
        <v>930</v>
      </c>
      <c r="F652" s="24" t="s">
        <v>44</v>
      </c>
      <c r="G652" s="5">
        <v>32.4</v>
      </c>
      <c r="H652" s="5">
        <v>0.3</v>
      </c>
      <c r="I652" s="5" t="s">
        <v>34</v>
      </c>
      <c r="J652" s="5">
        <v>10</v>
      </c>
      <c r="K652" s="5" t="str">
        <f>IFERROR(IF((I652*10)&lt;(G652-H652),I652*10,G652-H652),I652)</f>
        <v>No aplica</v>
      </c>
      <c r="L652" s="5">
        <f>IFERROR(IF((-1*J652*10)&gt;(H652-G652),-J652*10,H652-G652),IF(J652="Sin Información",J652,IF(J652&gt;G652,-G652,-J652)))</f>
        <v>-32.1</v>
      </c>
      <c r="M652" s="5" t="s">
        <v>516</v>
      </c>
      <c r="N652" s="6"/>
    </row>
    <row r="653" spans="1:14" ht="29.25" thickBot="1" x14ac:dyDescent="0.3">
      <c r="B653" s="24">
        <v>651</v>
      </c>
      <c r="C653" s="24" t="s">
        <v>1200</v>
      </c>
      <c r="D653" s="24" t="s">
        <v>1374</v>
      </c>
      <c r="E653" s="24" t="s">
        <v>1186</v>
      </c>
      <c r="F653" s="24" t="s">
        <v>44</v>
      </c>
      <c r="G653" s="5">
        <v>135.1</v>
      </c>
      <c r="H653" s="5" t="s">
        <v>66</v>
      </c>
      <c r="I653" s="5" t="s">
        <v>34</v>
      </c>
      <c r="J653" s="5" t="s">
        <v>66</v>
      </c>
      <c r="K653" s="5" t="str">
        <f>IFERROR(IF((I653*10)&lt;(G653-H653),I653*10,G653-H653),I653)</f>
        <v>No aplica</v>
      </c>
      <c r="L653" s="5" t="str">
        <f>IFERROR(IF((-1*J653*10)&gt;(H653-G653),-J653*10,H653-G653),IF(J653="Sin Información",J653,IF(J653&gt;G653,-G653,-J653)))</f>
        <v>Sin información</v>
      </c>
      <c r="M653" s="5" t="s">
        <v>528</v>
      </c>
      <c r="N653" s="6" t="s">
        <v>1190</v>
      </c>
    </row>
    <row r="654" spans="1:14" ht="29.25" thickBot="1" x14ac:dyDescent="0.3">
      <c r="B654" s="24">
        <v>652</v>
      </c>
      <c r="C654" s="24" t="s">
        <v>1204</v>
      </c>
      <c r="D654" s="24" t="s">
        <v>1490</v>
      </c>
      <c r="E654" s="24" t="s">
        <v>1186</v>
      </c>
      <c r="F654" s="24" t="s">
        <v>44</v>
      </c>
      <c r="G654" s="5">
        <v>36</v>
      </c>
      <c r="H654" s="5" t="s">
        <v>66</v>
      </c>
      <c r="I654" s="5" t="s">
        <v>34</v>
      </c>
      <c r="J654" s="5" t="s">
        <v>66</v>
      </c>
      <c r="K654" s="5" t="str">
        <f>IFERROR(IF((I654*10)&lt;(G654-H654),I654*10,G654-H654),I654)</f>
        <v>No aplica</v>
      </c>
      <c r="L654" s="5" t="str">
        <f>IFERROR(IF((-1*J654*10)&gt;(H654-G654),-J654*10,H654-G654),IF(J654="Sin Información",J654,IF(J654&gt;G654,-G654,-J654)))</f>
        <v>Sin información</v>
      </c>
      <c r="M654" s="5" t="s">
        <v>528</v>
      </c>
      <c r="N654" s="6" t="s">
        <v>1464</v>
      </c>
    </row>
  </sheetData>
  <sortState xmlns:xlrd2="http://schemas.microsoft.com/office/spreadsheetml/2017/richdata2" ref="B3:N654">
    <sortCondition ref="C3:C654"/>
    <sortCondition ref="D3:D654"/>
    <sortCondition ref="E3:E654"/>
  </sortState>
  <mergeCells count="1">
    <mergeCell ref="K1:N1"/>
  </mergeCells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68D8-6203-419E-B672-046BFBE6A0CF}">
  <sheetPr codeName="Hoja5"/>
  <dimension ref="A1:S187"/>
  <sheetViews>
    <sheetView showGridLines="0" zoomScale="70" zoomScaleNormal="70" workbookViewId="0">
      <selection activeCell="H7" sqref="H7"/>
    </sheetView>
  </sheetViews>
  <sheetFormatPr baseColWidth="10" defaultRowHeight="15" x14ac:dyDescent="0.25"/>
  <cols>
    <col min="1" max="1" width="6.140625" style="20" customWidth="1"/>
    <col min="2" max="2" width="11.28515625" customWidth="1"/>
    <col min="3" max="3" width="44.28515625" style="16" customWidth="1"/>
    <col min="4" max="4" width="42" style="16" bestFit="1" customWidth="1"/>
    <col min="5" max="5" width="35.42578125" style="17" customWidth="1"/>
    <col min="6" max="6" width="27.28515625" bestFit="1" customWidth="1"/>
    <col min="7" max="7" width="23.85546875" style="17" customWidth="1"/>
    <col min="8" max="8" width="24.85546875" style="17" customWidth="1"/>
    <col min="9" max="9" width="19" style="11" customWidth="1"/>
    <col min="10" max="10" width="17.28515625" style="17" customWidth="1"/>
    <col min="11" max="11" width="15.42578125" style="17" customWidth="1"/>
    <col min="12" max="12" width="20.7109375" style="17" bestFit="1" customWidth="1"/>
    <col min="13" max="13" width="51.42578125" customWidth="1"/>
  </cols>
  <sheetData>
    <row r="1" spans="1:19" s="20" customFormat="1" ht="48.75" customHeight="1" thickBot="1" x14ac:dyDescent="0.3">
      <c r="B1" s="31" t="s">
        <v>1427</v>
      </c>
      <c r="I1" s="13"/>
      <c r="J1" s="13"/>
      <c r="K1" s="44"/>
      <c r="L1" s="44"/>
      <c r="M1" s="44"/>
      <c r="N1" s="13"/>
      <c r="O1" s="13"/>
      <c r="P1" s="13"/>
      <c r="Q1" s="13"/>
      <c r="R1" s="13"/>
      <c r="S1" s="30"/>
    </row>
    <row r="2" spans="1:19" ht="60.75" thickBot="1" x14ac:dyDescent="0.3">
      <c r="B2" s="12" t="s">
        <v>0</v>
      </c>
      <c r="C2" s="22" t="s">
        <v>702</v>
      </c>
      <c r="D2" s="12" t="s">
        <v>532</v>
      </c>
      <c r="E2" s="22" t="s">
        <v>688</v>
      </c>
      <c r="F2" s="12" t="s">
        <v>32</v>
      </c>
      <c r="G2" s="12" t="s">
        <v>73</v>
      </c>
      <c r="H2" s="12" t="s">
        <v>534</v>
      </c>
      <c r="I2" s="12" t="s">
        <v>67</v>
      </c>
      <c r="J2" s="22" t="s">
        <v>60</v>
      </c>
      <c r="K2" s="22" t="s">
        <v>30</v>
      </c>
      <c r="L2" s="22" t="s">
        <v>1432</v>
      </c>
      <c r="M2" s="22" t="s">
        <v>31</v>
      </c>
    </row>
    <row r="3" spans="1:19" ht="43.5" thickBot="1" x14ac:dyDescent="0.3">
      <c r="B3" s="24">
        <v>1</v>
      </c>
      <c r="C3" s="24" t="s">
        <v>1241</v>
      </c>
      <c r="D3" s="24" t="s">
        <v>1414</v>
      </c>
      <c r="E3" s="24" t="s">
        <v>1186</v>
      </c>
      <c r="F3" s="24" t="s">
        <v>43</v>
      </c>
      <c r="G3" s="5">
        <v>2.5</v>
      </c>
      <c r="H3" s="5" t="s">
        <v>66</v>
      </c>
      <c r="I3" s="5" t="s">
        <v>1</v>
      </c>
      <c r="J3" s="5" t="s">
        <v>1</v>
      </c>
      <c r="K3" s="5" t="str">
        <f>IF(J3="Sin Información",J3,IF(I3&gt;=10,H3,IF(((10-I3)*J3+H3)&gt;=G3,G3,(10-I3)*J3+H3)))</f>
        <v>Sin Información</v>
      </c>
      <c r="L3" s="5" t="s">
        <v>528</v>
      </c>
      <c r="M3" s="6" t="s">
        <v>1190</v>
      </c>
    </row>
    <row r="4" spans="1:19" s="17" customFormat="1" ht="43.5" thickBot="1" x14ac:dyDescent="0.3">
      <c r="A4" s="20"/>
      <c r="B4" s="24">
        <v>2</v>
      </c>
      <c r="C4" s="45" t="s">
        <v>1500</v>
      </c>
      <c r="D4" s="24" t="s">
        <v>1404</v>
      </c>
      <c r="E4" s="24" t="s">
        <v>1186</v>
      </c>
      <c r="F4" s="24" t="s">
        <v>43</v>
      </c>
      <c r="G4" s="5">
        <v>264</v>
      </c>
      <c r="H4" s="5" t="s">
        <v>66</v>
      </c>
      <c r="I4" s="5" t="s">
        <v>1</v>
      </c>
      <c r="J4" s="5" t="s">
        <v>1</v>
      </c>
      <c r="K4" s="5" t="str">
        <f>IF(J4="Sin Información",J4,IF(I4&gt;=10,H4,IF(((10-I4)*J4+H4)&gt;=G4,G4,(10-I4)*J4+H4)))</f>
        <v>Sin Información</v>
      </c>
      <c r="L4" s="5" t="s">
        <v>528</v>
      </c>
      <c r="M4" s="6" t="s">
        <v>1190</v>
      </c>
    </row>
    <row r="5" spans="1:19" s="17" customFormat="1" ht="43.5" thickBot="1" x14ac:dyDescent="0.3">
      <c r="A5" s="20"/>
      <c r="B5" s="24">
        <v>3</v>
      </c>
      <c r="C5" s="45" t="s">
        <v>1500</v>
      </c>
      <c r="D5" s="24" t="s">
        <v>1403</v>
      </c>
      <c r="E5" s="24" t="s">
        <v>1186</v>
      </c>
      <c r="F5" s="24" t="s">
        <v>43</v>
      </c>
      <c r="G5" s="5">
        <v>267</v>
      </c>
      <c r="H5" s="5" t="s">
        <v>66</v>
      </c>
      <c r="I5" s="5" t="s">
        <v>1</v>
      </c>
      <c r="J5" s="5" t="s">
        <v>1</v>
      </c>
      <c r="K5" s="5" t="str">
        <f>IF(J5="Sin Información",J5,IF(I5&gt;=10,H5,IF(((10-I5)*J5+H5)&gt;=G5,G5,(10-I5)*J5+H5)))</f>
        <v>Sin Información</v>
      </c>
      <c r="L5" s="5" t="s">
        <v>528</v>
      </c>
      <c r="M5" s="6" t="s">
        <v>1190</v>
      </c>
      <c r="N5" s="20"/>
    </row>
    <row r="6" spans="1:19" ht="43.5" thickBot="1" x14ac:dyDescent="0.3">
      <c r="B6" s="24">
        <v>4</v>
      </c>
      <c r="C6" s="24" t="s">
        <v>1242</v>
      </c>
      <c r="D6" s="24" t="s">
        <v>1415</v>
      </c>
      <c r="E6" s="24" t="s">
        <v>1186</v>
      </c>
      <c r="F6" s="24" t="s">
        <v>43</v>
      </c>
      <c r="G6" s="5">
        <v>11</v>
      </c>
      <c r="H6" s="5" t="s">
        <v>66</v>
      </c>
      <c r="I6" s="5" t="s">
        <v>1</v>
      </c>
      <c r="J6" s="5" t="s">
        <v>1</v>
      </c>
      <c r="K6" s="5" t="str">
        <f>IF(J6="Sin Información",J6,IF(I6&gt;=10,H6,IF(((10-I6)*J6+H6)&gt;=G6,G6,(10-I6)*J6+H6)))</f>
        <v>Sin Información</v>
      </c>
      <c r="L6" s="5" t="s">
        <v>528</v>
      </c>
      <c r="M6" s="6" t="s">
        <v>1190</v>
      </c>
    </row>
    <row r="7" spans="1:19" ht="15.75" thickBot="1" x14ac:dyDescent="0.3">
      <c r="B7" s="24">
        <v>5</v>
      </c>
      <c r="C7" s="24" t="s">
        <v>1270</v>
      </c>
      <c r="D7" s="24" t="s">
        <v>261</v>
      </c>
      <c r="E7" s="24" t="s">
        <v>722</v>
      </c>
      <c r="F7" s="24" t="s">
        <v>37</v>
      </c>
      <c r="G7" s="5">
        <v>24.3</v>
      </c>
      <c r="H7" s="5">
        <v>4</v>
      </c>
      <c r="I7" s="5">
        <v>10</v>
      </c>
      <c r="J7" s="5">
        <v>6.0750000000000002</v>
      </c>
      <c r="K7" s="5">
        <f>IF(J7="Sin Información",J7,IF(I7&gt;=10,H7,IF(((10-I7)*J7+H7)&gt;=G7,G7,(10-I7)*J7+H7)))</f>
        <v>4</v>
      </c>
      <c r="L7" s="5" t="s">
        <v>516</v>
      </c>
      <c r="M7" s="6"/>
      <c r="N7" s="20"/>
    </row>
    <row r="8" spans="1:19" ht="43.5" thickBot="1" x14ac:dyDescent="0.3">
      <c r="B8" s="24">
        <v>6</v>
      </c>
      <c r="C8" s="24" t="s">
        <v>1234</v>
      </c>
      <c r="D8" s="24" t="s">
        <v>1405</v>
      </c>
      <c r="E8" s="24" t="s">
        <v>1186</v>
      </c>
      <c r="F8" s="24" t="s">
        <v>43</v>
      </c>
      <c r="G8" s="5">
        <v>20</v>
      </c>
      <c r="H8" s="5" t="s">
        <v>66</v>
      </c>
      <c r="I8" s="5" t="s">
        <v>1</v>
      </c>
      <c r="J8" s="5" t="s">
        <v>1</v>
      </c>
      <c r="K8" s="5" t="str">
        <f>IF(J8="Sin Información",J8,IF(I8&gt;=10,H8,IF(((10-I8)*J8+H8)&gt;=G8,G8,(10-I8)*J8+H8)))</f>
        <v>Sin Información</v>
      </c>
      <c r="L8" s="5" t="s">
        <v>528</v>
      </c>
      <c r="M8" s="6" t="s">
        <v>1190</v>
      </c>
      <c r="N8" s="20"/>
    </row>
    <row r="9" spans="1:19" ht="29.25" thickBot="1" x14ac:dyDescent="0.3">
      <c r="B9" s="24">
        <v>7</v>
      </c>
      <c r="C9" s="24" t="s">
        <v>1274</v>
      </c>
      <c r="D9" s="24" t="s">
        <v>320</v>
      </c>
      <c r="E9" s="24" t="s">
        <v>878</v>
      </c>
      <c r="F9" s="24" t="s">
        <v>43</v>
      </c>
      <c r="G9" s="5">
        <v>6.03</v>
      </c>
      <c r="H9" s="5">
        <v>1.2</v>
      </c>
      <c r="I9" s="5">
        <v>7.74</v>
      </c>
      <c r="J9" s="5">
        <v>3.8653846153846159</v>
      </c>
      <c r="K9" s="5">
        <f>IF(J9="Sin Información",J9,IF(I9&gt;=10,H9,IF(((10-I9)*J9+H9)&gt;=G9,G9,(10-I9)*J9+H9)))</f>
        <v>6.03</v>
      </c>
      <c r="L9" s="5" t="s">
        <v>528</v>
      </c>
      <c r="M9" s="6" t="s">
        <v>1464</v>
      </c>
      <c r="N9" s="20"/>
    </row>
    <row r="10" spans="1:19" ht="29.25" thickBot="1" x14ac:dyDescent="0.3">
      <c r="B10" s="24">
        <v>8</v>
      </c>
      <c r="C10" s="24" t="s">
        <v>1277</v>
      </c>
      <c r="D10" s="24" t="s">
        <v>509</v>
      </c>
      <c r="E10" s="24" t="s">
        <v>816</v>
      </c>
      <c r="F10" s="24" t="s">
        <v>37</v>
      </c>
      <c r="G10" s="5">
        <v>52.45</v>
      </c>
      <c r="H10" s="5">
        <v>15</v>
      </c>
      <c r="I10" s="5">
        <v>11</v>
      </c>
      <c r="J10" s="5">
        <v>8.7331666666666674</v>
      </c>
      <c r="K10" s="5">
        <f>IF(J10="Sin Información",J10,IF(I10&gt;=10,H10,IF(((10-I10)*J10+H10)&gt;=G10,G10,(10-I10)*J10+H10)))</f>
        <v>15</v>
      </c>
      <c r="L10" s="5" t="s">
        <v>528</v>
      </c>
      <c r="M10" s="6" t="s">
        <v>1464</v>
      </c>
    </row>
    <row r="11" spans="1:19" ht="29.25" thickBot="1" x14ac:dyDescent="0.3">
      <c r="B11" s="24">
        <v>9</v>
      </c>
      <c r="C11" s="24" t="s">
        <v>1277</v>
      </c>
      <c r="D11" s="24" t="s">
        <v>510</v>
      </c>
      <c r="E11" s="24" t="s">
        <v>817</v>
      </c>
      <c r="F11" s="24" t="s">
        <v>37</v>
      </c>
      <c r="G11" s="5">
        <v>54.86</v>
      </c>
      <c r="H11" s="5">
        <v>19</v>
      </c>
      <c r="I11" s="5">
        <v>11</v>
      </c>
      <c r="J11" s="5">
        <v>8.6820000000000004</v>
      </c>
      <c r="K11" s="5">
        <f>IF(J11="Sin Información",J11,IF(I11&gt;=10,H11,IF(((10-I11)*J11+H11)&gt;=G11,G11,(10-I11)*J11+H11)))</f>
        <v>19</v>
      </c>
      <c r="L11" s="5" t="s">
        <v>528</v>
      </c>
      <c r="M11" s="6" t="s">
        <v>1464</v>
      </c>
    </row>
    <row r="12" spans="1:19" s="17" customFormat="1" ht="29.25" thickBot="1" x14ac:dyDescent="0.3">
      <c r="A12" s="20"/>
      <c r="B12" s="24">
        <v>10</v>
      </c>
      <c r="C12" s="24" t="s">
        <v>1277</v>
      </c>
      <c r="D12" s="24" t="s">
        <v>511</v>
      </c>
      <c r="E12" s="24" t="s">
        <v>818</v>
      </c>
      <c r="F12" s="24" t="s">
        <v>37</v>
      </c>
      <c r="G12" s="5">
        <v>54.47</v>
      </c>
      <c r="H12" s="5">
        <v>17</v>
      </c>
      <c r="I12" s="5">
        <v>11</v>
      </c>
      <c r="J12" s="5">
        <v>8.9128333333333334</v>
      </c>
      <c r="K12" s="5">
        <f>IF(J12="Sin Información",J12,IF(I12&gt;=10,H12,IF(((10-I12)*J12+H12)&gt;=G12,G12,(10-I12)*J12+H12)))</f>
        <v>17</v>
      </c>
      <c r="L12" s="5" t="s">
        <v>528</v>
      </c>
      <c r="M12" s="6" t="s">
        <v>1464</v>
      </c>
    </row>
    <row r="13" spans="1:19" ht="29.25" thickBot="1" x14ac:dyDescent="0.3">
      <c r="B13" s="24">
        <v>11</v>
      </c>
      <c r="C13" s="24" t="s">
        <v>1277</v>
      </c>
      <c r="D13" s="24" t="s">
        <v>512</v>
      </c>
      <c r="E13" s="24" t="s">
        <v>819</v>
      </c>
      <c r="F13" s="24" t="s">
        <v>37</v>
      </c>
      <c r="G13" s="5">
        <v>36.9</v>
      </c>
      <c r="H13" s="5">
        <v>9</v>
      </c>
      <c r="I13" s="5">
        <v>12.5</v>
      </c>
      <c r="J13" s="5">
        <v>10.542857142857143</v>
      </c>
      <c r="K13" s="5">
        <f>IF(J13="Sin Información",J13,IF(I13&gt;=10,H13,IF(((10-I13)*J13+H13)&gt;=G13,G13,(10-I13)*J13+H13)))</f>
        <v>9</v>
      </c>
      <c r="L13" s="5" t="s">
        <v>528</v>
      </c>
      <c r="M13" s="6" t="s">
        <v>1464</v>
      </c>
    </row>
    <row r="14" spans="1:19" ht="29.25" thickBot="1" x14ac:dyDescent="0.3">
      <c r="B14" s="24">
        <v>12</v>
      </c>
      <c r="C14" s="24" t="s">
        <v>1254</v>
      </c>
      <c r="D14" s="24" t="s">
        <v>90</v>
      </c>
      <c r="E14" s="24" t="s">
        <v>723</v>
      </c>
      <c r="F14" s="24" t="s">
        <v>33</v>
      </c>
      <c r="G14" s="5">
        <v>138.75829999999999</v>
      </c>
      <c r="H14" s="5">
        <v>74</v>
      </c>
      <c r="I14" s="5">
        <v>8.01</v>
      </c>
      <c r="J14" s="5">
        <v>22.452799352750809</v>
      </c>
      <c r="K14" s="5">
        <f>IF(J14="Sin Información",J14,IF(I14&gt;=10,H14,IF(((10-I14)*J14+H14)&gt;=G14,G14,(10-I14)*J14+H14)))</f>
        <v>118.68107071197412</v>
      </c>
      <c r="L14" s="5" t="s">
        <v>528</v>
      </c>
      <c r="M14" s="6" t="s">
        <v>1464</v>
      </c>
    </row>
    <row r="15" spans="1:19" ht="29.25" thickBot="1" x14ac:dyDescent="0.3">
      <c r="B15" s="24">
        <v>13</v>
      </c>
      <c r="C15" s="24" t="s">
        <v>1254</v>
      </c>
      <c r="D15" s="24" t="s">
        <v>91</v>
      </c>
      <c r="E15" s="24" t="s">
        <v>825</v>
      </c>
      <c r="F15" s="24" t="s">
        <v>33</v>
      </c>
      <c r="G15" s="5">
        <v>138.75829999999999</v>
      </c>
      <c r="H15" s="5">
        <v>74</v>
      </c>
      <c r="I15" s="5">
        <v>7.25</v>
      </c>
      <c r="J15" s="5">
        <v>18.305844327176779</v>
      </c>
      <c r="K15" s="5">
        <f>IF(J15="Sin Información",J15,IF(I15&gt;=10,H15,IF(((10-I15)*J15+H15)&gt;=G15,G15,(10-I15)*J15+H15)))</f>
        <v>124.34107189973614</v>
      </c>
      <c r="L15" s="5" t="s">
        <v>528</v>
      </c>
      <c r="M15" s="6" t="s">
        <v>1464</v>
      </c>
    </row>
    <row r="16" spans="1:19" ht="29.25" thickBot="1" x14ac:dyDescent="0.3">
      <c r="B16" s="24">
        <v>14</v>
      </c>
      <c r="C16" s="24" t="s">
        <v>1254</v>
      </c>
      <c r="D16" s="24" t="s">
        <v>92</v>
      </c>
      <c r="E16" s="24" t="s">
        <v>826</v>
      </c>
      <c r="F16" s="24" t="s">
        <v>33</v>
      </c>
      <c r="G16" s="5">
        <v>46.283499999999997</v>
      </c>
      <c r="H16" s="5">
        <v>38.5</v>
      </c>
      <c r="I16" s="5">
        <v>4.74</v>
      </c>
      <c r="J16" s="5">
        <v>17.465471698113205</v>
      </c>
      <c r="K16" s="5">
        <f>IF(J16="Sin Información",J16,IF(I16&gt;=10,H16,IF(((10-I16)*J16+H16)&gt;=G16,G16,(10-I16)*J16+H16)))</f>
        <v>46.283499999999997</v>
      </c>
      <c r="L16" s="5" t="s">
        <v>528</v>
      </c>
      <c r="M16" s="6" t="s">
        <v>1464</v>
      </c>
    </row>
    <row r="17" spans="1:13" ht="15.75" thickBot="1" x14ac:dyDescent="0.3">
      <c r="B17" s="24">
        <v>15</v>
      </c>
      <c r="C17" s="24" t="s">
        <v>1254</v>
      </c>
      <c r="D17" s="24" t="s">
        <v>112</v>
      </c>
      <c r="E17" s="24" t="s">
        <v>673</v>
      </c>
      <c r="F17" s="24" t="s">
        <v>33</v>
      </c>
      <c r="G17" s="5">
        <v>86</v>
      </c>
      <c r="H17" s="5">
        <v>40</v>
      </c>
      <c r="I17" s="5">
        <v>5.1100000000000003</v>
      </c>
      <c r="J17" s="5">
        <v>18.454935622317596</v>
      </c>
      <c r="K17" s="5">
        <f>IF(J17="Sin Información",J17,IF(I17&gt;=10,H17,IF(((10-I17)*J17+H17)&gt;=G17,G17,(10-I17)*J17+H17)))</f>
        <v>86</v>
      </c>
      <c r="L17" s="5" t="s">
        <v>516</v>
      </c>
      <c r="M17" s="6"/>
    </row>
    <row r="18" spans="1:13" ht="15.75" thickBot="1" x14ac:dyDescent="0.3">
      <c r="B18" s="24">
        <v>16</v>
      </c>
      <c r="C18" s="24" t="s">
        <v>1254</v>
      </c>
      <c r="D18" s="24" t="s">
        <v>113</v>
      </c>
      <c r="E18" s="24" t="s">
        <v>674</v>
      </c>
      <c r="F18" s="24" t="s">
        <v>33</v>
      </c>
      <c r="G18" s="5">
        <v>86</v>
      </c>
      <c r="H18" s="5">
        <v>40</v>
      </c>
      <c r="I18" s="5">
        <v>5.3900000000000006</v>
      </c>
      <c r="J18" s="5">
        <v>18.454935622317596</v>
      </c>
      <c r="K18" s="5">
        <f>IF(J18="Sin Información",J18,IF(I18&gt;=10,H18,IF(((10-I18)*J18+H18)&gt;=G18,G18,(10-I18)*J18+H18)))</f>
        <v>86</v>
      </c>
      <c r="L18" s="5" t="s">
        <v>516</v>
      </c>
      <c r="M18" s="6"/>
    </row>
    <row r="19" spans="1:13" ht="15.75" thickBot="1" x14ac:dyDescent="0.3">
      <c r="B19" s="24">
        <v>17</v>
      </c>
      <c r="C19" s="24" t="s">
        <v>1254</v>
      </c>
      <c r="D19" s="24" t="s">
        <v>179</v>
      </c>
      <c r="E19" s="24" t="s">
        <v>678</v>
      </c>
      <c r="F19" s="24" t="s">
        <v>33</v>
      </c>
      <c r="G19" s="5">
        <v>231.2</v>
      </c>
      <c r="H19" s="5">
        <v>100</v>
      </c>
      <c r="I19" s="5">
        <v>9.370000000000001</v>
      </c>
      <c r="J19" s="5">
        <v>40.349040139616051</v>
      </c>
      <c r="K19" s="5">
        <f>IF(J19="Sin Información",J19,IF(I19&gt;=10,H19,IF(((10-I19)*J19+H19)&gt;=G19,G19,(10-I19)*J19+H19)))</f>
        <v>125.41989528795807</v>
      </c>
      <c r="L19" s="5" t="s">
        <v>516</v>
      </c>
      <c r="M19" s="6"/>
    </row>
    <row r="20" spans="1:13" ht="29.25" thickBot="1" x14ac:dyDescent="0.3">
      <c r="B20" s="24">
        <v>18</v>
      </c>
      <c r="C20" s="24" t="s">
        <v>1254</v>
      </c>
      <c r="D20" s="24" t="s">
        <v>180</v>
      </c>
      <c r="E20" s="24" t="s">
        <v>679</v>
      </c>
      <c r="F20" s="24" t="s">
        <v>33</v>
      </c>
      <c r="G20" s="5">
        <v>232</v>
      </c>
      <c r="H20" s="5">
        <v>100</v>
      </c>
      <c r="I20" s="5">
        <v>16.399999999999999</v>
      </c>
      <c r="J20" s="5">
        <v>18.450184501845019</v>
      </c>
      <c r="K20" s="5">
        <f>IF(J20="Sin Información",J20,IF(I20&gt;=10,H20,IF(((10-I20)*J20+H20)&gt;=G20,G20,(10-I20)*J20+H20)))</f>
        <v>100</v>
      </c>
      <c r="L20" s="5" t="s">
        <v>516</v>
      </c>
      <c r="M20" s="6" t="s">
        <v>1431</v>
      </c>
    </row>
    <row r="21" spans="1:13" ht="15.75" thickBot="1" x14ac:dyDescent="0.3">
      <c r="B21" s="24">
        <v>19</v>
      </c>
      <c r="C21" s="24" t="s">
        <v>1254</v>
      </c>
      <c r="D21" s="24" t="s">
        <v>334</v>
      </c>
      <c r="E21" s="24" t="s">
        <v>724</v>
      </c>
      <c r="F21" s="24" t="s">
        <v>33</v>
      </c>
      <c r="G21" s="5">
        <v>47.5</v>
      </c>
      <c r="H21" s="5">
        <v>18.600000000000001</v>
      </c>
      <c r="I21" s="5">
        <v>8.5299999999999994</v>
      </c>
      <c r="J21" s="5">
        <v>2.9706066291432145</v>
      </c>
      <c r="K21" s="5">
        <f>IF(J21="Sin Información",J21,IF(I21&gt;=10,H21,IF(((10-I21)*J21+H21)&gt;=G21,G21,(10-I21)*J21+H21)))</f>
        <v>22.966791744840528</v>
      </c>
      <c r="L21" s="5" t="s">
        <v>516</v>
      </c>
      <c r="M21" s="6"/>
    </row>
    <row r="22" spans="1:13" ht="15.75" thickBot="1" x14ac:dyDescent="0.3">
      <c r="B22" s="24">
        <v>20</v>
      </c>
      <c r="C22" s="24" t="s">
        <v>1254</v>
      </c>
      <c r="D22" s="24" t="s">
        <v>335</v>
      </c>
      <c r="E22" s="24" t="s">
        <v>725</v>
      </c>
      <c r="F22" s="24" t="s">
        <v>33</v>
      </c>
      <c r="G22" s="5">
        <v>47.5</v>
      </c>
      <c r="H22" s="5">
        <v>18.600000000000001</v>
      </c>
      <c r="I22" s="5">
        <v>6.2</v>
      </c>
      <c r="J22" s="5">
        <v>4.5195052331113228</v>
      </c>
      <c r="K22" s="5">
        <f>IF(J22="Sin Información",J22,IF(I22&gt;=10,H22,IF(((10-I22)*J22+H22)&gt;=G22,G22,(10-I22)*J22+H22)))</f>
        <v>35.774119885823026</v>
      </c>
      <c r="L22" s="5" t="s">
        <v>516</v>
      </c>
      <c r="M22" s="6"/>
    </row>
    <row r="23" spans="1:13" ht="29.25" thickBot="1" x14ac:dyDescent="0.3">
      <c r="B23" s="24">
        <v>21</v>
      </c>
      <c r="C23" s="24" t="s">
        <v>1254</v>
      </c>
      <c r="D23" s="24" t="s">
        <v>116</v>
      </c>
      <c r="E23" s="24" t="s">
        <v>839</v>
      </c>
      <c r="F23" s="24" t="s">
        <v>38</v>
      </c>
      <c r="G23" s="5">
        <v>2.5</v>
      </c>
      <c r="H23" s="5">
        <v>1.5</v>
      </c>
      <c r="I23" s="5">
        <v>5.75</v>
      </c>
      <c r="J23" s="5">
        <v>2</v>
      </c>
      <c r="K23" s="5">
        <f>IF(J23="Sin Información",J23,IF(I23&gt;=10,H23,IF(((10-I23)*J23+H23)&gt;=G23,G23,(10-I23)*J23+H23)))</f>
        <v>2.5</v>
      </c>
      <c r="L23" s="5" t="s">
        <v>528</v>
      </c>
      <c r="M23" s="6" t="s">
        <v>1464</v>
      </c>
    </row>
    <row r="24" spans="1:13" ht="29.25" thickBot="1" x14ac:dyDescent="0.3">
      <c r="B24" s="24">
        <v>22</v>
      </c>
      <c r="C24" s="24" t="s">
        <v>1254</v>
      </c>
      <c r="D24" s="24" t="s">
        <v>117</v>
      </c>
      <c r="E24" s="24" t="s">
        <v>840</v>
      </c>
      <c r="F24" s="24" t="s">
        <v>38</v>
      </c>
      <c r="G24" s="5">
        <v>2.5</v>
      </c>
      <c r="H24" s="5">
        <v>1.5</v>
      </c>
      <c r="I24" s="5">
        <v>5.75</v>
      </c>
      <c r="J24" s="5">
        <v>2</v>
      </c>
      <c r="K24" s="5">
        <f>IF(J24="Sin Información",J24,IF(I24&gt;=10,H24,IF(((10-I24)*J24+H24)&gt;=G24,G24,(10-I24)*J24+H24)))</f>
        <v>2.5</v>
      </c>
      <c r="L24" s="5" t="s">
        <v>528</v>
      </c>
      <c r="M24" s="6" t="s">
        <v>1464</v>
      </c>
    </row>
    <row r="25" spans="1:13" ht="29.25" thickBot="1" x14ac:dyDescent="0.3">
      <c r="B25" s="24">
        <v>23</v>
      </c>
      <c r="C25" s="24" t="s">
        <v>1254</v>
      </c>
      <c r="D25" s="24" t="s">
        <v>118</v>
      </c>
      <c r="E25" s="24" t="s">
        <v>841</v>
      </c>
      <c r="F25" s="24" t="s">
        <v>38</v>
      </c>
      <c r="G25" s="5">
        <v>2.5</v>
      </c>
      <c r="H25" s="5">
        <v>1.5</v>
      </c>
      <c r="I25" s="5">
        <v>5.75</v>
      </c>
      <c r="J25" s="5">
        <v>2</v>
      </c>
      <c r="K25" s="5">
        <f>IF(J25="Sin Información",J25,IF(I25&gt;=10,H25,IF(((10-I25)*J25+H25)&gt;=G25,G25,(10-I25)*J25+H25)))</f>
        <v>2.5</v>
      </c>
      <c r="L25" s="5" t="s">
        <v>528</v>
      </c>
      <c r="M25" s="6" t="s">
        <v>1464</v>
      </c>
    </row>
    <row r="26" spans="1:13" ht="29.25" thickBot="1" x14ac:dyDescent="0.3">
      <c r="B26" s="24">
        <v>24</v>
      </c>
      <c r="C26" s="24" t="s">
        <v>1254</v>
      </c>
      <c r="D26" s="24" t="s">
        <v>119</v>
      </c>
      <c r="E26" s="24" t="s">
        <v>842</v>
      </c>
      <c r="F26" s="24" t="s">
        <v>38</v>
      </c>
      <c r="G26" s="5">
        <v>2.5</v>
      </c>
      <c r="H26" s="5">
        <v>1.5</v>
      </c>
      <c r="I26" s="5">
        <v>5.75</v>
      </c>
      <c r="J26" s="5">
        <v>2</v>
      </c>
      <c r="K26" s="5">
        <f>IF(J26="Sin Información",J26,IF(I26&gt;=10,H26,IF(((10-I26)*J26+H26)&gt;=G26,G26,(10-I26)*J26+H26)))</f>
        <v>2.5</v>
      </c>
      <c r="L26" s="5" t="s">
        <v>528</v>
      </c>
      <c r="M26" s="6" t="s">
        <v>1464</v>
      </c>
    </row>
    <row r="27" spans="1:13" ht="15.75" thickBot="1" x14ac:dyDescent="0.3">
      <c r="B27" s="24">
        <v>25</v>
      </c>
      <c r="C27" s="24" t="s">
        <v>1254</v>
      </c>
      <c r="D27" s="24" t="s">
        <v>151</v>
      </c>
      <c r="E27" s="24" t="s">
        <v>738</v>
      </c>
      <c r="F27" s="24" t="s">
        <v>42</v>
      </c>
      <c r="G27" s="5">
        <v>9.6999999999999993</v>
      </c>
      <c r="H27" s="5">
        <v>3.64</v>
      </c>
      <c r="I27" s="5">
        <v>8.5599999999999987</v>
      </c>
      <c r="J27" s="5">
        <v>0.87545126353790603</v>
      </c>
      <c r="K27" s="5">
        <f>IF(J27="Sin Información",J27,IF(I27&gt;=10,H27,IF(((10-I27)*J27+H27)&gt;=G27,G27,(10-I27)*J27+H27)))</f>
        <v>4.9006498194945856</v>
      </c>
      <c r="L27" s="5" t="s">
        <v>516</v>
      </c>
      <c r="M27" s="6"/>
    </row>
    <row r="28" spans="1:13" s="17" customFormat="1" ht="15.75" thickBot="1" x14ac:dyDescent="0.3">
      <c r="A28" s="20"/>
      <c r="B28" s="24">
        <v>26</v>
      </c>
      <c r="C28" s="24" t="s">
        <v>1254</v>
      </c>
      <c r="D28" s="24" t="s">
        <v>152</v>
      </c>
      <c r="E28" s="24" t="s">
        <v>739</v>
      </c>
      <c r="F28" s="24" t="s">
        <v>42</v>
      </c>
      <c r="G28" s="5">
        <v>9.6999999999999993</v>
      </c>
      <c r="H28" s="5">
        <v>3.64</v>
      </c>
      <c r="I28" s="5">
        <v>5.5200000000000005</v>
      </c>
      <c r="J28" s="5">
        <v>2.5392670157068058</v>
      </c>
      <c r="K28" s="5">
        <f>IF(J28="Sin Información",J28,IF(I28&gt;=10,H28,IF(((10-I28)*J28+H28)&gt;=G28,G28,(10-I28)*J28+H28)))</f>
        <v>9.6999999999999993</v>
      </c>
      <c r="L28" s="5" t="s">
        <v>516</v>
      </c>
      <c r="M28" s="6"/>
    </row>
    <row r="29" spans="1:13" ht="29.25" thickBot="1" x14ac:dyDescent="0.3">
      <c r="B29" s="24">
        <v>27</v>
      </c>
      <c r="C29" s="24" t="s">
        <v>1254</v>
      </c>
      <c r="D29" s="24" t="s">
        <v>417</v>
      </c>
      <c r="E29" s="24" t="s">
        <v>757</v>
      </c>
      <c r="F29" s="24" t="s">
        <v>38</v>
      </c>
      <c r="G29" s="5">
        <v>35.4</v>
      </c>
      <c r="H29" s="5">
        <v>18.8</v>
      </c>
      <c r="I29" s="5">
        <v>9.27</v>
      </c>
      <c r="J29" s="5">
        <v>2.3726541554959786</v>
      </c>
      <c r="K29" s="5">
        <f>IF(J29="Sin Información",J29,IF(I29&gt;=10,H29,IF(((10-I29)*J29+H29)&gt;=G29,G29,(10-I29)*J29+H29)))</f>
        <v>20.532037533512067</v>
      </c>
      <c r="L29" s="5" t="s">
        <v>528</v>
      </c>
      <c r="M29" s="6" t="s">
        <v>1464</v>
      </c>
    </row>
    <row r="30" spans="1:13" ht="29.25" thickBot="1" x14ac:dyDescent="0.3">
      <c r="B30" s="24">
        <v>28</v>
      </c>
      <c r="C30" s="24" t="s">
        <v>1254</v>
      </c>
      <c r="D30" s="24" t="s">
        <v>418</v>
      </c>
      <c r="E30" s="24" t="s">
        <v>758</v>
      </c>
      <c r="F30" s="24" t="s">
        <v>38</v>
      </c>
      <c r="G30" s="5">
        <v>35.4</v>
      </c>
      <c r="H30" s="5">
        <v>18.8</v>
      </c>
      <c r="I30" s="5">
        <v>9.27</v>
      </c>
      <c r="J30" s="5">
        <v>2.3726541554959786</v>
      </c>
      <c r="K30" s="5">
        <f>IF(J30="Sin Información",J30,IF(I30&gt;=10,H30,IF(((10-I30)*J30+H30)&gt;=G30,G30,(10-I30)*J30+H30)))</f>
        <v>20.532037533512067</v>
      </c>
      <c r="L30" s="5" t="s">
        <v>528</v>
      </c>
      <c r="M30" s="6" t="s">
        <v>1464</v>
      </c>
    </row>
    <row r="31" spans="1:13" ht="15.75" thickBot="1" x14ac:dyDescent="0.3">
      <c r="B31" s="24">
        <v>29</v>
      </c>
      <c r="C31" s="24" t="s">
        <v>1254</v>
      </c>
      <c r="D31" s="24" t="s">
        <v>438</v>
      </c>
      <c r="E31" s="24" t="s">
        <v>759</v>
      </c>
      <c r="F31" s="24" t="s">
        <v>38</v>
      </c>
      <c r="G31" s="5">
        <v>89.2</v>
      </c>
      <c r="H31" s="5">
        <v>35.299999999999997</v>
      </c>
      <c r="I31" s="5">
        <v>10.53</v>
      </c>
      <c r="J31" s="5">
        <v>10</v>
      </c>
      <c r="K31" s="5">
        <f>IF(J31="Sin Información",J31,IF(I31&gt;=10,H31,IF(((10-I31)*J31+H31)&gt;=G31,G31,(10-I31)*J31+H31)))</f>
        <v>35.299999999999997</v>
      </c>
      <c r="L31" s="5" t="s">
        <v>516</v>
      </c>
      <c r="M31" s="6"/>
    </row>
    <row r="32" spans="1:13" ht="15.75" thickBot="1" x14ac:dyDescent="0.3">
      <c r="B32" s="24">
        <v>30</v>
      </c>
      <c r="C32" s="24" t="s">
        <v>1254</v>
      </c>
      <c r="D32" s="24" t="s">
        <v>439</v>
      </c>
      <c r="E32" s="24" t="s">
        <v>760</v>
      </c>
      <c r="F32" s="24" t="s">
        <v>38</v>
      </c>
      <c r="G32" s="5">
        <v>89.2</v>
      </c>
      <c r="H32" s="5">
        <v>35.299999999999997</v>
      </c>
      <c r="I32" s="5">
        <v>10.53</v>
      </c>
      <c r="J32" s="5">
        <v>10</v>
      </c>
      <c r="K32" s="5">
        <f>IF(J32="Sin Información",J32,IF(I32&gt;=10,H32,IF(((10-I32)*J32+H32)&gt;=G32,G32,(10-I32)*J32+H32)))</f>
        <v>35.299999999999997</v>
      </c>
      <c r="L32" s="5" t="s">
        <v>516</v>
      </c>
      <c r="M32" s="6"/>
    </row>
    <row r="33" spans="1:13" ht="15.75" thickBot="1" x14ac:dyDescent="0.3">
      <c r="B33" s="24">
        <v>31</v>
      </c>
      <c r="C33" s="24" t="s">
        <v>1254</v>
      </c>
      <c r="D33" s="24" t="s">
        <v>442</v>
      </c>
      <c r="E33" s="24" t="s">
        <v>761</v>
      </c>
      <c r="F33" s="24" t="s">
        <v>42</v>
      </c>
      <c r="G33" s="5">
        <v>5.9</v>
      </c>
      <c r="H33" s="5">
        <v>1.35</v>
      </c>
      <c r="I33" s="5">
        <v>10</v>
      </c>
      <c r="J33" s="5">
        <v>1.1028037383177571</v>
      </c>
      <c r="K33" s="5">
        <f>IF(J33="Sin Información",J33,IF(I33&gt;=10,H33,IF(((10-I33)*J33+H33)&gt;=G33,G33,(10-I33)*J33+H33)))</f>
        <v>1.35</v>
      </c>
      <c r="L33" s="5" t="s">
        <v>516</v>
      </c>
      <c r="M33" s="6"/>
    </row>
    <row r="34" spans="1:13" ht="15.75" thickBot="1" x14ac:dyDescent="0.3">
      <c r="B34" s="24">
        <v>32</v>
      </c>
      <c r="C34" s="24" t="s">
        <v>1254</v>
      </c>
      <c r="D34" s="24" t="s">
        <v>444</v>
      </c>
      <c r="E34" s="24" t="s">
        <v>762</v>
      </c>
      <c r="F34" s="24" t="s">
        <v>38</v>
      </c>
      <c r="G34" s="5">
        <v>37</v>
      </c>
      <c r="H34" s="5">
        <v>5.7</v>
      </c>
      <c r="I34" s="5">
        <v>5.4399999999999995</v>
      </c>
      <c r="J34" s="5">
        <v>1.5798462852263024</v>
      </c>
      <c r="K34" s="5">
        <f>IF(J34="Sin Información",J34,IF(I34&gt;=10,H34,IF(((10-I34)*J34+H34)&gt;=G34,G34,(10-I34)*J34+H34)))</f>
        <v>12.904099060631939</v>
      </c>
      <c r="L34" s="5" t="s">
        <v>516</v>
      </c>
      <c r="M34" s="6"/>
    </row>
    <row r="35" spans="1:13" ht="43.5" thickBot="1" x14ac:dyDescent="0.3">
      <c r="B35" s="24">
        <v>33</v>
      </c>
      <c r="C35" s="24" t="s">
        <v>1254</v>
      </c>
      <c r="D35" s="24" t="s">
        <v>1417</v>
      </c>
      <c r="E35" s="24" t="s">
        <v>1186</v>
      </c>
      <c r="F35" s="24" t="s">
        <v>43</v>
      </c>
      <c r="G35" s="5">
        <v>170</v>
      </c>
      <c r="H35" s="5" t="s">
        <v>66</v>
      </c>
      <c r="I35" s="5" t="s">
        <v>1</v>
      </c>
      <c r="J35" s="5" t="s">
        <v>1</v>
      </c>
      <c r="K35" s="5" t="str">
        <f>IF(J35="Sin Información",J35,IF(I35&gt;=10,H35,IF(((10-I35)*J35+H35)&gt;=G35,G35,(10-I35)*J35+H35)))</f>
        <v>Sin Información</v>
      </c>
      <c r="L35" s="5" t="s">
        <v>528</v>
      </c>
      <c r="M35" s="6" t="s">
        <v>1190</v>
      </c>
    </row>
    <row r="36" spans="1:13" s="17" customFormat="1" ht="29.25" thickBot="1" x14ac:dyDescent="0.3">
      <c r="A36" s="20"/>
      <c r="B36" s="24">
        <v>34</v>
      </c>
      <c r="C36" s="24" t="s">
        <v>1281</v>
      </c>
      <c r="D36" s="24" t="s">
        <v>341</v>
      </c>
      <c r="E36" s="24" t="s">
        <v>751</v>
      </c>
      <c r="F36" s="24" t="s">
        <v>38</v>
      </c>
      <c r="G36" s="5">
        <v>27.5</v>
      </c>
      <c r="H36" s="5">
        <v>8</v>
      </c>
      <c r="I36" s="5">
        <v>3.48</v>
      </c>
      <c r="J36" s="5">
        <v>47.41379310344827</v>
      </c>
      <c r="K36" s="5">
        <f>IF(J36="Sin Información",J36,IF(I36&gt;=10,H36,IF(((10-I36)*J36+H36)&gt;=G36,G36,(10-I36)*J36+H36)))</f>
        <v>27.5</v>
      </c>
      <c r="L36" s="5" t="s">
        <v>528</v>
      </c>
      <c r="M36" s="6" t="s">
        <v>1464</v>
      </c>
    </row>
    <row r="37" spans="1:13" ht="29.25" thickBot="1" x14ac:dyDescent="0.3">
      <c r="B37" s="24">
        <v>35</v>
      </c>
      <c r="C37" s="24" t="s">
        <v>1281</v>
      </c>
      <c r="D37" s="24" t="s">
        <v>342</v>
      </c>
      <c r="E37" s="24" t="s">
        <v>752</v>
      </c>
      <c r="F37" s="24" t="s">
        <v>38</v>
      </c>
      <c r="G37" s="5">
        <v>27.5</v>
      </c>
      <c r="H37" s="5">
        <v>8</v>
      </c>
      <c r="I37" s="5">
        <v>3.48</v>
      </c>
      <c r="J37" s="5">
        <v>47.41379310344827</v>
      </c>
      <c r="K37" s="5">
        <f>IF(J37="Sin Información",J37,IF(I37&gt;=10,H37,IF(((10-I37)*J37+H37)&gt;=G37,G37,(10-I37)*J37+H37)))</f>
        <v>27.5</v>
      </c>
      <c r="L37" s="5" t="s">
        <v>528</v>
      </c>
      <c r="M37" s="6" t="s">
        <v>1464</v>
      </c>
    </row>
    <row r="38" spans="1:13" ht="29.25" thickBot="1" x14ac:dyDescent="0.3">
      <c r="B38" s="24">
        <v>36</v>
      </c>
      <c r="C38" s="24" t="s">
        <v>1281</v>
      </c>
      <c r="D38" s="24" t="s">
        <v>391</v>
      </c>
      <c r="E38" s="24" t="s">
        <v>897</v>
      </c>
      <c r="F38" s="24" t="s">
        <v>38</v>
      </c>
      <c r="G38" s="5">
        <v>42.5</v>
      </c>
      <c r="H38" s="5">
        <v>18</v>
      </c>
      <c r="I38" s="5">
        <v>5.1999999999999993</v>
      </c>
      <c r="J38" s="5">
        <v>55.194805194805191</v>
      </c>
      <c r="K38" s="5">
        <f>IF(J38="Sin Información",J38,IF(I38&gt;=10,H38,IF(((10-I38)*J38+H38)&gt;=G38,G38,(10-I38)*J38+H38)))</f>
        <v>42.5</v>
      </c>
      <c r="L38" s="5" t="s">
        <v>528</v>
      </c>
      <c r="M38" s="6" t="s">
        <v>1464</v>
      </c>
    </row>
    <row r="39" spans="1:13" ht="29.25" thickBot="1" x14ac:dyDescent="0.3">
      <c r="B39" s="24">
        <v>37</v>
      </c>
      <c r="C39" s="24" t="s">
        <v>1281</v>
      </c>
      <c r="D39" s="24" t="s">
        <v>392</v>
      </c>
      <c r="E39" s="24" t="s">
        <v>898</v>
      </c>
      <c r="F39" s="24" t="s">
        <v>38</v>
      </c>
      <c r="G39" s="5">
        <v>42.5</v>
      </c>
      <c r="H39" s="5">
        <v>18</v>
      </c>
      <c r="I39" s="5">
        <v>5.1999999999999993</v>
      </c>
      <c r="J39" s="5">
        <v>55.194805194805191</v>
      </c>
      <c r="K39" s="5">
        <f>IF(J39="Sin Información",J39,IF(I39&gt;=10,H39,IF(((10-I39)*J39+H39)&gt;=G39,G39,(10-I39)*J39+H39)))</f>
        <v>42.5</v>
      </c>
      <c r="L39" s="5" t="s">
        <v>528</v>
      </c>
      <c r="M39" s="6" t="s">
        <v>1464</v>
      </c>
    </row>
    <row r="40" spans="1:13" ht="29.25" thickBot="1" x14ac:dyDescent="0.3">
      <c r="B40" s="24">
        <v>38</v>
      </c>
      <c r="C40" s="24" t="s">
        <v>1233</v>
      </c>
      <c r="D40" s="24" t="s">
        <v>1481</v>
      </c>
      <c r="E40" s="24" t="s">
        <v>1186</v>
      </c>
      <c r="F40" s="24" t="s">
        <v>43</v>
      </c>
      <c r="G40" s="5">
        <v>12</v>
      </c>
      <c r="H40" s="5">
        <v>2.98</v>
      </c>
      <c r="I40" s="5" t="s">
        <v>1</v>
      </c>
      <c r="J40" s="5" t="s">
        <v>1</v>
      </c>
      <c r="K40" s="5" t="str">
        <f>IF(J40="Sin Información",J40,IF(I40&gt;=10,H40,IF(((10-I40)*J40+H40)&gt;=G40,G40,(10-I40)*J40+H40)))</f>
        <v>Sin Información</v>
      </c>
      <c r="L40" s="5" t="s">
        <v>528</v>
      </c>
      <c r="M40" s="6" t="s">
        <v>1464</v>
      </c>
    </row>
    <row r="41" spans="1:13" ht="29.25" thickBot="1" x14ac:dyDescent="0.3">
      <c r="B41" s="24">
        <v>39</v>
      </c>
      <c r="C41" s="24" t="s">
        <v>1233</v>
      </c>
      <c r="D41" s="24" t="s">
        <v>1482</v>
      </c>
      <c r="E41" s="24" t="s">
        <v>1186</v>
      </c>
      <c r="F41" s="24" t="s">
        <v>43</v>
      </c>
      <c r="G41" s="5">
        <v>12</v>
      </c>
      <c r="H41" s="5">
        <v>2.98</v>
      </c>
      <c r="I41" s="5" t="s">
        <v>1</v>
      </c>
      <c r="J41" s="5" t="s">
        <v>1</v>
      </c>
      <c r="K41" s="5" t="str">
        <f>IF(J41="Sin Información",J41,IF(I41&gt;=10,H41,IF(((10-I41)*J41+H41)&gt;=G41,G41,(10-I41)*J41+H41)))</f>
        <v>Sin Información</v>
      </c>
      <c r="L41" s="5" t="s">
        <v>528</v>
      </c>
      <c r="M41" s="6" t="s">
        <v>1464</v>
      </c>
    </row>
    <row r="42" spans="1:13" ht="43.5" thickBot="1" x14ac:dyDescent="0.3">
      <c r="B42" s="24">
        <v>40</v>
      </c>
      <c r="C42" s="24" t="s">
        <v>1348</v>
      </c>
      <c r="D42" s="24" t="s">
        <v>1416</v>
      </c>
      <c r="E42" s="24" t="s">
        <v>1186</v>
      </c>
      <c r="F42" s="24" t="s">
        <v>43</v>
      </c>
      <c r="G42" s="5">
        <v>136</v>
      </c>
      <c r="H42" s="5" t="s">
        <v>66</v>
      </c>
      <c r="I42" s="5" t="s">
        <v>1</v>
      </c>
      <c r="J42" s="5" t="s">
        <v>1</v>
      </c>
      <c r="K42" s="5" t="str">
        <f>IF(J42="Sin Información",J42,IF(I42&gt;=10,H42,IF(((10-I42)*J42+H42)&gt;=G42,G42,(10-I42)*J42+H42)))</f>
        <v>Sin Información</v>
      </c>
      <c r="L42" s="5" t="s">
        <v>528</v>
      </c>
      <c r="M42" s="6" t="s">
        <v>1190</v>
      </c>
    </row>
    <row r="43" spans="1:13" ht="43.5" thickBot="1" x14ac:dyDescent="0.3">
      <c r="B43" s="24">
        <v>41</v>
      </c>
      <c r="C43" s="24" t="s">
        <v>1237</v>
      </c>
      <c r="D43" s="24" t="s">
        <v>1408</v>
      </c>
      <c r="E43" s="24" t="s">
        <v>1186</v>
      </c>
      <c r="F43" s="24" t="s">
        <v>43</v>
      </c>
      <c r="G43" s="5">
        <v>2.6</v>
      </c>
      <c r="H43" s="5" t="s">
        <v>66</v>
      </c>
      <c r="I43" s="5" t="s">
        <v>1</v>
      </c>
      <c r="J43" s="5" t="s">
        <v>1</v>
      </c>
      <c r="K43" s="5" t="str">
        <f>IF(J43="Sin Información",J43,IF(I43&gt;=10,H43,IF(((10-I43)*J43+H43)&gt;=G43,G43,(10-I43)*J43+H43)))</f>
        <v>Sin Información</v>
      </c>
      <c r="L43" s="5" t="s">
        <v>528</v>
      </c>
      <c r="M43" s="6" t="s">
        <v>1190</v>
      </c>
    </row>
    <row r="44" spans="1:13" ht="15.75" thickBot="1" x14ac:dyDescent="0.3">
      <c r="B44" s="24">
        <v>42</v>
      </c>
      <c r="C44" s="24" t="s">
        <v>1286</v>
      </c>
      <c r="D44" s="24" t="s">
        <v>153</v>
      </c>
      <c r="E44" s="24" t="s">
        <v>772</v>
      </c>
      <c r="F44" s="24" t="s">
        <v>37</v>
      </c>
      <c r="G44" s="5">
        <v>1.0249999999999999</v>
      </c>
      <c r="H44" s="5">
        <v>0.6</v>
      </c>
      <c r="I44" s="5">
        <v>4</v>
      </c>
      <c r="J44" s="5">
        <v>0.22222222222222221</v>
      </c>
      <c r="K44" s="5">
        <f>IF(J44="Sin Información",J44,IF(I44&gt;=10,H44,IF(((10-I44)*J44+H44)&gt;=G44,G44,(10-I44)*J44+H44)))</f>
        <v>1.0249999999999999</v>
      </c>
      <c r="L44" s="5" t="s">
        <v>516</v>
      </c>
      <c r="M44" s="6"/>
    </row>
    <row r="45" spans="1:13" ht="15.75" thickBot="1" x14ac:dyDescent="0.3">
      <c r="B45" s="24">
        <v>43</v>
      </c>
      <c r="C45" s="24" t="s">
        <v>1286</v>
      </c>
      <c r="D45" s="24" t="s">
        <v>154</v>
      </c>
      <c r="E45" s="24" t="s">
        <v>773</v>
      </c>
      <c r="F45" s="24" t="s">
        <v>37</v>
      </c>
      <c r="G45" s="5">
        <v>1.0249999999999999</v>
      </c>
      <c r="H45" s="5">
        <v>0.6</v>
      </c>
      <c r="I45" s="5">
        <v>4</v>
      </c>
      <c r="J45" s="5">
        <v>0.22222222222222221</v>
      </c>
      <c r="K45" s="5">
        <f>IF(J45="Sin Información",J45,IF(I45&gt;=10,H45,IF(((10-I45)*J45+H45)&gt;=G45,G45,(10-I45)*J45+H45)))</f>
        <v>1.0249999999999999</v>
      </c>
      <c r="L45" s="5" t="s">
        <v>516</v>
      </c>
      <c r="M45" s="6"/>
    </row>
    <row r="46" spans="1:13" ht="15.75" thickBot="1" x14ac:dyDescent="0.3">
      <c r="B46" s="24">
        <v>44</v>
      </c>
      <c r="C46" s="24" t="s">
        <v>1286</v>
      </c>
      <c r="D46" s="24" t="s">
        <v>155</v>
      </c>
      <c r="E46" s="24" t="s">
        <v>774</v>
      </c>
      <c r="F46" s="24" t="s">
        <v>37</v>
      </c>
      <c r="G46" s="5">
        <v>1.0249999999999999</v>
      </c>
      <c r="H46" s="5">
        <v>0.6</v>
      </c>
      <c r="I46" s="5">
        <v>4</v>
      </c>
      <c r="J46" s="5">
        <v>0.22222222222222221</v>
      </c>
      <c r="K46" s="5">
        <f>IF(J46="Sin Información",J46,IF(I46&gt;=10,H46,IF(((10-I46)*J46+H46)&gt;=G46,G46,(10-I46)*J46+H46)))</f>
        <v>1.0249999999999999</v>
      </c>
      <c r="L46" s="5" t="s">
        <v>516</v>
      </c>
      <c r="M46" s="6"/>
    </row>
    <row r="47" spans="1:13" ht="15.75" thickBot="1" x14ac:dyDescent="0.3">
      <c r="B47" s="24">
        <v>45</v>
      </c>
      <c r="C47" s="24" t="s">
        <v>1286</v>
      </c>
      <c r="D47" s="24" t="s">
        <v>156</v>
      </c>
      <c r="E47" s="24" t="s">
        <v>775</v>
      </c>
      <c r="F47" s="24" t="s">
        <v>37</v>
      </c>
      <c r="G47" s="5">
        <v>1.0249999999999999</v>
      </c>
      <c r="H47" s="5">
        <v>0.6</v>
      </c>
      <c r="I47" s="5">
        <v>4</v>
      </c>
      <c r="J47" s="5">
        <v>0.22222222222222221</v>
      </c>
      <c r="K47" s="5">
        <f>IF(J47="Sin Información",J47,IF(I47&gt;=10,H47,IF(((10-I47)*J47+H47)&gt;=G47,G47,(10-I47)*J47+H47)))</f>
        <v>1.0249999999999999</v>
      </c>
      <c r="L47" s="5" t="s">
        <v>516</v>
      </c>
      <c r="M47" s="6"/>
    </row>
    <row r="48" spans="1:13" ht="15.75" thickBot="1" x14ac:dyDescent="0.3">
      <c r="B48" s="24">
        <v>46</v>
      </c>
      <c r="C48" s="24" t="s">
        <v>1286</v>
      </c>
      <c r="D48" s="24" t="s">
        <v>157</v>
      </c>
      <c r="E48" s="24" t="s">
        <v>776</v>
      </c>
      <c r="F48" s="24" t="s">
        <v>37</v>
      </c>
      <c r="G48" s="5">
        <v>1.0249999999999999</v>
      </c>
      <c r="H48" s="5">
        <v>0.6</v>
      </c>
      <c r="I48" s="5">
        <v>4</v>
      </c>
      <c r="J48" s="5">
        <v>0.22222222222222221</v>
      </c>
      <c r="K48" s="5">
        <f>IF(J48="Sin Información",J48,IF(I48&gt;=10,H48,IF(((10-I48)*J48+H48)&gt;=G48,G48,(10-I48)*J48+H48)))</f>
        <v>1.0249999999999999</v>
      </c>
      <c r="L48" s="5" t="s">
        <v>516</v>
      </c>
      <c r="M48" s="6"/>
    </row>
    <row r="49" spans="1:13" ht="15.75" thickBot="1" x14ac:dyDescent="0.3">
      <c r="B49" s="24">
        <v>47</v>
      </c>
      <c r="C49" s="24" t="s">
        <v>1286</v>
      </c>
      <c r="D49" s="24" t="s">
        <v>158</v>
      </c>
      <c r="E49" s="24" t="s">
        <v>777</v>
      </c>
      <c r="F49" s="24" t="s">
        <v>37</v>
      </c>
      <c r="G49" s="5">
        <v>1.0249999999999999</v>
      </c>
      <c r="H49" s="5">
        <v>0.6</v>
      </c>
      <c r="I49" s="5">
        <v>4</v>
      </c>
      <c r="J49" s="5">
        <v>0.22222222222222221</v>
      </c>
      <c r="K49" s="5">
        <f>IF(J49="Sin Información",J49,IF(I49&gt;=10,H49,IF(((10-I49)*J49+H49)&gt;=G49,G49,(10-I49)*J49+H49)))</f>
        <v>1.0249999999999999</v>
      </c>
      <c r="L49" s="5" t="s">
        <v>516</v>
      </c>
      <c r="M49" s="6"/>
    </row>
    <row r="50" spans="1:13" ht="15.75" thickBot="1" x14ac:dyDescent="0.3">
      <c r="B50" s="24">
        <v>48</v>
      </c>
      <c r="C50" s="24" t="s">
        <v>1286</v>
      </c>
      <c r="D50" s="24" t="s">
        <v>159</v>
      </c>
      <c r="E50" s="24" t="s">
        <v>778</v>
      </c>
      <c r="F50" s="24" t="s">
        <v>37</v>
      </c>
      <c r="G50" s="5">
        <v>1.0249999999999999</v>
      </c>
      <c r="H50" s="5">
        <v>0.6</v>
      </c>
      <c r="I50" s="5">
        <v>4</v>
      </c>
      <c r="J50" s="5">
        <v>0.22222222222222221</v>
      </c>
      <c r="K50" s="5">
        <f>IF(J50="Sin Información",J50,IF(I50&gt;=10,H50,IF(((10-I50)*J50+H50)&gt;=G50,G50,(10-I50)*J50+H50)))</f>
        <v>1.0249999999999999</v>
      </c>
      <c r="L50" s="5" t="s">
        <v>516</v>
      </c>
      <c r="M50" s="6"/>
    </row>
    <row r="51" spans="1:13" ht="15.75" thickBot="1" x14ac:dyDescent="0.3">
      <c r="B51" s="24">
        <v>49</v>
      </c>
      <c r="C51" s="24" t="s">
        <v>1286</v>
      </c>
      <c r="D51" s="24" t="s">
        <v>160</v>
      </c>
      <c r="E51" s="24" t="s">
        <v>779</v>
      </c>
      <c r="F51" s="24" t="s">
        <v>37</v>
      </c>
      <c r="G51" s="5">
        <v>1.0249999999999999</v>
      </c>
      <c r="H51" s="5">
        <v>0.6</v>
      </c>
      <c r="I51" s="5">
        <v>4</v>
      </c>
      <c r="J51" s="5">
        <v>0.22222222222222221</v>
      </c>
      <c r="K51" s="5">
        <f>IF(J51="Sin Información",J51,IF(I51&gt;=10,H51,IF(((10-I51)*J51+H51)&gt;=G51,G51,(10-I51)*J51+H51)))</f>
        <v>1.0249999999999999</v>
      </c>
      <c r="L51" s="5" t="s">
        <v>516</v>
      </c>
      <c r="M51" s="6"/>
    </row>
    <row r="52" spans="1:13" ht="15.75" thickBot="1" x14ac:dyDescent="0.3">
      <c r="B52" s="24">
        <v>50</v>
      </c>
      <c r="C52" s="24" t="s">
        <v>1286</v>
      </c>
      <c r="D52" s="24" t="s">
        <v>161</v>
      </c>
      <c r="E52" s="24" t="s">
        <v>780</v>
      </c>
      <c r="F52" s="24" t="s">
        <v>37</v>
      </c>
      <c r="G52" s="5">
        <v>1.0249999999999999</v>
      </c>
      <c r="H52" s="5">
        <v>0.6</v>
      </c>
      <c r="I52" s="5">
        <v>4</v>
      </c>
      <c r="J52" s="5">
        <v>0.22222222222222221</v>
      </c>
      <c r="K52" s="5">
        <f>IF(J52="Sin Información",J52,IF(I52&gt;=10,H52,IF(((10-I52)*J52+H52)&gt;=G52,G52,(10-I52)*J52+H52)))</f>
        <v>1.0249999999999999</v>
      </c>
      <c r="L52" s="5" t="s">
        <v>516</v>
      </c>
      <c r="M52" s="6"/>
    </row>
    <row r="53" spans="1:13" ht="43.5" thickBot="1" x14ac:dyDescent="0.3">
      <c r="B53" s="24">
        <v>51</v>
      </c>
      <c r="C53" s="24" t="s">
        <v>1244</v>
      </c>
      <c r="D53" s="24" t="s">
        <v>1419</v>
      </c>
      <c r="E53" s="24" t="s">
        <v>1186</v>
      </c>
      <c r="F53" s="24" t="s">
        <v>37</v>
      </c>
      <c r="G53" s="5">
        <v>66.900000000000006</v>
      </c>
      <c r="H53" s="5" t="s">
        <v>66</v>
      </c>
      <c r="I53" s="5" t="s">
        <v>1</v>
      </c>
      <c r="J53" s="5" t="s">
        <v>1</v>
      </c>
      <c r="K53" s="5" t="str">
        <f>IF(J53="Sin Información",J53,IF(I53&gt;=10,H53,IF(((10-I53)*J53+H53)&gt;=G53,G53,(10-I53)*J53+H53)))</f>
        <v>Sin Información</v>
      </c>
      <c r="L53" s="5" t="s">
        <v>528</v>
      </c>
      <c r="M53" s="6" t="s">
        <v>1190</v>
      </c>
    </row>
    <row r="54" spans="1:13" ht="29.25" thickBot="1" x14ac:dyDescent="0.3">
      <c r="B54" s="24">
        <v>52</v>
      </c>
      <c r="C54" s="24" t="s">
        <v>1276</v>
      </c>
      <c r="D54" s="24" t="s">
        <v>114</v>
      </c>
      <c r="E54" s="24" t="s">
        <v>514</v>
      </c>
      <c r="F54" s="24" t="s">
        <v>42</v>
      </c>
      <c r="G54" s="5">
        <v>12</v>
      </c>
      <c r="H54" s="5">
        <v>3.5</v>
      </c>
      <c r="I54" s="5">
        <v>15</v>
      </c>
      <c r="J54" s="5">
        <v>1.75</v>
      </c>
      <c r="K54" s="5">
        <f>IF(J54="Sin Información",J54,IF(I54&gt;=10,H54,IF(((10-I54)*J54+H54)&gt;=G54,G54,(10-I54)*J54+H54)))</f>
        <v>3.5</v>
      </c>
      <c r="L54" s="5" t="s">
        <v>528</v>
      </c>
      <c r="M54" s="6" t="s">
        <v>1464</v>
      </c>
    </row>
    <row r="55" spans="1:13" ht="43.5" thickBot="1" x14ac:dyDescent="0.3">
      <c r="B55" s="24">
        <v>53</v>
      </c>
      <c r="C55" s="24" t="s">
        <v>1232</v>
      </c>
      <c r="D55" s="24" t="s">
        <v>1402</v>
      </c>
      <c r="E55" s="24" t="s">
        <v>1186</v>
      </c>
      <c r="F55" s="24" t="s">
        <v>43</v>
      </c>
      <c r="G55" s="5">
        <v>11.4</v>
      </c>
      <c r="H55" s="5" t="s">
        <v>66</v>
      </c>
      <c r="I55" s="5" t="s">
        <v>1</v>
      </c>
      <c r="J55" s="5" t="s">
        <v>1</v>
      </c>
      <c r="K55" s="5" t="str">
        <f>IF(J55="Sin Información",J55,IF(I55&gt;=10,H55,IF(((10-I55)*J55+H55)&gt;=G55,G55,(10-I55)*J55+H55)))</f>
        <v>Sin Información</v>
      </c>
      <c r="L55" s="5" t="s">
        <v>528</v>
      </c>
      <c r="M55" s="6" t="s">
        <v>1190</v>
      </c>
    </row>
    <row r="56" spans="1:13" ht="29.25" thickBot="1" x14ac:dyDescent="0.3">
      <c r="B56" s="24">
        <v>54</v>
      </c>
      <c r="C56" s="24" t="s">
        <v>1285</v>
      </c>
      <c r="D56" s="24" t="s">
        <v>290</v>
      </c>
      <c r="E56" s="24" t="s">
        <v>747</v>
      </c>
      <c r="F56" s="24" t="s">
        <v>42</v>
      </c>
      <c r="G56" s="5">
        <v>9</v>
      </c>
      <c r="H56" s="5">
        <v>2.88</v>
      </c>
      <c r="I56" s="5">
        <v>3.95</v>
      </c>
      <c r="J56" s="5">
        <v>2.5714285714285716</v>
      </c>
      <c r="K56" s="5">
        <f>IF(J56="Sin Información",J56,IF(I56&gt;=10,H56,IF(((10-I56)*J56+H56)&gt;=G56,G56,(10-I56)*J56+H56)))</f>
        <v>9</v>
      </c>
      <c r="L56" s="5" t="s">
        <v>528</v>
      </c>
      <c r="M56" s="6" t="s">
        <v>1464</v>
      </c>
    </row>
    <row r="57" spans="1:13" s="17" customFormat="1" ht="29.25" thickBot="1" x14ac:dyDescent="0.3">
      <c r="A57" s="20"/>
      <c r="B57" s="24">
        <v>55</v>
      </c>
      <c r="C57" s="24" t="s">
        <v>1285</v>
      </c>
      <c r="D57" s="24" t="s">
        <v>291</v>
      </c>
      <c r="E57" s="24" t="s">
        <v>748</v>
      </c>
      <c r="F57" s="24" t="s">
        <v>42</v>
      </c>
      <c r="G57" s="5">
        <v>9</v>
      </c>
      <c r="H57" s="5">
        <v>2.88</v>
      </c>
      <c r="I57" s="5">
        <v>3.7166666666666668</v>
      </c>
      <c r="J57" s="5">
        <v>2.535211267605634</v>
      </c>
      <c r="K57" s="5">
        <f>IF(J57="Sin Información",J57,IF(I57&gt;=10,H57,IF(((10-I57)*J57+H57)&gt;=G57,G57,(10-I57)*J57+H57)))</f>
        <v>9</v>
      </c>
      <c r="L57" s="5" t="s">
        <v>528</v>
      </c>
      <c r="M57" s="6" t="s">
        <v>1464</v>
      </c>
    </row>
    <row r="58" spans="1:13" ht="15.75" thickBot="1" x14ac:dyDescent="0.3">
      <c r="B58" s="24">
        <v>56</v>
      </c>
      <c r="C58" s="24" t="s">
        <v>1255</v>
      </c>
      <c r="D58" s="24" t="s">
        <v>393</v>
      </c>
      <c r="E58" s="24" t="s">
        <v>726</v>
      </c>
      <c r="F58" s="24" t="s">
        <v>33</v>
      </c>
      <c r="G58" s="5">
        <v>5.6</v>
      </c>
      <c r="H58" s="5">
        <v>0</v>
      </c>
      <c r="I58" s="5">
        <v>10</v>
      </c>
      <c r="J58" s="5">
        <v>1.1199999999999999</v>
      </c>
      <c r="K58" s="5">
        <f>IF(J58="Sin Información",J58,IF(I58&gt;=10,H58,IF(((10-I58)*J58+H58)&gt;=G58,G58,(10-I58)*J58+H58)))</f>
        <v>0</v>
      </c>
      <c r="L58" s="5" t="s">
        <v>516</v>
      </c>
      <c r="M58" s="6"/>
    </row>
    <row r="59" spans="1:13" ht="15.75" thickBot="1" x14ac:dyDescent="0.3">
      <c r="B59" s="24">
        <v>57</v>
      </c>
      <c r="C59" s="24" t="s">
        <v>1255</v>
      </c>
      <c r="D59" s="24" t="s">
        <v>394</v>
      </c>
      <c r="E59" s="24" t="s">
        <v>727</v>
      </c>
      <c r="F59" s="24" t="s">
        <v>33</v>
      </c>
      <c r="G59" s="5">
        <v>5.6</v>
      </c>
      <c r="H59" s="5">
        <v>0</v>
      </c>
      <c r="I59" s="5">
        <v>10</v>
      </c>
      <c r="J59" s="5">
        <v>1.1199999999999999</v>
      </c>
      <c r="K59" s="5">
        <f>IF(J59="Sin Información",J59,IF(I59&gt;=10,H59,IF(((10-I59)*J59+H59)&gt;=G59,G59,(10-I59)*J59+H59)))</f>
        <v>0</v>
      </c>
      <c r="L59" s="5" t="s">
        <v>516</v>
      </c>
      <c r="M59" s="6"/>
    </row>
    <row r="60" spans="1:13" ht="15.75" thickBot="1" x14ac:dyDescent="0.3">
      <c r="B60" s="24">
        <v>58</v>
      </c>
      <c r="C60" s="24" t="s">
        <v>1255</v>
      </c>
      <c r="D60" s="24" t="s">
        <v>395</v>
      </c>
      <c r="E60" s="24" t="s">
        <v>728</v>
      </c>
      <c r="F60" s="24" t="s">
        <v>33</v>
      </c>
      <c r="G60" s="5">
        <v>5.6</v>
      </c>
      <c r="H60" s="5">
        <v>0</v>
      </c>
      <c r="I60" s="5">
        <v>10</v>
      </c>
      <c r="J60" s="5">
        <v>1.1199999999999999</v>
      </c>
      <c r="K60" s="5">
        <f>IF(J60="Sin Información",J60,IF(I60&gt;=10,H60,IF(((10-I60)*J60+H60)&gt;=G60,G60,(10-I60)*J60+H60)))</f>
        <v>0</v>
      </c>
      <c r="L60" s="5" t="s">
        <v>516</v>
      </c>
      <c r="M60" s="6"/>
    </row>
    <row r="61" spans="1:13" ht="15.75" thickBot="1" x14ac:dyDescent="0.3">
      <c r="B61" s="24">
        <v>59</v>
      </c>
      <c r="C61" s="24" t="s">
        <v>1255</v>
      </c>
      <c r="D61" s="24" t="s">
        <v>396</v>
      </c>
      <c r="E61" s="24" t="s">
        <v>729</v>
      </c>
      <c r="F61" s="24" t="s">
        <v>33</v>
      </c>
      <c r="G61" s="5">
        <v>12</v>
      </c>
      <c r="H61" s="5">
        <v>0</v>
      </c>
      <c r="I61" s="5">
        <v>4</v>
      </c>
      <c r="J61" s="5">
        <v>2.4</v>
      </c>
      <c r="K61" s="5">
        <f>IF(J61="Sin Información",J61,IF(I61&gt;=10,H61,IF(((10-I61)*J61+H61)&gt;=G61,G61,(10-I61)*J61+H61)))</f>
        <v>12</v>
      </c>
      <c r="L61" s="5" t="s">
        <v>516</v>
      </c>
      <c r="M61" s="6"/>
    </row>
    <row r="62" spans="1:13" ht="15.75" thickBot="1" x14ac:dyDescent="0.3">
      <c r="B62" s="24">
        <v>60</v>
      </c>
      <c r="C62" s="24" t="s">
        <v>1255</v>
      </c>
      <c r="D62" s="24" t="s">
        <v>397</v>
      </c>
      <c r="E62" s="24" t="s">
        <v>730</v>
      </c>
      <c r="F62" s="24" t="s">
        <v>33</v>
      </c>
      <c r="G62" s="5">
        <v>12</v>
      </c>
      <c r="H62" s="5">
        <v>0</v>
      </c>
      <c r="I62" s="5">
        <v>5</v>
      </c>
      <c r="J62" s="5">
        <v>1.2</v>
      </c>
      <c r="K62" s="5">
        <f>IF(J62="Sin Información",J62,IF(I62&gt;=10,H62,IF(((10-I62)*J62+H62)&gt;=G62,G62,(10-I62)*J62+H62)))</f>
        <v>6</v>
      </c>
      <c r="L62" s="5" t="s">
        <v>516</v>
      </c>
      <c r="M62" s="6"/>
    </row>
    <row r="63" spans="1:13" ht="15.75" thickBot="1" x14ac:dyDescent="0.3">
      <c r="B63" s="24">
        <v>61</v>
      </c>
      <c r="C63" s="24" t="s">
        <v>1255</v>
      </c>
      <c r="D63" s="24" t="s">
        <v>405</v>
      </c>
      <c r="E63" s="24" t="s">
        <v>754</v>
      </c>
      <c r="F63" s="24" t="s">
        <v>38</v>
      </c>
      <c r="G63" s="5">
        <v>17.132999999999999</v>
      </c>
      <c r="H63" s="5">
        <v>0</v>
      </c>
      <c r="I63" s="5">
        <v>13</v>
      </c>
      <c r="J63" s="5">
        <v>0.85664999999999991</v>
      </c>
      <c r="K63" s="5">
        <f>IF(J63="Sin Información",J63,IF(I63&gt;=10,H63,IF(((10-I63)*J63+H63)&gt;=G63,G63,(10-I63)*J63+H63)))</f>
        <v>0</v>
      </c>
      <c r="L63" s="5" t="s">
        <v>516</v>
      </c>
      <c r="M63" s="6"/>
    </row>
    <row r="64" spans="1:13" ht="15.75" thickBot="1" x14ac:dyDescent="0.3">
      <c r="B64" s="24">
        <v>62</v>
      </c>
      <c r="C64" s="24" t="s">
        <v>1255</v>
      </c>
      <c r="D64" s="24" t="s">
        <v>406</v>
      </c>
      <c r="E64" s="24" t="s">
        <v>755</v>
      </c>
      <c r="F64" s="24" t="s">
        <v>38</v>
      </c>
      <c r="G64" s="5">
        <v>17.132999999999999</v>
      </c>
      <c r="H64" s="5">
        <v>0</v>
      </c>
      <c r="I64" s="5">
        <v>14</v>
      </c>
      <c r="J64" s="5">
        <v>0.85664999999999991</v>
      </c>
      <c r="K64" s="5">
        <f>IF(J64="Sin Información",J64,IF(I64&gt;=10,H64,IF(((10-I64)*J64+H64)&gt;=G64,G64,(10-I64)*J64+H64)))</f>
        <v>0</v>
      </c>
      <c r="L64" s="5" t="s">
        <v>516</v>
      </c>
      <c r="M64" s="6"/>
    </row>
    <row r="65" spans="2:13" ht="15.75" thickBot="1" x14ac:dyDescent="0.3">
      <c r="B65" s="24">
        <v>63</v>
      </c>
      <c r="C65" s="24" t="s">
        <v>1255</v>
      </c>
      <c r="D65" s="24" t="s">
        <v>407</v>
      </c>
      <c r="E65" s="24" t="s">
        <v>756</v>
      </c>
      <c r="F65" s="24" t="s">
        <v>38</v>
      </c>
      <c r="G65" s="5">
        <v>17.132999999999999</v>
      </c>
      <c r="H65" s="5">
        <v>0</v>
      </c>
      <c r="I65" s="5">
        <v>14</v>
      </c>
      <c r="J65" s="5">
        <v>0.85664999999999991</v>
      </c>
      <c r="K65" s="5">
        <f>IF(J65="Sin Información",J65,IF(I65&gt;=10,H65,IF(((10-I65)*J65+H65)&gt;=G65,G65,(10-I65)*J65+H65)))</f>
        <v>0</v>
      </c>
      <c r="L65" s="5" t="s">
        <v>516</v>
      </c>
      <c r="M65" s="6"/>
    </row>
    <row r="66" spans="2:13" ht="29.25" thickBot="1" x14ac:dyDescent="0.3">
      <c r="B66" s="24">
        <v>64</v>
      </c>
      <c r="C66" s="24" t="s">
        <v>1260</v>
      </c>
      <c r="D66" s="24" t="s">
        <v>388</v>
      </c>
      <c r="E66" s="24" t="s">
        <v>686</v>
      </c>
      <c r="F66" s="24" t="s">
        <v>33</v>
      </c>
      <c r="G66" s="5">
        <v>285</v>
      </c>
      <c r="H66" s="5">
        <v>126</v>
      </c>
      <c r="I66" s="5">
        <v>12.766666666666666</v>
      </c>
      <c r="J66" s="5">
        <v>57.96610169491526</v>
      </c>
      <c r="K66" s="5">
        <f>IF(J66="Sin Información",J66,IF(I66&gt;=10,H66,IF(((10-I66)*J66+H66)&gt;=G66,G66,(10-I66)*J66+H66)))</f>
        <v>126</v>
      </c>
      <c r="L66" s="5" t="s">
        <v>516</v>
      </c>
      <c r="M66" s="6" t="s">
        <v>1431</v>
      </c>
    </row>
    <row r="67" spans="2:13" ht="29.25" thickBot="1" x14ac:dyDescent="0.3">
      <c r="B67" s="24">
        <v>65</v>
      </c>
      <c r="C67" s="24" t="s">
        <v>1260</v>
      </c>
      <c r="D67" s="24" t="s">
        <v>389</v>
      </c>
      <c r="E67" s="24" t="s">
        <v>687</v>
      </c>
      <c r="F67" s="24" t="s">
        <v>33</v>
      </c>
      <c r="G67" s="5">
        <v>285</v>
      </c>
      <c r="H67" s="5">
        <v>126</v>
      </c>
      <c r="I67" s="5">
        <v>10.916666666666668</v>
      </c>
      <c r="J67" s="5">
        <v>54.878048780487802</v>
      </c>
      <c r="K67" s="5">
        <f>IF(J67="Sin Información",J67,IF(I67&gt;=10,H67,IF(((10-I67)*J67+H67)&gt;=G67,G67,(10-I67)*J67+H67)))</f>
        <v>126</v>
      </c>
      <c r="L67" s="5" t="s">
        <v>516</v>
      </c>
      <c r="M67" s="6" t="s">
        <v>1431</v>
      </c>
    </row>
    <row r="68" spans="2:13" ht="29.25" thickBot="1" x14ac:dyDescent="0.3">
      <c r="B68" s="24">
        <v>66</v>
      </c>
      <c r="C68" s="24" t="s">
        <v>1260</v>
      </c>
      <c r="D68" s="24" t="s">
        <v>199</v>
      </c>
      <c r="E68" s="24" t="s">
        <v>740</v>
      </c>
      <c r="F68" s="24" t="s">
        <v>38</v>
      </c>
      <c r="G68" s="5">
        <v>92</v>
      </c>
      <c r="H68" s="5">
        <v>0</v>
      </c>
      <c r="I68" s="5">
        <v>13.116666666666667</v>
      </c>
      <c r="J68" s="5">
        <v>56.79012345679012</v>
      </c>
      <c r="K68" s="5">
        <f>IF(J68="Sin Información",J68,IF(I68&gt;=10,H68,IF(((10-I68)*J68+H68)&gt;=G68,G68,(10-I68)*J68+H68)))</f>
        <v>0</v>
      </c>
      <c r="L68" s="5" t="s">
        <v>516</v>
      </c>
      <c r="M68" s="6" t="s">
        <v>1431</v>
      </c>
    </row>
    <row r="69" spans="2:13" ht="15.75" thickBot="1" x14ac:dyDescent="0.3">
      <c r="B69" s="24">
        <v>67</v>
      </c>
      <c r="C69" s="24" t="s">
        <v>1260</v>
      </c>
      <c r="D69" s="24" t="s">
        <v>297</v>
      </c>
      <c r="E69" s="24" t="s">
        <v>749</v>
      </c>
      <c r="F69" s="24" t="s">
        <v>38</v>
      </c>
      <c r="G69" s="5">
        <v>40</v>
      </c>
      <c r="H69" s="5">
        <v>0</v>
      </c>
      <c r="I69" s="5">
        <v>6.333333333333333</v>
      </c>
      <c r="J69" s="5">
        <v>30.075187969924812</v>
      </c>
      <c r="K69" s="5">
        <f>IF(J69="Sin Información",J69,IF(I69&gt;=10,H69,IF(((10-I69)*J69+H69)&gt;=G69,G69,(10-I69)*J69+H69)))</f>
        <v>40</v>
      </c>
      <c r="L69" s="5" t="s">
        <v>516</v>
      </c>
      <c r="M69" s="6"/>
    </row>
    <row r="70" spans="2:13" ht="29.25" thickBot="1" x14ac:dyDescent="0.3">
      <c r="B70" s="24">
        <v>68</v>
      </c>
      <c r="C70" s="24" t="s">
        <v>1265</v>
      </c>
      <c r="D70" s="24" t="s">
        <v>318</v>
      </c>
      <c r="E70" s="24" t="s">
        <v>879</v>
      </c>
      <c r="F70" s="24" t="s">
        <v>43</v>
      </c>
      <c r="G70" s="5">
        <v>12.53</v>
      </c>
      <c r="H70" s="5">
        <v>3.7</v>
      </c>
      <c r="I70" s="5">
        <v>9.1859999999999999</v>
      </c>
      <c r="J70" s="5">
        <v>10.441666666666665</v>
      </c>
      <c r="K70" s="5">
        <f>IF(J70="Sin Información",J70,IF(I70&gt;=10,H70,IF(((10-I70)*J70+H70)&gt;=G70,G70,(10-I70)*J70+H70)))</f>
        <v>12.199516666666664</v>
      </c>
      <c r="L70" s="5" t="s">
        <v>528</v>
      </c>
      <c r="M70" s="6" t="s">
        <v>1464</v>
      </c>
    </row>
    <row r="71" spans="2:13" ht="29.25" thickBot="1" x14ac:dyDescent="0.3">
      <c r="B71" s="24">
        <v>69</v>
      </c>
      <c r="C71" s="24" t="s">
        <v>1265</v>
      </c>
      <c r="D71" s="24" t="s">
        <v>319</v>
      </c>
      <c r="E71" s="24" t="s">
        <v>880</v>
      </c>
      <c r="F71" s="24" t="s">
        <v>43</v>
      </c>
      <c r="G71" s="5">
        <v>12.53</v>
      </c>
      <c r="H71" s="5">
        <v>3.7</v>
      </c>
      <c r="I71" s="5">
        <v>8.0760000000000005</v>
      </c>
      <c r="J71" s="5">
        <v>6.4855072463768106</v>
      </c>
      <c r="K71" s="5">
        <f>IF(J71="Sin Información",J71,IF(I71&gt;=10,H71,IF(((10-I71)*J71+H71)&gt;=G71,G71,(10-I71)*J71+H71)))</f>
        <v>12.53</v>
      </c>
      <c r="L71" s="5" t="s">
        <v>528</v>
      </c>
      <c r="M71" s="6" t="s">
        <v>1464</v>
      </c>
    </row>
    <row r="72" spans="2:13" ht="43.5" thickBot="1" x14ac:dyDescent="0.3">
      <c r="B72" s="24">
        <v>70</v>
      </c>
      <c r="C72" s="24" t="s">
        <v>1235</v>
      </c>
      <c r="D72" s="24" t="s">
        <v>1406</v>
      </c>
      <c r="E72" s="24" t="s">
        <v>1186</v>
      </c>
      <c r="F72" s="24" t="s">
        <v>43</v>
      </c>
      <c r="G72" s="5">
        <v>150</v>
      </c>
      <c r="H72" s="5" t="s">
        <v>66</v>
      </c>
      <c r="I72" s="5" t="s">
        <v>1</v>
      </c>
      <c r="J72" s="5" t="s">
        <v>1</v>
      </c>
      <c r="K72" s="5" t="str">
        <f>IF(J72="Sin Información",J72,IF(I72&gt;=10,H72,IF(((10-I72)*J72+H72)&gt;=G72,G72,(10-I72)*J72+H72)))</f>
        <v>Sin Información</v>
      </c>
      <c r="L72" s="5" t="s">
        <v>528</v>
      </c>
      <c r="M72" s="6" t="s">
        <v>1190</v>
      </c>
    </row>
    <row r="73" spans="2:13" ht="15.75" thickBot="1" x14ac:dyDescent="0.3">
      <c r="B73" s="24">
        <v>71</v>
      </c>
      <c r="C73" s="24" t="s">
        <v>1235</v>
      </c>
      <c r="D73" s="24" t="s">
        <v>169</v>
      </c>
      <c r="E73" s="24" t="s">
        <v>675</v>
      </c>
      <c r="F73" s="24" t="s">
        <v>33</v>
      </c>
      <c r="G73" s="5">
        <v>35.332999999999998</v>
      </c>
      <c r="H73" s="5">
        <v>0</v>
      </c>
      <c r="I73" s="5">
        <v>5.916666666666667</v>
      </c>
      <c r="J73" s="5">
        <v>9.3085106382978733</v>
      </c>
      <c r="K73" s="5">
        <f>IF(J73="Sin Información",J73,IF(I73&gt;=10,H73,IF(((10-I73)*J73+H73)&gt;=G73,G73,(10-I73)*J73+H73)))</f>
        <v>35.332999999999998</v>
      </c>
      <c r="L73" s="5" t="s">
        <v>516</v>
      </c>
      <c r="M73" s="6"/>
    </row>
    <row r="74" spans="2:13" ht="15.75" thickBot="1" x14ac:dyDescent="0.3">
      <c r="B74" s="24">
        <v>72</v>
      </c>
      <c r="C74" s="24" t="s">
        <v>1235</v>
      </c>
      <c r="D74" s="24" t="s">
        <v>170</v>
      </c>
      <c r="E74" s="24" t="s">
        <v>676</v>
      </c>
      <c r="F74" s="24" t="s">
        <v>33</v>
      </c>
      <c r="G74" s="5">
        <v>35.332999999999998</v>
      </c>
      <c r="H74" s="5">
        <v>20</v>
      </c>
      <c r="I74" s="5">
        <v>8.35</v>
      </c>
      <c r="J74" s="5">
        <v>9.2024539877300615</v>
      </c>
      <c r="K74" s="5">
        <f>IF(J74="Sin Información",J74,IF(I74&gt;=10,H74,IF(((10-I74)*J74+H74)&gt;=G74,G74,(10-I74)*J74+H74)))</f>
        <v>35.184049079754601</v>
      </c>
      <c r="L74" s="5" t="s">
        <v>516</v>
      </c>
      <c r="M74" s="6"/>
    </row>
    <row r="75" spans="2:13" ht="15.75" thickBot="1" x14ac:dyDescent="0.3">
      <c r="B75" s="24">
        <v>73</v>
      </c>
      <c r="C75" s="24" t="s">
        <v>1235</v>
      </c>
      <c r="D75" s="24" t="s">
        <v>171</v>
      </c>
      <c r="E75" s="24" t="s">
        <v>677</v>
      </c>
      <c r="F75" s="24" t="s">
        <v>33</v>
      </c>
      <c r="G75" s="5">
        <v>35.332999999999998</v>
      </c>
      <c r="H75" s="5">
        <v>0</v>
      </c>
      <c r="I75" s="5">
        <v>5.6833333333333336</v>
      </c>
      <c r="J75" s="5">
        <v>9.1863517060367457</v>
      </c>
      <c r="K75" s="5">
        <f>IF(J75="Sin Información",J75,IF(I75&gt;=10,H75,IF(((10-I75)*J75+H75)&gt;=G75,G75,(10-I75)*J75+H75)))</f>
        <v>35.332999999999998</v>
      </c>
      <c r="L75" s="5" t="s">
        <v>516</v>
      </c>
      <c r="M75" s="6"/>
    </row>
    <row r="76" spans="2:13" ht="15.75" thickBot="1" x14ac:dyDescent="0.3">
      <c r="B76" s="24">
        <v>74</v>
      </c>
      <c r="C76" s="24" t="s">
        <v>1235</v>
      </c>
      <c r="D76" s="24" t="s">
        <v>211</v>
      </c>
      <c r="E76" s="24" t="s">
        <v>680</v>
      </c>
      <c r="F76" s="24" t="s">
        <v>33</v>
      </c>
      <c r="G76" s="5">
        <v>112.5</v>
      </c>
      <c r="H76" s="5">
        <v>0</v>
      </c>
      <c r="I76" s="5">
        <v>4.9833333333333334</v>
      </c>
      <c r="J76" s="5">
        <v>68.181818181818187</v>
      </c>
      <c r="K76" s="5">
        <f>IF(J76="Sin Información",J76,IF(I76&gt;=10,H76,IF(((10-I76)*J76+H76)&gt;=G76,G76,(10-I76)*J76+H76)))</f>
        <v>112.5</v>
      </c>
      <c r="L76" s="5" t="s">
        <v>516</v>
      </c>
      <c r="M76" s="6"/>
    </row>
    <row r="77" spans="2:13" ht="15.75" thickBot="1" x14ac:dyDescent="0.3">
      <c r="B77" s="24">
        <v>75</v>
      </c>
      <c r="C77" s="24" t="s">
        <v>1235</v>
      </c>
      <c r="D77" s="24" t="s">
        <v>212</v>
      </c>
      <c r="E77" s="24" t="s">
        <v>681</v>
      </c>
      <c r="F77" s="24" t="s">
        <v>33</v>
      </c>
      <c r="G77" s="5">
        <v>112.5</v>
      </c>
      <c r="H77" s="5">
        <v>0</v>
      </c>
      <c r="I77" s="5">
        <v>4.083333333333333</v>
      </c>
      <c r="J77" s="5">
        <v>68.181818181818187</v>
      </c>
      <c r="K77" s="5">
        <f>IF(J77="Sin Información",J77,IF(I77&gt;=10,H77,IF(((10-I77)*J77+H77)&gt;=G77,G77,(10-I77)*J77+H77)))</f>
        <v>112.5</v>
      </c>
      <c r="L77" s="5" t="s">
        <v>516</v>
      </c>
      <c r="M77" s="6"/>
    </row>
    <row r="78" spans="2:13" ht="15.75" thickBot="1" x14ac:dyDescent="0.3">
      <c r="B78" s="24">
        <v>76</v>
      </c>
      <c r="C78" s="24" t="s">
        <v>1235</v>
      </c>
      <c r="D78" s="24" t="s">
        <v>213</v>
      </c>
      <c r="E78" s="24" t="s">
        <v>682</v>
      </c>
      <c r="F78" s="24" t="s">
        <v>33</v>
      </c>
      <c r="G78" s="5">
        <v>112.5</v>
      </c>
      <c r="H78" s="5">
        <v>0</v>
      </c>
      <c r="I78" s="5">
        <v>4.166666666666667</v>
      </c>
      <c r="J78" s="5">
        <v>68.181818181818187</v>
      </c>
      <c r="K78" s="5">
        <f>IF(J78="Sin Información",J78,IF(I78&gt;=10,H78,IF(((10-I78)*J78+H78)&gt;=G78,G78,(10-I78)*J78+H78)))</f>
        <v>112.5</v>
      </c>
      <c r="L78" s="5" t="s">
        <v>516</v>
      </c>
      <c r="M78" s="6"/>
    </row>
    <row r="79" spans="2:13" ht="15.75" thickBot="1" x14ac:dyDescent="0.3">
      <c r="B79" s="24">
        <v>77</v>
      </c>
      <c r="C79" s="24" t="s">
        <v>1235</v>
      </c>
      <c r="D79" s="24" t="s">
        <v>214</v>
      </c>
      <c r="E79" s="24" t="s">
        <v>683</v>
      </c>
      <c r="F79" s="24" t="s">
        <v>33</v>
      </c>
      <c r="G79" s="5">
        <v>112.5</v>
      </c>
      <c r="H79" s="5">
        <v>0</v>
      </c>
      <c r="I79" s="5">
        <v>4.75</v>
      </c>
      <c r="J79" s="5">
        <v>68.181818181818187</v>
      </c>
      <c r="K79" s="5">
        <f>IF(J79="Sin Información",J79,IF(I79&gt;=10,H79,IF(((10-I79)*J79+H79)&gt;=G79,G79,(10-I79)*J79+H79)))</f>
        <v>112.5</v>
      </c>
      <c r="L79" s="5" t="s">
        <v>516</v>
      </c>
      <c r="M79" s="6"/>
    </row>
    <row r="80" spans="2:13" ht="15.75" thickBot="1" x14ac:dyDescent="0.3">
      <c r="B80" s="24">
        <v>78</v>
      </c>
      <c r="C80" s="24" t="s">
        <v>1235</v>
      </c>
      <c r="D80" s="24" t="s">
        <v>374</v>
      </c>
      <c r="E80" s="24" t="s">
        <v>684</v>
      </c>
      <c r="F80" s="24" t="s">
        <v>33</v>
      </c>
      <c r="G80" s="5">
        <v>233.5</v>
      </c>
      <c r="H80" s="5">
        <v>80</v>
      </c>
      <c r="I80" s="5">
        <v>8.1833333333333336</v>
      </c>
      <c r="J80" s="5">
        <v>83.879781420765028</v>
      </c>
      <c r="K80" s="5">
        <f>IF(J80="Sin Información",J80,IF(I80&gt;=10,H80,IF(((10-I80)*J80+H80)&gt;=G80,G80,(10-I80)*J80+H80)))</f>
        <v>232.38160291438979</v>
      </c>
      <c r="L80" s="5" t="s">
        <v>516</v>
      </c>
      <c r="M80" s="6"/>
    </row>
    <row r="81" spans="1:13" ht="15.75" thickBot="1" x14ac:dyDescent="0.3">
      <c r="B81" s="24">
        <v>79</v>
      </c>
      <c r="C81" s="24" t="s">
        <v>1235</v>
      </c>
      <c r="D81" s="24" t="s">
        <v>375</v>
      </c>
      <c r="E81" s="24" t="s">
        <v>685</v>
      </c>
      <c r="F81" s="24" t="s">
        <v>33</v>
      </c>
      <c r="G81" s="5">
        <v>233.5</v>
      </c>
      <c r="H81" s="5">
        <v>80</v>
      </c>
      <c r="I81" s="5">
        <v>7.2833333333333332</v>
      </c>
      <c r="J81" s="5">
        <v>82.085561497326196</v>
      </c>
      <c r="K81" s="5">
        <f>IF(J81="Sin Información",J81,IF(I81&gt;=10,H81,IF(((10-I81)*J81+H81)&gt;=G81,G81,(10-I81)*J81+H81)))</f>
        <v>233.5</v>
      </c>
      <c r="L81" s="5" t="s">
        <v>516</v>
      </c>
      <c r="M81" s="6"/>
    </row>
    <row r="82" spans="1:13" ht="29.25" thickBot="1" x14ac:dyDescent="0.3">
      <c r="B82" s="24">
        <v>80</v>
      </c>
      <c r="C82" s="24" t="s">
        <v>1235</v>
      </c>
      <c r="D82" s="24" t="s">
        <v>421</v>
      </c>
      <c r="E82" s="24" t="s">
        <v>693</v>
      </c>
      <c r="F82" s="24" t="s">
        <v>33</v>
      </c>
      <c r="G82" s="5">
        <v>345</v>
      </c>
      <c r="H82" s="5">
        <v>90</v>
      </c>
      <c r="I82" s="5">
        <v>15.95</v>
      </c>
      <c r="J82" s="5">
        <v>120.28301886792453</v>
      </c>
      <c r="K82" s="5">
        <f>IF(J82="Sin Información",J82,IF(I82&gt;=10,H82,IF(((10-I82)*J82+H82)&gt;=G82,G82,(10-I82)*J82+H82)))</f>
        <v>90</v>
      </c>
      <c r="L82" s="5" t="s">
        <v>516</v>
      </c>
      <c r="M82" s="6" t="s">
        <v>1431</v>
      </c>
    </row>
    <row r="83" spans="1:13" ht="15.75" thickBot="1" x14ac:dyDescent="0.3">
      <c r="B83" s="24">
        <v>81</v>
      </c>
      <c r="C83" s="24" t="s">
        <v>1235</v>
      </c>
      <c r="D83" s="24" t="s">
        <v>422</v>
      </c>
      <c r="E83" s="24" t="s">
        <v>694</v>
      </c>
      <c r="F83" s="24" t="s">
        <v>33</v>
      </c>
      <c r="G83" s="5">
        <v>345</v>
      </c>
      <c r="H83" s="5">
        <v>90</v>
      </c>
      <c r="I83" s="5">
        <v>7.3333333333333339</v>
      </c>
      <c r="J83" s="5">
        <v>182.14285714285717</v>
      </c>
      <c r="K83" s="5">
        <f>IF(J83="Sin Información",J83,IF(I83&gt;=10,H83,IF(((10-I83)*J83+H83)&gt;=G83,G83,(10-I83)*J83+H83)))</f>
        <v>345</v>
      </c>
      <c r="L83" s="5" t="s">
        <v>516</v>
      </c>
      <c r="M83" s="6"/>
    </row>
    <row r="84" spans="1:13" ht="15.75" thickBot="1" x14ac:dyDescent="0.3">
      <c r="B84" s="24">
        <v>82</v>
      </c>
      <c r="C84" s="24" t="s">
        <v>1235</v>
      </c>
      <c r="D84" s="24" t="s">
        <v>423</v>
      </c>
      <c r="E84" s="24" t="s">
        <v>695</v>
      </c>
      <c r="F84" s="24" t="s">
        <v>33</v>
      </c>
      <c r="G84" s="5">
        <v>75.599999999999994</v>
      </c>
      <c r="H84" s="5">
        <v>45</v>
      </c>
      <c r="I84" s="5">
        <v>2.5666666666666669</v>
      </c>
      <c r="J84" s="5">
        <v>52.758620689655167</v>
      </c>
      <c r="K84" s="5">
        <f>IF(J84="Sin Información",J84,IF(I84&gt;=10,H84,IF(((10-I84)*J84+H84)&gt;=G84,G84,(10-I84)*J84+H84)))</f>
        <v>75.599999999999994</v>
      </c>
      <c r="L84" s="5" t="s">
        <v>516</v>
      </c>
      <c r="M84" s="6"/>
    </row>
    <row r="85" spans="1:13" ht="15.75" thickBot="1" x14ac:dyDescent="0.3">
      <c r="B85" s="24">
        <v>83</v>
      </c>
      <c r="C85" s="24" t="s">
        <v>1235</v>
      </c>
      <c r="D85" s="24" t="s">
        <v>424</v>
      </c>
      <c r="E85" s="24" t="s">
        <v>696</v>
      </c>
      <c r="F85" s="24" t="s">
        <v>33</v>
      </c>
      <c r="G85" s="5">
        <v>75.599999999999994</v>
      </c>
      <c r="H85" s="5">
        <v>40</v>
      </c>
      <c r="I85" s="5">
        <v>3.0666666666666664</v>
      </c>
      <c r="J85" s="5">
        <v>56.507936507936499</v>
      </c>
      <c r="K85" s="5">
        <f>IF(J85="Sin Información",J85,IF(I85&gt;=10,H85,IF(((10-I85)*J85+H85)&gt;=G85,G85,(10-I85)*J85+H85)))</f>
        <v>75.599999999999994</v>
      </c>
      <c r="L85" s="5" t="s">
        <v>516</v>
      </c>
      <c r="M85" s="6"/>
    </row>
    <row r="86" spans="1:13" ht="15.75" thickBot="1" x14ac:dyDescent="0.3">
      <c r="B86" s="24">
        <v>84</v>
      </c>
      <c r="C86" s="24" t="s">
        <v>1235</v>
      </c>
      <c r="D86" s="24" t="s">
        <v>425</v>
      </c>
      <c r="E86" s="24" t="s">
        <v>697</v>
      </c>
      <c r="F86" s="24" t="s">
        <v>33</v>
      </c>
      <c r="G86" s="5">
        <v>75.599999999999994</v>
      </c>
      <c r="H86" s="5">
        <v>45</v>
      </c>
      <c r="I86" s="5">
        <v>3.2666666666666666</v>
      </c>
      <c r="J86" s="5">
        <v>55.636363636363619</v>
      </c>
      <c r="K86" s="5">
        <f>IF(J86="Sin Información",J86,IF(I86&gt;=10,H86,IF(((10-I86)*J86+H86)&gt;=G86,G86,(10-I86)*J86+H86)))</f>
        <v>75.599999999999994</v>
      </c>
      <c r="L86" s="5" t="s">
        <v>516</v>
      </c>
      <c r="M86" s="6"/>
    </row>
    <row r="87" spans="1:13" ht="15.75" thickBot="1" x14ac:dyDescent="0.3">
      <c r="B87" s="24">
        <v>85</v>
      </c>
      <c r="C87" s="24" t="s">
        <v>1235</v>
      </c>
      <c r="D87" s="24" t="s">
        <v>426</v>
      </c>
      <c r="E87" s="24" t="s">
        <v>698</v>
      </c>
      <c r="F87" s="24" t="s">
        <v>33</v>
      </c>
      <c r="G87" s="5">
        <v>75.599999999999994</v>
      </c>
      <c r="H87" s="5">
        <v>40</v>
      </c>
      <c r="I87" s="5">
        <v>5</v>
      </c>
      <c r="J87" s="5">
        <v>55.624999999999993</v>
      </c>
      <c r="K87" s="5">
        <f>IF(J87="Sin Información",J87,IF(I87&gt;=10,H87,IF(((10-I87)*J87+H87)&gt;=G87,G87,(10-I87)*J87+H87)))</f>
        <v>75.599999999999994</v>
      </c>
      <c r="L87" s="5" t="s">
        <v>516</v>
      </c>
      <c r="M87" s="6"/>
    </row>
    <row r="88" spans="1:13" ht="15.75" thickBot="1" x14ac:dyDescent="0.3">
      <c r="B88" s="24">
        <v>86</v>
      </c>
      <c r="C88" s="24" t="s">
        <v>1235</v>
      </c>
      <c r="D88" s="24" t="s">
        <v>427</v>
      </c>
      <c r="E88" s="24" t="s">
        <v>699</v>
      </c>
      <c r="F88" s="24" t="s">
        <v>33</v>
      </c>
      <c r="G88" s="5">
        <v>75.599999999999994</v>
      </c>
      <c r="H88" s="5">
        <v>65</v>
      </c>
      <c r="I88" s="5">
        <v>6.4666666666666668</v>
      </c>
      <c r="J88" s="5">
        <v>52.999999999999972</v>
      </c>
      <c r="K88" s="5">
        <f>IF(J88="Sin Información",J88,IF(I88&gt;=10,H88,IF(((10-I88)*J88+H88)&gt;=G88,G88,(10-I88)*J88+H88)))</f>
        <v>75.599999999999994</v>
      </c>
      <c r="L88" s="5" t="s">
        <v>516</v>
      </c>
      <c r="M88" s="6"/>
    </row>
    <row r="89" spans="1:13" ht="29.25" thickBot="1" x14ac:dyDescent="0.3">
      <c r="B89" s="24">
        <v>87</v>
      </c>
      <c r="C89" s="24" t="s">
        <v>1235</v>
      </c>
      <c r="D89" s="24" t="s">
        <v>74</v>
      </c>
      <c r="E89" s="24" t="s">
        <v>731</v>
      </c>
      <c r="F89" s="24" t="s">
        <v>38</v>
      </c>
      <c r="G89" s="5">
        <v>21.5</v>
      </c>
      <c r="H89" s="5">
        <v>0</v>
      </c>
      <c r="I89" s="5">
        <v>13.766666666666667</v>
      </c>
      <c r="J89" s="5">
        <v>51.19047619047619</v>
      </c>
      <c r="K89" s="5">
        <f>IF(J89="Sin Información",J89,IF(I89&gt;=10,H89,IF(((10-I89)*J89+H89)&gt;=G89,G89,(10-I89)*J89+H89)))</f>
        <v>0</v>
      </c>
      <c r="L89" s="5" t="s">
        <v>516</v>
      </c>
      <c r="M89" s="6" t="s">
        <v>1431</v>
      </c>
    </row>
    <row r="90" spans="1:13" ht="29.25" thickBot="1" x14ac:dyDescent="0.3">
      <c r="A90" s="21"/>
      <c r="B90" s="24">
        <v>88</v>
      </c>
      <c r="C90" s="24" t="s">
        <v>1235</v>
      </c>
      <c r="D90" s="24" t="s">
        <v>76</v>
      </c>
      <c r="E90" s="24" t="s">
        <v>732</v>
      </c>
      <c r="F90" s="24" t="s">
        <v>38</v>
      </c>
      <c r="G90" s="5">
        <v>25</v>
      </c>
      <c r="H90" s="5">
        <v>0</v>
      </c>
      <c r="I90" s="5">
        <v>13.366666666666667</v>
      </c>
      <c r="J90" s="5">
        <v>14.124293785310734</v>
      </c>
      <c r="K90" s="5">
        <f>IF(J90="Sin Información",J90,IF(I90&gt;=10,H90,IF(((10-I90)*J90+H90)&gt;=G90,G90,(10-I90)*J90+H90)))</f>
        <v>0</v>
      </c>
      <c r="L90" s="5" t="s">
        <v>516</v>
      </c>
      <c r="M90" s="6" t="s">
        <v>1431</v>
      </c>
    </row>
    <row r="91" spans="1:13" ht="29.25" thickBot="1" x14ac:dyDescent="0.3">
      <c r="B91" s="24">
        <v>89</v>
      </c>
      <c r="C91" s="24" t="s">
        <v>1235</v>
      </c>
      <c r="D91" s="24" t="s">
        <v>77</v>
      </c>
      <c r="E91" s="24" t="s">
        <v>733</v>
      </c>
      <c r="F91" s="24" t="s">
        <v>38</v>
      </c>
      <c r="G91" s="5">
        <v>25</v>
      </c>
      <c r="H91" s="5">
        <v>0</v>
      </c>
      <c r="I91" s="5">
        <v>13.366666666666667</v>
      </c>
      <c r="J91" s="5">
        <v>13.966480446927374</v>
      </c>
      <c r="K91" s="5">
        <f>IF(J91="Sin Información",J91,IF(I91&gt;=10,H91,IF(((10-I91)*J91+H91)&gt;=G91,G91,(10-I91)*J91+H91)))</f>
        <v>0</v>
      </c>
      <c r="L91" s="5" t="s">
        <v>516</v>
      </c>
      <c r="M91" s="6" t="s">
        <v>1431</v>
      </c>
    </row>
    <row r="92" spans="1:13" ht="15.75" thickBot="1" x14ac:dyDescent="0.3">
      <c r="B92" s="24">
        <v>90</v>
      </c>
      <c r="C92" s="24" t="s">
        <v>1235</v>
      </c>
      <c r="D92" s="24" t="s">
        <v>268</v>
      </c>
      <c r="E92" s="24" t="s">
        <v>741</v>
      </c>
      <c r="F92" s="24" t="s">
        <v>38</v>
      </c>
      <c r="G92" s="5">
        <v>35</v>
      </c>
      <c r="H92" s="5">
        <v>12</v>
      </c>
      <c r="I92" s="5">
        <v>9.9333333333333336</v>
      </c>
      <c r="J92" s="5">
        <v>5.340793489318413</v>
      </c>
      <c r="K92" s="5">
        <f>IF(J92="Sin Información",J92,IF(I92&gt;=10,H92,IF(((10-I92)*J92+H92)&gt;=G92,G92,(10-I92)*J92+H92)))</f>
        <v>12.356052899287892</v>
      </c>
      <c r="L92" s="5" t="s">
        <v>516</v>
      </c>
      <c r="M92" s="6"/>
    </row>
    <row r="93" spans="1:13" ht="15.75" thickBot="1" x14ac:dyDescent="0.3">
      <c r="B93" s="24">
        <v>91</v>
      </c>
      <c r="C93" s="24" t="s">
        <v>1235</v>
      </c>
      <c r="D93" s="24" t="s">
        <v>269</v>
      </c>
      <c r="E93" s="24" t="s">
        <v>742</v>
      </c>
      <c r="F93" s="24" t="s">
        <v>38</v>
      </c>
      <c r="G93" s="5">
        <v>35</v>
      </c>
      <c r="H93" s="5">
        <v>10</v>
      </c>
      <c r="I93" s="5">
        <v>8.0833333333333339</v>
      </c>
      <c r="J93" s="5">
        <v>8.440514469453376</v>
      </c>
      <c r="K93" s="5">
        <f>IF(J93="Sin Información",J93,IF(I93&gt;=10,H93,IF(((10-I93)*J93+H93)&gt;=G93,G93,(10-I93)*J93+H93)))</f>
        <v>26.177652733118965</v>
      </c>
      <c r="L93" s="5" t="s">
        <v>516</v>
      </c>
      <c r="M93" s="6"/>
    </row>
    <row r="94" spans="1:13" ht="15.75" thickBot="1" x14ac:dyDescent="0.3">
      <c r="B94" s="24">
        <v>92</v>
      </c>
      <c r="C94" s="24" t="s">
        <v>1235</v>
      </c>
      <c r="D94" s="24" t="s">
        <v>321</v>
      </c>
      <c r="E94" s="24" t="s">
        <v>750</v>
      </c>
      <c r="F94" s="24" t="s">
        <v>42</v>
      </c>
      <c r="G94" s="5">
        <v>9</v>
      </c>
      <c r="H94" s="5">
        <v>2</v>
      </c>
      <c r="I94" s="5">
        <v>9.0500000000000007</v>
      </c>
      <c r="J94" s="5">
        <v>5.2837573385518599</v>
      </c>
      <c r="K94" s="5">
        <f>IF(J94="Sin Información",J94,IF(I94&gt;=10,H94,IF(((10-I94)*J94+H94)&gt;=G94,G94,(10-I94)*J94+H94)))</f>
        <v>7.0195694716242629</v>
      </c>
      <c r="L94" s="5" t="s">
        <v>516</v>
      </c>
      <c r="M94" s="6"/>
    </row>
    <row r="95" spans="1:13" ht="15.75" thickBot="1" x14ac:dyDescent="0.3">
      <c r="B95" s="24">
        <v>93</v>
      </c>
      <c r="C95" s="24" t="s">
        <v>1235</v>
      </c>
      <c r="D95" s="24" t="s">
        <v>322</v>
      </c>
      <c r="E95" s="24" t="s">
        <v>881</v>
      </c>
      <c r="F95" s="24" t="s">
        <v>42</v>
      </c>
      <c r="G95" s="5">
        <v>9</v>
      </c>
      <c r="H95" s="5">
        <v>3</v>
      </c>
      <c r="I95" s="5">
        <v>20.133333333333333</v>
      </c>
      <c r="J95" s="5">
        <v>0.51575931232091687</v>
      </c>
      <c r="K95" s="5">
        <f>IF(J95="Sin Información",J95,IF(I95&gt;=10,H95,IF(((10-I95)*J95+H95)&gt;=G95,G95,(10-I95)*J95+H95)))</f>
        <v>3</v>
      </c>
      <c r="L95" s="5" t="s">
        <v>516</v>
      </c>
      <c r="M95" s="6"/>
    </row>
    <row r="96" spans="1:13" ht="15.75" thickBot="1" x14ac:dyDescent="0.3">
      <c r="B96" s="24">
        <v>94</v>
      </c>
      <c r="C96" s="24" t="s">
        <v>1235</v>
      </c>
      <c r="D96" s="24" t="s">
        <v>369</v>
      </c>
      <c r="E96" s="24" t="s">
        <v>753</v>
      </c>
      <c r="F96" s="24" t="s">
        <v>42</v>
      </c>
      <c r="G96" s="5">
        <v>9</v>
      </c>
      <c r="H96" s="5">
        <v>3.25</v>
      </c>
      <c r="I96" s="5">
        <v>9.8666666666666671</v>
      </c>
      <c r="J96" s="5">
        <v>14.0625</v>
      </c>
      <c r="K96" s="5">
        <f>IF(J96="Sin Información",J96,IF(I96&gt;=10,H96,IF(((10-I96)*J96+H96)&gt;=G96,G96,(10-I96)*J96+H96)))</f>
        <v>5.1249999999999929</v>
      </c>
      <c r="L96" s="5" t="s">
        <v>516</v>
      </c>
      <c r="M96" s="6"/>
    </row>
    <row r="97" spans="1:14" ht="15.75" thickBot="1" x14ac:dyDescent="0.3">
      <c r="B97" s="24">
        <v>95</v>
      </c>
      <c r="C97" s="24" t="s">
        <v>1235</v>
      </c>
      <c r="D97" s="24" t="s">
        <v>373</v>
      </c>
      <c r="E97" s="24" t="s">
        <v>513</v>
      </c>
      <c r="F97" s="24" t="s">
        <v>38</v>
      </c>
      <c r="G97" s="5">
        <v>32</v>
      </c>
      <c r="H97" s="5">
        <v>15</v>
      </c>
      <c r="I97" s="5">
        <v>4.8166666666666664</v>
      </c>
      <c r="J97" s="5">
        <v>11.294117647058822</v>
      </c>
      <c r="K97" s="5">
        <f>IF(J97="Sin Información",J97,IF(I97&gt;=10,H97,IF(((10-I97)*J97+H97)&gt;=G97,G97,(10-I97)*J97+H97)))</f>
        <v>32</v>
      </c>
      <c r="L97" s="5" t="s">
        <v>516</v>
      </c>
      <c r="M97" s="6"/>
    </row>
    <row r="98" spans="1:14" ht="15.75" thickBot="1" x14ac:dyDescent="0.3">
      <c r="B98" s="24">
        <v>96</v>
      </c>
      <c r="C98" s="24" t="s">
        <v>1235</v>
      </c>
      <c r="D98" s="24" t="s">
        <v>201</v>
      </c>
      <c r="E98" s="24" t="s">
        <v>785</v>
      </c>
      <c r="F98" s="24" t="s">
        <v>37</v>
      </c>
      <c r="G98" s="5">
        <v>23.8</v>
      </c>
      <c r="H98" s="5">
        <v>2</v>
      </c>
      <c r="I98" s="5">
        <v>6.7</v>
      </c>
      <c r="J98" s="5">
        <v>1.8354755784061696</v>
      </c>
      <c r="K98" s="5">
        <f>IF(J98="Sin Información",J98,IF(I98&gt;=10,H98,IF(((10-I98)*J98+H98)&gt;=G98,G98,(10-I98)*J98+H98)))</f>
        <v>8.0570694087403592</v>
      </c>
      <c r="L98" s="5" t="s">
        <v>516</v>
      </c>
      <c r="M98" s="6"/>
    </row>
    <row r="99" spans="1:14" ht="15.75" thickBot="1" x14ac:dyDescent="0.3">
      <c r="B99" s="24">
        <v>97</v>
      </c>
      <c r="C99" s="24" t="s">
        <v>1235</v>
      </c>
      <c r="D99" s="24" t="s">
        <v>263</v>
      </c>
      <c r="E99" s="24" t="s">
        <v>790</v>
      </c>
      <c r="F99" s="24" t="s">
        <v>37</v>
      </c>
      <c r="G99" s="5">
        <v>19.332999999999998</v>
      </c>
      <c r="H99" s="5">
        <v>2</v>
      </c>
      <c r="I99" s="5">
        <v>7.45</v>
      </c>
      <c r="J99" s="5">
        <v>0.95786952931461589</v>
      </c>
      <c r="K99" s="5">
        <f>IF(J99="Sin Información",J99,IF(I99&gt;=10,H99,IF(((10-I99)*J99+H99)&gt;=G99,G99,(10-I99)*J99+H99)))</f>
        <v>4.4425672997522705</v>
      </c>
      <c r="L99" s="5" t="s">
        <v>516</v>
      </c>
      <c r="M99" s="6"/>
    </row>
    <row r="100" spans="1:14" ht="15.75" thickBot="1" x14ac:dyDescent="0.3">
      <c r="B100" s="24">
        <v>98</v>
      </c>
      <c r="C100" s="24" t="s">
        <v>1235</v>
      </c>
      <c r="D100" s="24" t="s">
        <v>264</v>
      </c>
      <c r="E100" s="24" t="s">
        <v>791</v>
      </c>
      <c r="F100" s="24" t="s">
        <v>37</v>
      </c>
      <c r="G100" s="5">
        <v>19.332999999999998</v>
      </c>
      <c r="H100" s="5">
        <v>2</v>
      </c>
      <c r="I100" s="5">
        <v>8.7333333333333325</v>
      </c>
      <c r="J100" s="5">
        <v>1.2083124999999999</v>
      </c>
      <c r="K100" s="5">
        <f>IF(J100="Sin Información",J100,IF(I100&gt;=10,H100,IF(((10-I100)*J100+H100)&gt;=G100,G100,(10-I100)*J100+H100)))</f>
        <v>3.5305291666666676</v>
      </c>
      <c r="L100" s="5" t="s">
        <v>516</v>
      </c>
      <c r="M100" s="6"/>
      <c r="N100" s="20"/>
    </row>
    <row r="101" spans="1:14" ht="15.75" thickBot="1" x14ac:dyDescent="0.3">
      <c r="B101" s="24">
        <v>99</v>
      </c>
      <c r="C101" s="24" t="s">
        <v>1235</v>
      </c>
      <c r="D101" s="24" t="s">
        <v>265</v>
      </c>
      <c r="E101" s="24" t="s">
        <v>792</v>
      </c>
      <c r="F101" s="24" t="s">
        <v>37</v>
      </c>
      <c r="G101" s="5">
        <v>19.332999999999998</v>
      </c>
      <c r="H101" s="5">
        <v>2</v>
      </c>
      <c r="I101" s="5">
        <v>8.1</v>
      </c>
      <c r="J101" s="5">
        <v>2.8855223880597012</v>
      </c>
      <c r="K101" s="5">
        <f>IF(J101="Sin Información",J101,IF(I101&gt;=10,H101,IF(((10-I101)*J101+H101)&gt;=G101,G101,(10-I101)*J101+H101)))</f>
        <v>7.4824925373134334</v>
      </c>
      <c r="L101" s="5" t="s">
        <v>516</v>
      </c>
      <c r="M101" s="6"/>
      <c r="N101" s="20"/>
    </row>
    <row r="102" spans="1:14" ht="15.75" thickBot="1" x14ac:dyDescent="0.3">
      <c r="B102" s="24">
        <v>100</v>
      </c>
      <c r="C102" s="24" t="s">
        <v>1235</v>
      </c>
      <c r="D102" s="24" t="s">
        <v>491</v>
      </c>
      <c r="E102" s="24" t="s">
        <v>654</v>
      </c>
      <c r="F102" s="24" t="s">
        <v>37</v>
      </c>
      <c r="G102" s="5">
        <v>20.044</v>
      </c>
      <c r="H102" s="5">
        <v>3</v>
      </c>
      <c r="I102" s="5">
        <v>8.1</v>
      </c>
      <c r="J102" s="5">
        <v>2.9916417910447759</v>
      </c>
      <c r="K102" s="5">
        <f>IF(J102="Sin Información",J102,IF(I102&gt;=10,H102,IF(((10-I102)*J102+H102)&gt;=G102,G102,(10-I102)*J102+H102)))</f>
        <v>8.6841194029850755</v>
      </c>
      <c r="L102" s="5" t="s">
        <v>516</v>
      </c>
      <c r="M102" s="6"/>
      <c r="N102" s="20"/>
    </row>
    <row r="103" spans="1:14" ht="29.25" thickBot="1" x14ac:dyDescent="0.3">
      <c r="B103" s="24">
        <v>101</v>
      </c>
      <c r="C103" s="24" t="s">
        <v>1293</v>
      </c>
      <c r="D103" s="24" t="s">
        <v>259</v>
      </c>
      <c r="E103" s="24" t="s">
        <v>863</v>
      </c>
      <c r="F103" s="24" t="s">
        <v>42</v>
      </c>
      <c r="G103" s="5">
        <v>7</v>
      </c>
      <c r="H103" s="5">
        <v>0</v>
      </c>
      <c r="I103" s="5">
        <v>2.5499999999999998</v>
      </c>
      <c r="J103" s="5">
        <v>1.7355371900826446</v>
      </c>
      <c r="K103" s="5">
        <f>IF(J103="Sin Información",J103,IF(I103&gt;=10,H103,IF(((10-I103)*J103+H103)&gt;=G103,G103,(10-I103)*J103+H103)))</f>
        <v>7</v>
      </c>
      <c r="L103" s="5" t="s">
        <v>528</v>
      </c>
      <c r="M103" s="6" t="s">
        <v>1464</v>
      </c>
      <c r="N103" s="20"/>
    </row>
    <row r="104" spans="1:14" ht="29.25" thickBot="1" x14ac:dyDescent="0.3">
      <c r="B104" s="24">
        <v>102</v>
      </c>
      <c r="C104" s="24" t="s">
        <v>1293</v>
      </c>
      <c r="D104" s="24" t="s">
        <v>260</v>
      </c>
      <c r="E104" s="24" t="s">
        <v>864</v>
      </c>
      <c r="F104" s="24" t="s">
        <v>42</v>
      </c>
      <c r="G104" s="5">
        <v>7</v>
      </c>
      <c r="H104" s="5">
        <v>0</v>
      </c>
      <c r="I104" s="5">
        <v>3.1333333333333329</v>
      </c>
      <c r="J104" s="5">
        <v>1.160220994475138</v>
      </c>
      <c r="K104" s="5">
        <f>IF(J104="Sin Información",J104,IF(I104&gt;=10,H104,IF(((10-I104)*J104+H104)&gt;=G104,G104,(10-I104)*J104+H104)))</f>
        <v>7</v>
      </c>
      <c r="L104" s="5" t="s">
        <v>528</v>
      </c>
      <c r="M104" s="6" t="s">
        <v>1464</v>
      </c>
      <c r="N104" s="20"/>
    </row>
    <row r="105" spans="1:14" ht="29.25" thickBot="1" x14ac:dyDescent="0.3">
      <c r="B105" s="24">
        <v>103</v>
      </c>
      <c r="C105" s="24" t="s">
        <v>1197</v>
      </c>
      <c r="D105" s="24" t="s">
        <v>149</v>
      </c>
      <c r="E105" s="24" t="s">
        <v>736</v>
      </c>
      <c r="F105" s="24" t="s">
        <v>42</v>
      </c>
      <c r="G105" s="5">
        <v>5.4470000000000001</v>
      </c>
      <c r="H105" s="5">
        <v>0.5</v>
      </c>
      <c r="I105" s="5">
        <v>10</v>
      </c>
      <c r="J105" s="5">
        <v>0.77814285714285714</v>
      </c>
      <c r="K105" s="5">
        <f>IF(J105="Sin Información",J105,IF(I105&gt;=10,H105,IF(((10-I105)*J105+H105)&gt;=G105,G105,(10-I105)*J105+H105)))</f>
        <v>0.5</v>
      </c>
      <c r="L105" s="5" t="s">
        <v>528</v>
      </c>
      <c r="M105" s="6" t="s">
        <v>1464</v>
      </c>
      <c r="N105" s="20"/>
    </row>
    <row r="106" spans="1:14" ht="29.25" thickBot="1" x14ac:dyDescent="0.3">
      <c r="B106" s="24">
        <v>104</v>
      </c>
      <c r="C106" s="24" t="s">
        <v>1197</v>
      </c>
      <c r="D106" s="24" t="s">
        <v>150</v>
      </c>
      <c r="E106" s="24" t="s">
        <v>737</v>
      </c>
      <c r="F106" s="24" t="s">
        <v>42</v>
      </c>
      <c r="G106" s="5">
        <v>5.4470000000000001</v>
      </c>
      <c r="H106" s="5">
        <v>0.5</v>
      </c>
      <c r="I106" s="5">
        <v>10</v>
      </c>
      <c r="J106" s="5">
        <v>0.77814285714285714</v>
      </c>
      <c r="K106" s="5">
        <f>IF(J106="Sin Información",J106,IF(I106&gt;=10,H106,IF(((10-I106)*J106+H106)&gt;=G106,G106,(10-I106)*J106+H106)))</f>
        <v>0.5</v>
      </c>
      <c r="L106" s="5" t="s">
        <v>528</v>
      </c>
      <c r="M106" s="6" t="s">
        <v>1464</v>
      </c>
      <c r="N106" s="20"/>
    </row>
    <row r="107" spans="1:14" ht="15.75" thickBot="1" x14ac:dyDescent="0.3">
      <c r="B107" s="24">
        <v>105</v>
      </c>
      <c r="C107" s="24" t="s">
        <v>1197</v>
      </c>
      <c r="D107" s="24" t="s">
        <v>250</v>
      </c>
      <c r="E107" s="24" t="s">
        <v>763</v>
      </c>
      <c r="F107" s="24" t="s">
        <v>37</v>
      </c>
      <c r="G107" s="5">
        <v>2.1682199999999998</v>
      </c>
      <c r="H107" s="5">
        <v>1.6220000000000001</v>
      </c>
      <c r="I107" s="5">
        <v>1.24</v>
      </c>
      <c r="J107" s="5">
        <v>2.2823368421052632</v>
      </c>
      <c r="K107" s="5">
        <f>IF(J107="Sin Información",J107,IF(I107&gt;=10,H107,IF(((10-I107)*J107+H107)&gt;=G107,G107,(10-I107)*J107+H107)))</f>
        <v>2.1682199999999998</v>
      </c>
      <c r="L107" s="5" t="s">
        <v>516</v>
      </c>
      <c r="M107" s="6"/>
      <c r="N107" s="20"/>
    </row>
    <row r="108" spans="1:14" ht="15.75" thickBot="1" x14ac:dyDescent="0.3">
      <c r="B108" s="24">
        <v>106</v>
      </c>
      <c r="C108" s="24" t="s">
        <v>1197</v>
      </c>
      <c r="D108" s="24" t="s">
        <v>251</v>
      </c>
      <c r="E108" s="24" t="s">
        <v>764</v>
      </c>
      <c r="F108" s="24" t="s">
        <v>37</v>
      </c>
      <c r="G108" s="5">
        <v>2.2190100000000004</v>
      </c>
      <c r="H108" s="5">
        <v>1.6220000000000001</v>
      </c>
      <c r="I108" s="5">
        <v>1.24</v>
      </c>
      <c r="J108" s="5">
        <v>2.3358000000000003</v>
      </c>
      <c r="K108" s="5">
        <f>IF(J108="Sin Información",J108,IF(I108&gt;=10,H108,IF(((10-I108)*J108+H108)&gt;=G108,G108,(10-I108)*J108+H108)))</f>
        <v>2.2190100000000004</v>
      </c>
      <c r="L108" s="5" t="s">
        <v>516</v>
      </c>
      <c r="M108" s="6"/>
      <c r="N108" s="20"/>
    </row>
    <row r="109" spans="1:14" ht="15.75" thickBot="1" x14ac:dyDescent="0.3">
      <c r="B109" s="24">
        <v>107</v>
      </c>
      <c r="C109" s="24" t="s">
        <v>1197</v>
      </c>
      <c r="D109" s="24" t="s">
        <v>252</v>
      </c>
      <c r="E109" s="24" t="s">
        <v>765</v>
      </c>
      <c r="F109" s="24" t="s">
        <v>37</v>
      </c>
      <c r="G109" s="5">
        <v>2.1930800000000001</v>
      </c>
      <c r="H109" s="5">
        <v>1.6220000000000001</v>
      </c>
      <c r="I109" s="5">
        <v>1.24</v>
      </c>
      <c r="J109" s="5">
        <v>2.3085052631578948</v>
      </c>
      <c r="K109" s="5">
        <f>IF(J109="Sin Información",J109,IF(I109&gt;=10,H109,IF(((10-I109)*J109+H109)&gt;=G109,G109,(10-I109)*J109+H109)))</f>
        <v>2.1930800000000001</v>
      </c>
      <c r="L109" s="5" t="s">
        <v>516</v>
      </c>
      <c r="M109" s="6"/>
      <c r="N109" s="20"/>
    </row>
    <row r="110" spans="1:14" ht="15.75" thickBot="1" x14ac:dyDescent="0.3">
      <c r="B110" s="24">
        <v>108</v>
      </c>
      <c r="C110" s="24" t="s">
        <v>1197</v>
      </c>
      <c r="D110" s="24" t="s">
        <v>253</v>
      </c>
      <c r="E110" s="24" t="s">
        <v>766</v>
      </c>
      <c r="F110" s="24" t="s">
        <v>37</v>
      </c>
      <c r="G110" s="5">
        <v>2.1244999999999998</v>
      </c>
      <c r="H110" s="5">
        <v>1.6220000000000001</v>
      </c>
      <c r="I110" s="5">
        <v>1.24</v>
      </c>
      <c r="J110" s="5">
        <v>2.236315789473684</v>
      </c>
      <c r="K110" s="5">
        <f>IF(J110="Sin Información",J110,IF(I110&gt;=10,H110,IF(((10-I110)*J110+H110)&gt;=G110,G110,(10-I110)*J110+H110)))</f>
        <v>2.1244999999999998</v>
      </c>
      <c r="L110" s="5" t="s">
        <v>516</v>
      </c>
      <c r="M110" s="6"/>
    </row>
    <row r="111" spans="1:14" ht="15.75" thickBot="1" x14ac:dyDescent="0.3">
      <c r="A111" s="21"/>
      <c r="B111" s="24">
        <v>109</v>
      </c>
      <c r="C111" s="24" t="s">
        <v>1197</v>
      </c>
      <c r="D111" s="24" t="s">
        <v>329</v>
      </c>
      <c r="E111" s="24" t="s">
        <v>767</v>
      </c>
      <c r="F111" s="24" t="s">
        <v>37</v>
      </c>
      <c r="G111" s="5">
        <v>0.92407000000000006</v>
      </c>
      <c r="H111" s="5">
        <v>0.76500000000000001</v>
      </c>
      <c r="I111" s="5">
        <v>2.95</v>
      </c>
      <c r="J111" s="5">
        <v>0.34480223880597016</v>
      </c>
      <c r="K111" s="5">
        <f>IF(J111="Sin Información",J111,IF(I111&gt;=10,H111,IF(((10-I111)*J111+H111)&gt;=G111,G111,(10-I111)*J111+H111)))</f>
        <v>0.92407000000000006</v>
      </c>
      <c r="L111" s="5" t="s">
        <v>516</v>
      </c>
      <c r="M111" s="6"/>
    </row>
    <row r="112" spans="1:14" ht="15.75" thickBot="1" x14ac:dyDescent="0.3">
      <c r="B112" s="24">
        <v>110</v>
      </c>
      <c r="C112" s="24" t="s">
        <v>1197</v>
      </c>
      <c r="D112" s="24" t="s">
        <v>330</v>
      </c>
      <c r="E112" s="24" t="s">
        <v>768</v>
      </c>
      <c r="F112" s="24" t="s">
        <v>37</v>
      </c>
      <c r="G112" s="5">
        <v>0.82867999999999997</v>
      </c>
      <c r="H112" s="5">
        <v>0.76500000000000001</v>
      </c>
      <c r="I112" s="5">
        <v>2.95</v>
      </c>
      <c r="J112" s="5">
        <v>0.30920895522388059</v>
      </c>
      <c r="K112" s="5">
        <f>IF(J112="Sin Información",J112,IF(I112&gt;=10,H112,IF(((10-I112)*J112+H112)&gt;=G112,G112,(10-I112)*J112+H112)))</f>
        <v>0.82867999999999997</v>
      </c>
      <c r="L112" s="5" t="s">
        <v>516</v>
      </c>
      <c r="M112" s="6"/>
    </row>
    <row r="113" spans="1:13" ht="15.75" thickBot="1" x14ac:dyDescent="0.3">
      <c r="B113" s="24">
        <v>111</v>
      </c>
      <c r="C113" s="24" t="s">
        <v>1197</v>
      </c>
      <c r="D113" s="24" t="s">
        <v>331</v>
      </c>
      <c r="E113" s="24" t="s">
        <v>769</v>
      </c>
      <c r="F113" s="24" t="s">
        <v>37</v>
      </c>
      <c r="G113" s="5">
        <v>0.89576</v>
      </c>
      <c r="H113" s="5">
        <v>0.76500000000000001</v>
      </c>
      <c r="I113" s="5">
        <v>2.95</v>
      </c>
      <c r="J113" s="5">
        <v>0.33423880597014921</v>
      </c>
      <c r="K113" s="5">
        <f>IF(J113="Sin Información",J113,IF(I113&gt;=10,H113,IF(((10-I113)*J113+H113)&gt;=G113,G113,(10-I113)*J113+H113)))</f>
        <v>0.89576</v>
      </c>
      <c r="L113" s="5" t="s">
        <v>516</v>
      </c>
      <c r="M113" s="6"/>
    </row>
    <row r="114" spans="1:13" ht="15.75" thickBot="1" x14ac:dyDescent="0.3">
      <c r="B114" s="24">
        <v>112</v>
      </c>
      <c r="C114" s="24" t="s">
        <v>1197</v>
      </c>
      <c r="D114" s="24" t="s">
        <v>332</v>
      </c>
      <c r="E114" s="24" t="s">
        <v>770</v>
      </c>
      <c r="F114" s="24" t="s">
        <v>37</v>
      </c>
      <c r="G114" s="5">
        <v>1.10945</v>
      </c>
      <c r="H114" s="5">
        <v>1.1299999999999999</v>
      </c>
      <c r="I114" s="5">
        <v>2.95</v>
      </c>
      <c r="J114" s="5">
        <v>0.4139738805970149</v>
      </c>
      <c r="K114" s="5">
        <f>IF(J114="Sin Información",J114,IF(I114&gt;=10,H114,IF(((10-I114)*J114+H114)&gt;=G114,G114,(10-I114)*J114+H114)))</f>
        <v>1.10945</v>
      </c>
      <c r="L114" s="5" t="s">
        <v>516</v>
      </c>
      <c r="M114" s="6"/>
    </row>
    <row r="115" spans="1:13" ht="15.75" thickBot="1" x14ac:dyDescent="0.3">
      <c r="B115" s="24">
        <v>113</v>
      </c>
      <c r="C115" s="24" t="s">
        <v>1197</v>
      </c>
      <c r="D115" s="24" t="s">
        <v>333</v>
      </c>
      <c r="E115" s="24" t="s">
        <v>771</v>
      </c>
      <c r="F115" s="24" t="s">
        <v>37</v>
      </c>
      <c r="G115" s="5">
        <v>1.1388100000000001</v>
      </c>
      <c r="H115" s="5">
        <v>1.1299999999999999</v>
      </c>
      <c r="I115" s="5">
        <v>2.95</v>
      </c>
      <c r="J115" s="5">
        <v>0.42492910447761195</v>
      </c>
      <c r="K115" s="5">
        <f>IF(J115="Sin Información",J115,IF(I115&gt;=10,H115,IF(((10-I115)*J115+H115)&gt;=G115,G115,(10-I115)*J115+H115)))</f>
        <v>1.1388100000000001</v>
      </c>
      <c r="L115" s="5" t="s">
        <v>516</v>
      </c>
      <c r="M115" s="6"/>
    </row>
    <row r="116" spans="1:13" ht="15.75" thickBot="1" x14ac:dyDescent="0.3">
      <c r="B116" s="24">
        <v>114</v>
      </c>
      <c r="C116" s="24" t="s">
        <v>1197</v>
      </c>
      <c r="D116" s="24" t="s">
        <v>484</v>
      </c>
      <c r="E116" s="24" t="s">
        <v>655</v>
      </c>
      <c r="F116" s="24" t="s">
        <v>37</v>
      </c>
      <c r="G116" s="5">
        <v>20.52</v>
      </c>
      <c r="H116" s="5">
        <v>3</v>
      </c>
      <c r="I116" s="5">
        <v>12.6</v>
      </c>
      <c r="J116" s="5">
        <v>4.1040000000000001</v>
      </c>
      <c r="K116" s="5">
        <f>IF(J116="Sin Información",J116,IF(I116&gt;=10,H116,IF(((10-I116)*J116+H116)&gt;=G116,G116,(10-I116)*J116+H116)))</f>
        <v>3</v>
      </c>
      <c r="L116" s="5" t="s">
        <v>516</v>
      </c>
      <c r="M116" s="6"/>
    </row>
    <row r="117" spans="1:13" s="17" customFormat="1" ht="15.75" thickBot="1" x14ac:dyDescent="0.3">
      <c r="A117" s="20"/>
      <c r="B117" s="24">
        <v>115</v>
      </c>
      <c r="C117" s="24" t="s">
        <v>1197</v>
      </c>
      <c r="D117" s="24" t="s">
        <v>487</v>
      </c>
      <c r="E117" s="24" t="s">
        <v>656</v>
      </c>
      <c r="F117" s="24" t="s">
        <v>37</v>
      </c>
      <c r="G117" s="5">
        <v>20.52</v>
      </c>
      <c r="H117" s="5">
        <v>3</v>
      </c>
      <c r="I117" s="5">
        <v>12.6</v>
      </c>
      <c r="J117" s="5">
        <v>4.1040000000000001</v>
      </c>
      <c r="K117" s="5">
        <f>IF(J117="Sin Información",J117,IF(I117&gt;=10,H117,IF(((10-I117)*J117+H117)&gt;=G117,G117,(10-I117)*J117+H117)))</f>
        <v>3</v>
      </c>
      <c r="L117" s="5" t="s">
        <v>516</v>
      </c>
      <c r="M117" s="6"/>
    </row>
    <row r="118" spans="1:13" s="17" customFormat="1" ht="15.75" thickBot="1" x14ac:dyDescent="0.3">
      <c r="A118" s="20"/>
      <c r="B118" s="24">
        <v>116</v>
      </c>
      <c r="C118" s="24" t="s">
        <v>1197</v>
      </c>
      <c r="D118" s="24" t="s">
        <v>490</v>
      </c>
      <c r="E118" s="24" t="s">
        <v>658</v>
      </c>
      <c r="F118" s="24" t="s">
        <v>37</v>
      </c>
      <c r="G118" s="5">
        <v>36.4</v>
      </c>
      <c r="H118" s="5">
        <v>4</v>
      </c>
      <c r="I118" s="5">
        <v>10</v>
      </c>
      <c r="J118" s="5">
        <v>36.4</v>
      </c>
      <c r="K118" s="5">
        <f>IF(J118="Sin Información",J118,IF(I118&gt;=10,H118,IF(((10-I118)*J118+H118)&gt;=G118,G118,(10-I118)*J118+H118)))</f>
        <v>4</v>
      </c>
      <c r="L118" s="5" t="s">
        <v>516</v>
      </c>
      <c r="M118" s="6"/>
    </row>
    <row r="119" spans="1:13" s="17" customFormat="1" ht="15.75" thickBot="1" x14ac:dyDescent="0.3">
      <c r="A119" s="20"/>
      <c r="B119" s="24">
        <v>117</v>
      </c>
      <c r="C119" s="24" t="s">
        <v>1197</v>
      </c>
      <c r="D119" s="24" t="s">
        <v>490</v>
      </c>
      <c r="E119" s="24" t="s">
        <v>657</v>
      </c>
      <c r="F119" s="24" t="s">
        <v>36</v>
      </c>
      <c r="G119" s="5">
        <v>36.229999999999997</v>
      </c>
      <c r="H119" s="5">
        <v>4</v>
      </c>
      <c r="I119" s="5">
        <v>10</v>
      </c>
      <c r="J119" s="5">
        <v>36.229999999999997</v>
      </c>
      <c r="K119" s="5">
        <f>IF(J119="Sin Información",J119,IF(I119&gt;=10,H119,IF(((10-I119)*J119+H119)&gt;=G119,G119,(10-I119)*J119+H119)))</f>
        <v>4</v>
      </c>
      <c r="L119" s="5" t="s">
        <v>516</v>
      </c>
      <c r="M119" s="6"/>
    </row>
    <row r="120" spans="1:13" s="17" customFormat="1" ht="15.75" thickBot="1" x14ac:dyDescent="0.3">
      <c r="A120" s="20"/>
      <c r="B120" s="24">
        <v>118</v>
      </c>
      <c r="C120" s="24" t="s">
        <v>1296</v>
      </c>
      <c r="D120" s="24" t="s">
        <v>207</v>
      </c>
      <c r="E120" s="24" t="s">
        <v>786</v>
      </c>
      <c r="F120" s="24" t="s">
        <v>37</v>
      </c>
      <c r="G120" s="5">
        <v>81</v>
      </c>
      <c r="H120" s="5">
        <v>1.296</v>
      </c>
      <c r="I120" s="5">
        <v>4</v>
      </c>
      <c r="J120" s="5">
        <v>20.25</v>
      </c>
      <c r="K120" s="5">
        <f>IF(J120="Sin Información",J120,IF(I120&gt;=10,H120,IF(((10-I120)*J120+H120)&gt;=G120,G120,(10-I120)*J120+H120)))</f>
        <v>81</v>
      </c>
      <c r="L120" s="5" t="s">
        <v>516</v>
      </c>
      <c r="M120" s="6"/>
    </row>
    <row r="121" spans="1:13" s="17" customFormat="1" ht="15.75" thickBot="1" x14ac:dyDescent="0.3">
      <c r="A121" s="20"/>
      <c r="B121" s="24">
        <v>119</v>
      </c>
      <c r="C121" s="24" t="s">
        <v>1296</v>
      </c>
      <c r="D121" s="24" t="s">
        <v>481</v>
      </c>
      <c r="E121" s="24" t="s">
        <v>814</v>
      </c>
      <c r="F121" s="24" t="s">
        <v>37</v>
      </c>
      <c r="G121" s="5">
        <v>59</v>
      </c>
      <c r="H121" s="5">
        <v>1.296</v>
      </c>
      <c r="I121" s="5">
        <v>4</v>
      </c>
      <c r="J121" s="5">
        <v>14.75</v>
      </c>
      <c r="K121" s="5">
        <f>IF(J121="Sin Información",J121,IF(I121&gt;=10,H121,IF(((10-I121)*J121+H121)&gt;=G121,G121,(10-I121)*J121+H121)))</f>
        <v>59</v>
      </c>
      <c r="L121" s="5" t="s">
        <v>516</v>
      </c>
      <c r="M121" s="6"/>
    </row>
    <row r="122" spans="1:13" s="17" customFormat="1" ht="15.75" thickBot="1" x14ac:dyDescent="0.3">
      <c r="A122" s="20"/>
      <c r="B122" s="24">
        <v>120</v>
      </c>
      <c r="C122" s="24" t="s">
        <v>1296</v>
      </c>
      <c r="D122" s="24" t="s">
        <v>492</v>
      </c>
      <c r="E122" s="24" t="s">
        <v>815</v>
      </c>
      <c r="F122" s="24" t="s">
        <v>37</v>
      </c>
      <c r="G122" s="5">
        <v>81</v>
      </c>
      <c r="H122" s="5">
        <v>1.296</v>
      </c>
      <c r="I122" s="5">
        <v>4</v>
      </c>
      <c r="J122" s="5">
        <v>20.25</v>
      </c>
      <c r="K122" s="5">
        <f>IF(J122="Sin Información",J122,IF(I122&gt;=10,H122,IF(((10-I122)*J122+H122)&gt;=G122,G122,(10-I122)*J122+H122)))</f>
        <v>81</v>
      </c>
      <c r="L122" s="5" t="s">
        <v>516</v>
      </c>
      <c r="M122" s="6"/>
    </row>
    <row r="123" spans="1:13" s="17" customFormat="1" ht="29.25" thickBot="1" x14ac:dyDescent="0.3">
      <c r="A123" s="20"/>
      <c r="B123" s="24">
        <v>121</v>
      </c>
      <c r="C123" s="24" t="s">
        <v>1290</v>
      </c>
      <c r="D123" s="24" t="s">
        <v>283</v>
      </c>
      <c r="E123" s="24" t="s">
        <v>873</v>
      </c>
      <c r="F123" s="24" t="s">
        <v>38</v>
      </c>
      <c r="G123" s="5">
        <v>17.2</v>
      </c>
      <c r="H123" s="5">
        <v>6.1</v>
      </c>
      <c r="I123" s="5">
        <v>3.9</v>
      </c>
      <c r="J123" s="5">
        <v>6.574923547400612</v>
      </c>
      <c r="K123" s="5">
        <f>IF(J123="Sin Información",J123,IF(I123&gt;=10,H123,IF(((10-I123)*J123+H123)&gt;=G123,G123,(10-I123)*J123+H123)))</f>
        <v>17.2</v>
      </c>
      <c r="L123" s="5" t="s">
        <v>528</v>
      </c>
      <c r="M123" s="6" t="s">
        <v>1464</v>
      </c>
    </row>
    <row r="124" spans="1:13" s="17" customFormat="1" ht="29.25" thickBot="1" x14ac:dyDescent="0.3">
      <c r="A124" s="20"/>
      <c r="B124" s="24">
        <v>122</v>
      </c>
      <c r="C124" s="24" t="s">
        <v>1290</v>
      </c>
      <c r="D124" s="24" t="s">
        <v>284</v>
      </c>
      <c r="E124" s="24" t="s">
        <v>874</v>
      </c>
      <c r="F124" s="24" t="s">
        <v>38</v>
      </c>
      <c r="G124" s="5">
        <v>17.2</v>
      </c>
      <c r="H124" s="5">
        <v>6.1</v>
      </c>
      <c r="I124" s="5">
        <v>3.9</v>
      </c>
      <c r="J124" s="5">
        <v>6.574923547400612</v>
      </c>
      <c r="K124" s="5">
        <f>IF(J124="Sin Información",J124,IF(I124&gt;=10,H124,IF(((10-I124)*J124+H124)&gt;=G124,G124,(10-I124)*J124+H124)))</f>
        <v>17.2</v>
      </c>
      <c r="L124" s="5" t="s">
        <v>528</v>
      </c>
      <c r="M124" s="6" t="s">
        <v>1464</v>
      </c>
    </row>
    <row r="125" spans="1:13" s="17" customFormat="1" ht="29.25" thickBot="1" x14ac:dyDescent="0.3">
      <c r="A125" s="20"/>
      <c r="B125" s="24">
        <v>123</v>
      </c>
      <c r="C125" s="24" t="s">
        <v>1299</v>
      </c>
      <c r="D125" s="24" t="s">
        <v>428</v>
      </c>
      <c r="E125" s="24" t="s">
        <v>913</v>
      </c>
      <c r="F125" s="24" t="s">
        <v>38</v>
      </c>
      <c r="G125" s="5">
        <v>6.3</v>
      </c>
      <c r="H125" s="5">
        <v>3.2</v>
      </c>
      <c r="I125" s="5">
        <v>7.64</v>
      </c>
      <c r="J125" s="5">
        <v>2.1428571428571428</v>
      </c>
      <c r="K125" s="5">
        <f>IF(J125="Sin Información",J125,IF(I125&gt;=10,H125,IF(((10-I125)*J125+H125)&gt;=G125,G125,(10-I125)*J125+H125)))</f>
        <v>6.3</v>
      </c>
      <c r="L125" s="5" t="s">
        <v>528</v>
      </c>
      <c r="M125" s="6" t="s">
        <v>1464</v>
      </c>
    </row>
    <row r="126" spans="1:13" s="17" customFormat="1" ht="29.25" thickBot="1" x14ac:dyDescent="0.3">
      <c r="A126" s="20"/>
      <c r="B126" s="24">
        <v>124</v>
      </c>
      <c r="C126" s="24" t="s">
        <v>1301</v>
      </c>
      <c r="D126" s="24" t="s">
        <v>362</v>
      </c>
      <c r="E126" s="24" t="s">
        <v>806</v>
      </c>
      <c r="F126" s="24" t="s">
        <v>36</v>
      </c>
      <c r="G126" s="5">
        <v>14.622</v>
      </c>
      <c r="H126" s="5">
        <v>3</v>
      </c>
      <c r="I126" s="5">
        <v>0</v>
      </c>
      <c r="J126" s="5" t="s">
        <v>1</v>
      </c>
      <c r="K126" s="5" t="str">
        <f>IF(J126="Sin Información",J126,IF(I126&gt;=10,H126,IF(((10-I126)*J126+H126)&gt;=G126,G126,(10-I126)*J126+H126)))</f>
        <v>Sin Información</v>
      </c>
      <c r="L126" s="5" t="s">
        <v>528</v>
      </c>
      <c r="M126" s="6" t="s">
        <v>1464</v>
      </c>
    </row>
    <row r="127" spans="1:13" s="17" customFormat="1" ht="15.75" thickBot="1" x14ac:dyDescent="0.3">
      <c r="A127" s="20"/>
      <c r="B127" s="24">
        <v>125</v>
      </c>
      <c r="C127" s="24" t="s">
        <v>1328</v>
      </c>
      <c r="D127" s="24" t="s">
        <v>200</v>
      </c>
      <c r="E127" s="24" t="s">
        <v>784</v>
      </c>
      <c r="F127" s="24" t="s">
        <v>37</v>
      </c>
      <c r="G127" s="5">
        <v>36</v>
      </c>
      <c r="H127" s="5">
        <v>0.49</v>
      </c>
      <c r="I127" s="5">
        <v>7</v>
      </c>
      <c r="J127" s="5">
        <v>5.7</v>
      </c>
      <c r="K127" s="5">
        <f>IF(J127="Sin Información",J127,IF(I127&gt;=10,H127,IF(((10-I127)*J127+H127)&gt;=G127,G127,(10-I127)*J127+H127)))</f>
        <v>17.59</v>
      </c>
      <c r="L127" s="5" t="s">
        <v>516</v>
      </c>
      <c r="M127" s="6"/>
    </row>
    <row r="128" spans="1:13" s="17" customFormat="1" ht="43.5" thickBot="1" x14ac:dyDescent="0.3">
      <c r="A128" s="20"/>
      <c r="B128" s="24">
        <v>126</v>
      </c>
      <c r="C128" s="24" t="s">
        <v>1240</v>
      </c>
      <c r="D128" s="24" t="s">
        <v>1413</v>
      </c>
      <c r="E128" s="24" t="s">
        <v>1186</v>
      </c>
      <c r="F128" s="24" t="s">
        <v>43</v>
      </c>
      <c r="G128" s="5">
        <v>3</v>
      </c>
      <c r="H128" s="5" t="s">
        <v>66</v>
      </c>
      <c r="I128" s="5" t="s">
        <v>1</v>
      </c>
      <c r="J128" s="5" t="s">
        <v>1</v>
      </c>
      <c r="K128" s="5" t="str">
        <f>IF(J128="Sin Información",J128,IF(I128&gt;=10,H128,IF(((10-I128)*J128+H128)&gt;=G128,G128,(10-I128)*J128+H128)))</f>
        <v>Sin Información</v>
      </c>
      <c r="L128" s="5" t="s">
        <v>528</v>
      </c>
      <c r="M128" s="6" t="s">
        <v>1190</v>
      </c>
    </row>
    <row r="129" spans="1:13" s="17" customFormat="1" ht="43.5" thickBot="1" x14ac:dyDescent="0.3">
      <c r="A129" s="20"/>
      <c r="B129" s="24">
        <v>127</v>
      </c>
      <c r="C129" s="24" t="s">
        <v>1429</v>
      </c>
      <c r="D129" s="24" t="s">
        <v>1409</v>
      </c>
      <c r="E129" s="24" t="s">
        <v>1186</v>
      </c>
      <c r="F129" s="24" t="s">
        <v>43</v>
      </c>
      <c r="G129" s="5">
        <v>1.6</v>
      </c>
      <c r="H129" s="5" t="s">
        <v>66</v>
      </c>
      <c r="I129" s="5" t="s">
        <v>1</v>
      </c>
      <c r="J129" s="5" t="s">
        <v>1</v>
      </c>
      <c r="K129" s="5" t="str">
        <f>IF(J129="Sin Información",J129,IF(I129&gt;=10,H129,IF(((10-I129)*J129+H129)&gt;=G129,G129,(10-I129)*J129+H129)))</f>
        <v>Sin Información</v>
      </c>
      <c r="L129" s="5" t="s">
        <v>528</v>
      </c>
      <c r="M129" s="6" t="s">
        <v>1190</v>
      </c>
    </row>
    <row r="130" spans="1:13" s="17" customFormat="1" ht="43.5" thickBot="1" x14ac:dyDescent="0.3">
      <c r="A130" s="20"/>
      <c r="B130" s="24">
        <v>128</v>
      </c>
      <c r="C130" s="24" t="s">
        <v>1430</v>
      </c>
      <c r="D130" s="24" t="s">
        <v>1410</v>
      </c>
      <c r="E130" s="24" t="s">
        <v>1186</v>
      </c>
      <c r="F130" s="24" t="s">
        <v>43</v>
      </c>
      <c r="G130" s="5">
        <v>2.9</v>
      </c>
      <c r="H130" s="5" t="s">
        <v>66</v>
      </c>
      <c r="I130" s="5" t="s">
        <v>1</v>
      </c>
      <c r="J130" s="5" t="s">
        <v>1</v>
      </c>
      <c r="K130" s="5" t="str">
        <f>IF(J130="Sin Información",J130,IF(I130&gt;=10,H130,IF(((10-I130)*J130+H130)&gt;=G130,G130,(10-I130)*J130+H130)))</f>
        <v>Sin Información</v>
      </c>
      <c r="L130" s="5" t="s">
        <v>528</v>
      </c>
      <c r="M130" s="6" t="s">
        <v>1190</v>
      </c>
    </row>
    <row r="131" spans="1:13" s="17" customFormat="1" ht="43.5" thickBot="1" x14ac:dyDescent="0.3">
      <c r="A131" s="20"/>
      <c r="B131" s="24">
        <v>129</v>
      </c>
      <c r="C131" s="24" t="s">
        <v>1239</v>
      </c>
      <c r="D131" s="24" t="s">
        <v>1412</v>
      </c>
      <c r="E131" s="24" t="s">
        <v>1186</v>
      </c>
      <c r="F131" s="24" t="s">
        <v>43</v>
      </c>
      <c r="G131" s="5">
        <v>2.9</v>
      </c>
      <c r="H131" s="5" t="s">
        <v>66</v>
      </c>
      <c r="I131" s="5" t="s">
        <v>1</v>
      </c>
      <c r="J131" s="5" t="s">
        <v>1</v>
      </c>
      <c r="K131" s="5" t="str">
        <f>IF(J131="Sin Información",J131,IF(I131&gt;=10,H131,IF(((10-I131)*J131+H131)&gt;=G131,G131,(10-I131)*J131+H131)))</f>
        <v>Sin Información</v>
      </c>
      <c r="L131" s="5" t="s">
        <v>528</v>
      </c>
      <c r="M131" s="6" t="s">
        <v>1190</v>
      </c>
    </row>
    <row r="132" spans="1:13" s="17" customFormat="1" ht="43.5" thickBot="1" x14ac:dyDescent="0.3">
      <c r="A132" s="20"/>
      <c r="B132" s="24">
        <v>130</v>
      </c>
      <c r="C132" s="24" t="s">
        <v>1236</v>
      </c>
      <c r="D132" s="24" t="s">
        <v>1407</v>
      </c>
      <c r="E132" s="24" t="s">
        <v>1186</v>
      </c>
      <c r="F132" s="24" t="s">
        <v>43</v>
      </c>
      <c r="G132" s="5">
        <v>3</v>
      </c>
      <c r="H132" s="5" t="s">
        <v>66</v>
      </c>
      <c r="I132" s="5" t="s">
        <v>1</v>
      </c>
      <c r="J132" s="5" t="s">
        <v>1</v>
      </c>
      <c r="K132" s="5" t="str">
        <f>IF(J132="Sin Información",J132,IF(I132&gt;=10,H132,IF(((10-I132)*J132+H132)&gt;=G132,G132,(10-I132)*J132+H132)))</f>
        <v>Sin Información</v>
      </c>
      <c r="L132" s="5" t="s">
        <v>528</v>
      </c>
      <c r="M132" s="6" t="s">
        <v>1190</v>
      </c>
    </row>
    <row r="133" spans="1:13" ht="29.25" thickBot="1" x14ac:dyDescent="0.3">
      <c r="B133" s="24">
        <v>131</v>
      </c>
      <c r="C133" s="24" t="s">
        <v>1367</v>
      </c>
      <c r="D133" s="24" t="s">
        <v>203</v>
      </c>
      <c r="E133" s="24" t="s">
        <v>853</v>
      </c>
      <c r="F133" s="24" t="s">
        <v>38</v>
      </c>
      <c r="G133" s="5">
        <v>20</v>
      </c>
      <c r="H133" s="5">
        <v>5</v>
      </c>
      <c r="I133" s="5">
        <v>7.7833333333333341</v>
      </c>
      <c r="J133" s="5">
        <v>1.3043478260869565</v>
      </c>
      <c r="K133" s="5">
        <f>IF(J133="Sin Información",J133,IF(I133&gt;=10,H133,IF(((10-I133)*J133+H133)&gt;=G133,G133,(10-I133)*J133+H133)))</f>
        <v>7.891304347826086</v>
      </c>
      <c r="L133" s="5" t="s">
        <v>528</v>
      </c>
      <c r="M133" s="6" t="s">
        <v>1464</v>
      </c>
    </row>
    <row r="134" spans="1:13" ht="29.25" thickBot="1" x14ac:dyDescent="0.3">
      <c r="B134" s="24">
        <v>132</v>
      </c>
      <c r="C134" s="24" t="s">
        <v>1367</v>
      </c>
      <c r="D134" s="24" t="s">
        <v>204</v>
      </c>
      <c r="E134" s="24" t="s">
        <v>854</v>
      </c>
      <c r="F134" s="24" t="s">
        <v>38</v>
      </c>
      <c r="G134" s="5">
        <v>20</v>
      </c>
      <c r="H134" s="5">
        <v>5</v>
      </c>
      <c r="I134" s="5">
        <v>7.1166666666666671</v>
      </c>
      <c r="J134" s="5">
        <v>3.0000000000000004</v>
      </c>
      <c r="K134" s="5">
        <f>IF(J134="Sin Información",J134,IF(I134&gt;=10,H134,IF(((10-I134)*J134+H134)&gt;=G134,G134,(10-I134)*J134+H134)))</f>
        <v>13.65</v>
      </c>
      <c r="L134" s="5" t="s">
        <v>528</v>
      </c>
      <c r="M134" s="6" t="s">
        <v>1464</v>
      </c>
    </row>
    <row r="135" spans="1:13" ht="29.25" thickBot="1" x14ac:dyDescent="0.3">
      <c r="B135" s="24">
        <v>133</v>
      </c>
      <c r="C135" s="24" t="s">
        <v>1367</v>
      </c>
      <c r="D135" s="24" t="s">
        <v>205</v>
      </c>
      <c r="E135" s="24" t="s">
        <v>855</v>
      </c>
      <c r="F135" s="24" t="s">
        <v>38</v>
      </c>
      <c r="G135" s="5">
        <v>20</v>
      </c>
      <c r="H135" s="5">
        <v>5</v>
      </c>
      <c r="I135" s="5">
        <v>6.4666666666666677</v>
      </c>
      <c r="J135" s="5">
        <v>6.6298342541436455</v>
      </c>
      <c r="K135" s="5">
        <f>IF(J135="Sin Información",J135,IF(I135&gt;=10,H135,IF(((10-I135)*J135+H135)&gt;=G135,G135,(10-I135)*J135+H135)))</f>
        <v>20</v>
      </c>
      <c r="L135" s="5" t="s">
        <v>528</v>
      </c>
      <c r="M135" s="6" t="s">
        <v>1464</v>
      </c>
    </row>
    <row r="136" spans="1:13" ht="29.25" thickBot="1" x14ac:dyDescent="0.3">
      <c r="B136" s="24">
        <v>134</v>
      </c>
      <c r="C136" s="24" t="s">
        <v>1308</v>
      </c>
      <c r="D136" s="24" t="s">
        <v>275</v>
      </c>
      <c r="E136" s="24" t="s">
        <v>743</v>
      </c>
      <c r="F136" s="24" t="s">
        <v>38</v>
      </c>
      <c r="G136" s="5">
        <v>81.599999999999994</v>
      </c>
      <c r="H136" s="5">
        <v>28</v>
      </c>
      <c r="I136" s="5">
        <v>9.85</v>
      </c>
      <c r="J136" s="5">
        <v>19.662650602409634</v>
      </c>
      <c r="K136" s="5">
        <f>IF(J136="Sin Información",J136,IF(I136&gt;=10,H136,IF(((10-I136)*J136+H136)&gt;=G136,G136,(10-I136)*J136+H136)))</f>
        <v>30.949397590361453</v>
      </c>
      <c r="L136" s="5" t="s">
        <v>528</v>
      </c>
      <c r="M136" s="6" t="s">
        <v>1464</v>
      </c>
    </row>
    <row r="137" spans="1:13" ht="29.25" thickBot="1" x14ac:dyDescent="0.3">
      <c r="B137" s="24">
        <v>135</v>
      </c>
      <c r="C137" s="24" t="s">
        <v>1308</v>
      </c>
      <c r="D137" s="24" t="s">
        <v>276</v>
      </c>
      <c r="E137" s="24" t="s">
        <v>744</v>
      </c>
      <c r="F137" s="24" t="s">
        <v>38</v>
      </c>
      <c r="G137" s="5">
        <v>81.599999999999994</v>
      </c>
      <c r="H137" s="5">
        <v>28</v>
      </c>
      <c r="I137" s="5">
        <v>9.85</v>
      </c>
      <c r="J137" s="5">
        <v>19.662650602409634</v>
      </c>
      <c r="K137" s="5">
        <f>IF(J137="Sin Información",J137,IF(I137&gt;=10,H137,IF(((10-I137)*J137+H137)&gt;=G137,G137,(10-I137)*J137+H137)))</f>
        <v>30.949397590361453</v>
      </c>
      <c r="L137" s="5" t="s">
        <v>528</v>
      </c>
      <c r="M137" s="6" t="s">
        <v>1464</v>
      </c>
    </row>
    <row r="138" spans="1:13" ht="29.25" thickBot="1" x14ac:dyDescent="0.3">
      <c r="B138" s="24">
        <v>136</v>
      </c>
      <c r="C138" s="24" t="s">
        <v>1309</v>
      </c>
      <c r="D138" s="24" t="s">
        <v>277</v>
      </c>
      <c r="E138" s="24" t="s">
        <v>745</v>
      </c>
      <c r="F138" s="24" t="s">
        <v>38</v>
      </c>
      <c r="G138" s="5">
        <v>77.5</v>
      </c>
      <c r="H138" s="5">
        <v>18</v>
      </c>
      <c r="I138" s="5">
        <v>5.85</v>
      </c>
      <c r="J138" s="5">
        <v>25.69060773480663</v>
      </c>
      <c r="K138" s="5">
        <f>IF(J138="Sin Información",J138,IF(I138&gt;=10,H138,IF(((10-I138)*J138+H138)&gt;=G138,G138,(10-I138)*J138+H138)))</f>
        <v>77.5</v>
      </c>
      <c r="L138" s="5" t="s">
        <v>528</v>
      </c>
      <c r="M138" s="6" t="s">
        <v>1464</v>
      </c>
    </row>
    <row r="139" spans="1:13" ht="29.25" thickBot="1" x14ac:dyDescent="0.3">
      <c r="B139" s="24">
        <v>137</v>
      </c>
      <c r="C139" s="24" t="s">
        <v>1309</v>
      </c>
      <c r="D139" s="24" t="s">
        <v>278</v>
      </c>
      <c r="E139" s="24" t="s">
        <v>746</v>
      </c>
      <c r="F139" s="24" t="s">
        <v>38</v>
      </c>
      <c r="G139" s="5">
        <v>77.5</v>
      </c>
      <c r="H139" s="5">
        <v>18</v>
      </c>
      <c r="I139" s="5">
        <v>5.85</v>
      </c>
      <c r="J139" s="5">
        <v>25.69060773480663</v>
      </c>
      <c r="K139" s="5">
        <f>IF(J139="Sin Información",J139,IF(I139&gt;=10,H139,IF(((10-I139)*J139+H139)&gt;=G139,G139,(10-I139)*J139+H139)))</f>
        <v>77.5</v>
      </c>
      <c r="L139" s="5" t="s">
        <v>528</v>
      </c>
      <c r="M139" s="6" t="s">
        <v>1464</v>
      </c>
    </row>
    <row r="140" spans="1:13" ht="43.5" thickBot="1" x14ac:dyDescent="0.3">
      <c r="B140" s="24">
        <v>138</v>
      </c>
      <c r="C140" s="24" t="s">
        <v>1238</v>
      </c>
      <c r="D140" s="24" t="s">
        <v>1411</v>
      </c>
      <c r="E140" s="24" t="s">
        <v>1186</v>
      </c>
      <c r="F140" s="24" t="s">
        <v>43</v>
      </c>
      <c r="G140" s="5">
        <v>6.5</v>
      </c>
      <c r="H140" s="5" t="s">
        <v>66</v>
      </c>
      <c r="I140" s="5" t="s">
        <v>1</v>
      </c>
      <c r="J140" s="5" t="s">
        <v>1</v>
      </c>
      <c r="K140" s="5" t="str">
        <f>IF(J140="Sin Información",J140,IF(I140&gt;=10,H140,IF(((10-I140)*J140+H140)&gt;=G140,G140,(10-I140)*J140+H140)))</f>
        <v>Sin Información</v>
      </c>
      <c r="L140" s="5" t="s">
        <v>528</v>
      </c>
      <c r="M140" s="6" t="s">
        <v>1190</v>
      </c>
    </row>
    <row r="141" spans="1:13" ht="29.25" thickBot="1" x14ac:dyDescent="0.3">
      <c r="B141" s="24">
        <v>139</v>
      </c>
      <c r="C141" s="24" t="s">
        <v>1311</v>
      </c>
      <c r="D141" s="24" t="s">
        <v>433</v>
      </c>
      <c r="E141" s="24" t="s">
        <v>916</v>
      </c>
      <c r="F141" s="24" t="s">
        <v>38</v>
      </c>
      <c r="G141" s="5">
        <v>2.56</v>
      </c>
      <c r="H141" s="5">
        <v>0.45</v>
      </c>
      <c r="I141" s="5">
        <v>4.66</v>
      </c>
      <c r="J141" s="5">
        <v>1.3763440860215055</v>
      </c>
      <c r="K141" s="5">
        <f>IF(J141="Sin Información",J141,IF(I141&gt;=10,H141,IF(((10-I141)*J141+H141)&gt;=G141,G141,(10-I141)*J141+H141)))</f>
        <v>2.56</v>
      </c>
      <c r="L141" s="5" t="s">
        <v>528</v>
      </c>
      <c r="M141" s="6" t="s">
        <v>1464</v>
      </c>
    </row>
    <row r="142" spans="1:13" ht="29.25" thickBot="1" x14ac:dyDescent="0.3">
      <c r="B142" s="24">
        <v>140</v>
      </c>
      <c r="C142" s="24" t="s">
        <v>1311</v>
      </c>
      <c r="D142" s="24" t="s">
        <v>434</v>
      </c>
      <c r="E142" s="24" t="s">
        <v>917</v>
      </c>
      <c r="F142" s="24" t="s">
        <v>38</v>
      </c>
      <c r="G142" s="5">
        <v>2.56</v>
      </c>
      <c r="H142" s="5">
        <v>0.45</v>
      </c>
      <c r="I142" s="5">
        <v>4.66</v>
      </c>
      <c r="J142" s="5">
        <v>1.3763440860215055</v>
      </c>
      <c r="K142" s="5">
        <f>IF(J142="Sin Información",J142,IF(I142&gt;=10,H142,IF(((10-I142)*J142+H142)&gt;=G142,G142,(10-I142)*J142+H142)))</f>
        <v>2.56</v>
      </c>
      <c r="L142" s="5" t="s">
        <v>528</v>
      </c>
      <c r="M142" s="6" t="s">
        <v>1464</v>
      </c>
    </row>
    <row r="143" spans="1:13" ht="29.25" thickBot="1" x14ac:dyDescent="0.3">
      <c r="B143" s="24">
        <v>141</v>
      </c>
      <c r="C143" s="24" t="s">
        <v>1313</v>
      </c>
      <c r="D143" s="24" t="s">
        <v>294</v>
      </c>
      <c r="E143" s="24" t="s">
        <v>875</v>
      </c>
      <c r="F143" s="24" t="s">
        <v>43</v>
      </c>
      <c r="G143" s="5">
        <v>9.5</v>
      </c>
      <c r="H143" s="5">
        <v>3.6219999999999999</v>
      </c>
      <c r="I143" s="5">
        <v>8.8166666666666664</v>
      </c>
      <c r="J143" s="5">
        <v>5.4807692307692308</v>
      </c>
      <c r="K143" s="5">
        <f>IF(J143="Sin Información",J143,IF(I143&gt;=10,H143,IF(((10-I143)*J143+H143)&gt;=G143,G143,(10-I143)*J143+H143)))</f>
        <v>9.5</v>
      </c>
      <c r="L143" s="5" t="s">
        <v>528</v>
      </c>
      <c r="M143" s="6" t="s">
        <v>1464</v>
      </c>
    </row>
    <row r="144" spans="1:13" ht="29.25" thickBot="1" x14ac:dyDescent="0.3">
      <c r="B144" s="24">
        <v>142</v>
      </c>
      <c r="C144" s="24" t="s">
        <v>1313</v>
      </c>
      <c r="D144" s="24" t="s">
        <v>295</v>
      </c>
      <c r="E144" s="24" t="s">
        <v>876</v>
      </c>
      <c r="F144" s="24" t="s">
        <v>43</v>
      </c>
      <c r="G144" s="5">
        <v>9.5</v>
      </c>
      <c r="H144" s="5">
        <v>3.6219999999999999</v>
      </c>
      <c r="I144" s="5">
        <v>8.8166666666666664</v>
      </c>
      <c r="J144" s="5">
        <v>5.4807692307692308</v>
      </c>
      <c r="K144" s="5">
        <f>IF(J144="Sin Información",J144,IF(I144&gt;=10,H144,IF(((10-I144)*J144+H144)&gt;=G144,G144,(10-I144)*J144+H144)))</f>
        <v>9.5</v>
      </c>
      <c r="L144" s="5" t="s">
        <v>528</v>
      </c>
      <c r="M144" s="6" t="s">
        <v>1464</v>
      </c>
    </row>
    <row r="145" spans="2:13" ht="29.25" thickBot="1" x14ac:dyDescent="0.3">
      <c r="B145" s="24">
        <v>143</v>
      </c>
      <c r="C145" s="24" t="s">
        <v>1313</v>
      </c>
      <c r="D145" s="24" t="s">
        <v>344</v>
      </c>
      <c r="E145" s="24" t="s">
        <v>890</v>
      </c>
      <c r="F145" s="24" t="s">
        <v>38</v>
      </c>
      <c r="G145" s="5">
        <v>6.3</v>
      </c>
      <c r="H145" s="5">
        <v>1.101</v>
      </c>
      <c r="I145" s="5">
        <v>4.6166666666666663</v>
      </c>
      <c r="J145" s="5">
        <v>1.1454545454545455</v>
      </c>
      <c r="K145" s="5">
        <f>IF(J145="Sin Información",J145,IF(I145&gt;=10,H145,IF(((10-I145)*J145+H145)&gt;=G145,G145,(10-I145)*J145+H145)))</f>
        <v>6.3</v>
      </c>
      <c r="L145" s="5" t="s">
        <v>528</v>
      </c>
      <c r="M145" s="6" t="s">
        <v>1464</v>
      </c>
    </row>
    <row r="146" spans="2:13" ht="29.25" thickBot="1" x14ac:dyDescent="0.3">
      <c r="B146" s="24">
        <v>144</v>
      </c>
      <c r="C146" s="24" t="s">
        <v>1313</v>
      </c>
      <c r="D146" s="24" t="s">
        <v>400</v>
      </c>
      <c r="E146" s="24" t="s">
        <v>903</v>
      </c>
      <c r="F146" s="24" t="s">
        <v>38</v>
      </c>
      <c r="G146" s="5">
        <v>7.1</v>
      </c>
      <c r="H146" s="5">
        <v>2</v>
      </c>
      <c r="I146" s="5">
        <v>5.4</v>
      </c>
      <c r="J146" s="5">
        <v>1.0118764845605701</v>
      </c>
      <c r="K146" s="5">
        <f>IF(J146="Sin Información",J146,IF(I146&gt;=10,H146,IF(((10-I146)*J146+H146)&gt;=G146,G146,(10-I146)*J146+H146)))</f>
        <v>6.6546318289786219</v>
      </c>
      <c r="L146" s="5" t="s">
        <v>528</v>
      </c>
      <c r="M146" s="6" t="s">
        <v>1464</v>
      </c>
    </row>
    <row r="147" spans="2:13" ht="29.25" thickBot="1" x14ac:dyDescent="0.3">
      <c r="B147" s="24">
        <v>145</v>
      </c>
      <c r="C147" s="24" t="s">
        <v>1313</v>
      </c>
      <c r="D147" s="24" t="s">
        <v>401</v>
      </c>
      <c r="E147" s="24" t="s">
        <v>904</v>
      </c>
      <c r="F147" s="24" t="s">
        <v>38</v>
      </c>
      <c r="G147" s="5">
        <v>7.1</v>
      </c>
      <c r="H147" s="5">
        <v>2</v>
      </c>
      <c r="I147" s="5">
        <v>5.4</v>
      </c>
      <c r="J147" s="5">
        <v>1.0118764845605701</v>
      </c>
      <c r="K147" s="5">
        <f>IF(J147="Sin Información",J147,IF(I147&gt;=10,H147,IF(((10-I147)*J147+H147)&gt;=G147,G147,(10-I147)*J147+H147)))</f>
        <v>6.6546318289786219</v>
      </c>
      <c r="L147" s="5" t="s">
        <v>528</v>
      </c>
      <c r="M147" s="6" t="s">
        <v>1464</v>
      </c>
    </row>
    <row r="148" spans="2:13" ht="29.25" thickBot="1" x14ac:dyDescent="0.3">
      <c r="B148" s="24">
        <v>146</v>
      </c>
      <c r="C148" s="24" t="s">
        <v>1258</v>
      </c>
      <c r="D148" s="24" t="s">
        <v>440</v>
      </c>
      <c r="E148" s="24" t="s">
        <v>920</v>
      </c>
      <c r="F148" s="24" t="s">
        <v>38</v>
      </c>
      <c r="G148" s="5">
        <v>20.149999999999999</v>
      </c>
      <c r="H148" s="5">
        <v>5</v>
      </c>
      <c r="I148" s="5">
        <v>6.7666666666666675</v>
      </c>
      <c r="J148" s="5">
        <v>3.3032786885245895</v>
      </c>
      <c r="K148" s="5">
        <f>IF(J148="Sin Información",J148,IF(I148&gt;=10,H148,IF(((10-I148)*J148+H148)&gt;=G148,G148,(10-I148)*J148+H148)))</f>
        <v>15.68060109289617</v>
      </c>
      <c r="L148" s="5" t="s">
        <v>528</v>
      </c>
      <c r="M148" s="6" t="s">
        <v>1464</v>
      </c>
    </row>
    <row r="149" spans="2:13" ht="29.25" thickBot="1" x14ac:dyDescent="0.3">
      <c r="B149" s="24">
        <v>147</v>
      </c>
      <c r="C149" s="24" t="s">
        <v>1258</v>
      </c>
      <c r="D149" s="24" t="s">
        <v>441</v>
      </c>
      <c r="E149" s="24" t="s">
        <v>921</v>
      </c>
      <c r="F149" s="24" t="s">
        <v>38</v>
      </c>
      <c r="G149" s="5">
        <v>20.149999999999999</v>
      </c>
      <c r="H149" s="5">
        <v>5</v>
      </c>
      <c r="I149" s="5">
        <v>8.0500000000000007</v>
      </c>
      <c r="J149" s="5">
        <v>2.9632352941176467</v>
      </c>
      <c r="K149" s="5">
        <f>IF(J149="Sin Información",J149,IF(I149&gt;=10,H149,IF(((10-I149)*J149+H149)&gt;=G149,G149,(10-I149)*J149+H149)))</f>
        <v>10.778308823529409</v>
      </c>
      <c r="L149" s="5" t="s">
        <v>528</v>
      </c>
      <c r="M149" s="6" t="s">
        <v>1464</v>
      </c>
    </row>
    <row r="150" spans="2:13" ht="29.25" thickBot="1" x14ac:dyDescent="0.3">
      <c r="B150" s="24">
        <v>148</v>
      </c>
      <c r="C150" s="24" t="s">
        <v>1231</v>
      </c>
      <c r="D150" s="24" t="s">
        <v>1465</v>
      </c>
      <c r="E150" s="24" t="s">
        <v>1470</v>
      </c>
      <c r="F150" s="24" t="s">
        <v>1471</v>
      </c>
      <c r="G150" s="5">
        <v>14.9</v>
      </c>
      <c r="H150" s="5">
        <v>0.62</v>
      </c>
      <c r="I150" s="5">
        <v>17.29</v>
      </c>
      <c r="J150" s="5">
        <v>1.26</v>
      </c>
      <c r="K150" s="5">
        <f>IF(J150="Sin Información",J150,IF(I150&gt;=10,H150,IF(((10-I150)*J150+H150)&gt;=G150,G150,(10-I150)*J150+H150)))</f>
        <v>0.62</v>
      </c>
      <c r="L150" s="5" t="s">
        <v>528</v>
      </c>
      <c r="M150" s="6" t="s">
        <v>1464</v>
      </c>
    </row>
    <row r="151" spans="2:13" ht="29.25" thickBot="1" x14ac:dyDescent="0.3">
      <c r="B151" s="24">
        <v>149</v>
      </c>
      <c r="C151" s="24" t="s">
        <v>1324</v>
      </c>
      <c r="D151" s="24" t="s">
        <v>346</v>
      </c>
      <c r="E151" s="24" t="s">
        <v>796</v>
      </c>
      <c r="F151" s="24" t="s">
        <v>37</v>
      </c>
      <c r="G151" s="5">
        <v>2.8639999999999999</v>
      </c>
      <c r="H151" s="5">
        <v>2.1</v>
      </c>
      <c r="I151" s="5">
        <v>25</v>
      </c>
      <c r="J151" s="5">
        <v>0.3</v>
      </c>
      <c r="K151" s="5">
        <f>IF(J151="Sin Información",J151,IF(I151&gt;=10,H151,IF(((10-I151)*J151+H151)&gt;=G151,G151,(10-I151)*J151+H151)))</f>
        <v>2.1</v>
      </c>
      <c r="L151" s="5" t="s">
        <v>528</v>
      </c>
      <c r="M151" s="6" t="s">
        <v>1464</v>
      </c>
    </row>
    <row r="152" spans="2:13" ht="29.25" thickBot="1" x14ac:dyDescent="0.3">
      <c r="B152" s="24">
        <v>150</v>
      </c>
      <c r="C152" s="24" t="s">
        <v>1324</v>
      </c>
      <c r="D152" s="24" t="s">
        <v>347</v>
      </c>
      <c r="E152" s="24" t="s">
        <v>797</v>
      </c>
      <c r="F152" s="24" t="s">
        <v>37</v>
      </c>
      <c r="G152" s="5">
        <v>2.8639999999999999</v>
      </c>
      <c r="H152" s="5">
        <v>2.1</v>
      </c>
      <c r="I152" s="5">
        <v>25</v>
      </c>
      <c r="J152" s="5">
        <v>0.3</v>
      </c>
      <c r="K152" s="5">
        <f>IF(J152="Sin Información",J152,IF(I152&gt;=10,H152,IF(((10-I152)*J152+H152)&gt;=G152,G152,(10-I152)*J152+H152)))</f>
        <v>2.1</v>
      </c>
      <c r="L152" s="5" t="s">
        <v>528</v>
      </c>
      <c r="M152" s="6" t="s">
        <v>1464</v>
      </c>
    </row>
    <row r="153" spans="2:13" ht="29.25" thickBot="1" x14ac:dyDescent="0.3">
      <c r="B153" s="24">
        <v>151</v>
      </c>
      <c r="C153" s="24" t="s">
        <v>1324</v>
      </c>
      <c r="D153" s="24" t="s">
        <v>348</v>
      </c>
      <c r="E153" s="24" t="s">
        <v>798</v>
      </c>
      <c r="F153" s="24" t="s">
        <v>37</v>
      </c>
      <c r="G153" s="5">
        <v>2.327</v>
      </c>
      <c r="H153" s="5">
        <v>2.1</v>
      </c>
      <c r="I153" s="5">
        <v>25</v>
      </c>
      <c r="J153" s="5">
        <v>0.3</v>
      </c>
      <c r="K153" s="5">
        <f>IF(J153="Sin Información",J153,IF(I153&gt;=10,H153,IF(((10-I153)*J153+H153)&gt;=G153,G153,(10-I153)*J153+H153)))</f>
        <v>2.1</v>
      </c>
      <c r="L153" s="5" t="s">
        <v>528</v>
      </c>
      <c r="M153" s="6" t="s">
        <v>1464</v>
      </c>
    </row>
    <row r="154" spans="2:13" ht="29.25" thickBot="1" x14ac:dyDescent="0.3">
      <c r="B154" s="24">
        <v>152</v>
      </c>
      <c r="C154" s="24" t="s">
        <v>1324</v>
      </c>
      <c r="D154" s="24" t="s">
        <v>349</v>
      </c>
      <c r="E154" s="24" t="s">
        <v>799</v>
      </c>
      <c r="F154" s="24" t="s">
        <v>37</v>
      </c>
      <c r="G154" s="5">
        <v>2.3420000000000001</v>
      </c>
      <c r="H154" s="5">
        <v>2.1</v>
      </c>
      <c r="I154" s="5">
        <v>25</v>
      </c>
      <c r="J154" s="5">
        <v>0.3</v>
      </c>
      <c r="K154" s="5">
        <f>IF(J154="Sin Información",J154,IF(I154&gt;=10,H154,IF(((10-I154)*J154+H154)&gt;=G154,G154,(10-I154)*J154+H154)))</f>
        <v>2.1</v>
      </c>
      <c r="L154" s="5" t="s">
        <v>528</v>
      </c>
      <c r="M154" s="6" t="s">
        <v>1464</v>
      </c>
    </row>
    <row r="155" spans="2:13" ht="29.25" thickBot="1" x14ac:dyDescent="0.3">
      <c r="B155" s="24">
        <v>153</v>
      </c>
      <c r="C155" s="24" t="s">
        <v>1324</v>
      </c>
      <c r="D155" s="24" t="s">
        <v>350</v>
      </c>
      <c r="E155" s="24" t="s">
        <v>800</v>
      </c>
      <c r="F155" s="24" t="s">
        <v>37</v>
      </c>
      <c r="G155" s="5">
        <v>2.3380000000000001</v>
      </c>
      <c r="H155" s="5">
        <v>2.1</v>
      </c>
      <c r="I155" s="5">
        <v>25</v>
      </c>
      <c r="J155" s="5">
        <v>0.3</v>
      </c>
      <c r="K155" s="5">
        <f>IF(J155="Sin Información",J155,IF(I155&gt;=10,H155,IF(((10-I155)*J155+H155)&gt;=G155,G155,(10-I155)*J155+H155)))</f>
        <v>2.1</v>
      </c>
      <c r="L155" s="5" t="s">
        <v>528</v>
      </c>
      <c r="M155" s="6" t="s">
        <v>1464</v>
      </c>
    </row>
    <row r="156" spans="2:13" ht="29.25" thickBot="1" x14ac:dyDescent="0.3">
      <c r="B156" s="24">
        <v>154</v>
      </c>
      <c r="C156" s="24" t="s">
        <v>1324</v>
      </c>
      <c r="D156" s="24" t="s">
        <v>351</v>
      </c>
      <c r="E156" s="24" t="s">
        <v>801</v>
      </c>
      <c r="F156" s="24" t="s">
        <v>37</v>
      </c>
      <c r="G156" s="5">
        <v>2.8639999999999999</v>
      </c>
      <c r="H156" s="5">
        <v>2.1</v>
      </c>
      <c r="I156" s="5">
        <v>25</v>
      </c>
      <c r="J156" s="5">
        <v>0.3</v>
      </c>
      <c r="K156" s="5">
        <f>IF(J156="Sin Información",J156,IF(I156&gt;=10,H156,IF(((10-I156)*J156+H156)&gt;=G156,G156,(10-I156)*J156+H156)))</f>
        <v>2.1</v>
      </c>
      <c r="L156" s="5" t="s">
        <v>528</v>
      </c>
      <c r="M156" s="6" t="s">
        <v>1464</v>
      </c>
    </row>
    <row r="157" spans="2:13" ht="29.25" thickBot="1" x14ac:dyDescent="0.3">
      <c r="B157" s="24">
        <v>155</v>
      </c>
      <c r="C157" s="24" t="s">
        <v>1324</v>
      </c>
      <c r="D157" s="24" t="s">
        <v>352</v>
      </c>
      <c r="E157" s="24" t="s">
        <v>802</v>
      </c>
      <c r="F157" s="24" t="s">
        <v>37</v>
      </c>
      <c r="G157" s="5">
        <v>2.3420000000000001</v>
      </c>
      <c r="H157" s="5">
        <v>2.1</v>
      </c>
      <c r="I157" s="5">
        <v>25</v>
      </c>
      <c r="J157" s="5">
        <v>0.3</v>
      </c>
      <c r="K157" s="5">
        <f>IF(J157="Sin Información",J157,IF(I157&gt;=10,H157,IF(((10-I157)*J157+H157)&gt;=G157,G157,(10-I157)*J157+H157)))</f>
        <v>2.1</v>
      </c>
      <c r="L157" s="5" t="s">
        <v>528</v>
      </c>
      <c r="M157" s="6" t="s">
        <v>1464</v>
      </c>
    </row>
    <row r="158" spans="2:13" ht="29.25" thickBot="1" x14ac:dyDescent="0.3">
      <c r="B158" s="24">
        <v>156</v>
      </c>
      <c r="C158" s="24" t="s">
        <v>1324</v>
      </c>
      <c r="D158" s="24" t="s">
        <v>353</v>
      </c>
      <c r="E158" s="24" t="s">
        <v>803</v>
      </c>
      <c r="F158" s="24" t="s">
        <v>37</v>
      </c>
      <c r="G158" s="5">
        <v>2.8639999999999999</v>
      </c>
      <c r="H158" s="5">
        <v>2.1</v>
      </c>
      <c r="I158" s="5">
        <v>25</v>
      </c>
      <c r="J158" s="5">
        <v>0.3</v>
      </c>
      <c r="K158" s="5">
        <f>IF(J158="Sin Información",J158,IF(I158&gt;=10,H158,IF(((10-I158)*J158+H158)&gt;=G158,G158,(10-I158)*J158+H158)))</f>
        <v>2.1</v>
      </c>
      <c r="L158" s="5" t="s">
        <v>528</v>
      </c>
      <c r="M158" s="6" t="s">
        <v>1464</v>
      </c>
    </row>
    <row r="159" spans="2:13" ht="29.25" thickBot="1" x14ac:dyDescent="0.3">
      <c r="B159" s="24">
        <v>157</v>
      </c>
      <c r="C159" s="24" t="s">
        <v>1324</v>
      </c>
      <c r="D159" s="24" t="s">
        <v>354</v>
      </c>
      <c r="E159" s="24" t="s">
        <v>804</v>
      </c>
      <c r="F159" s="24" t="s">
        <v>37</v>
      </c>
      <c r="G159" s="5">
        <v>2.355</v>
      </c>
      <c r="H159" s="5">
        <v>2.1</v>
      </c>
      <c r="I159" s="5">
        <v>25</v>
      </c>
      <c r="J159" s="5">
        <v>0.3</v>
      </c>
      <c r="K159" s="5">
        <f>IF(J159="Sin Información",J159,IF(I159&gt;=10,H159,IF(((10-I159)*J159+H159)&gt;=G159,G159,(10-I159)*J159+H159)))</f>
        <v>2.1</v>
      </c>
      <c r="L159" s="5" t="s">
        <v>528</v>
      </c>
      <c r="M159" s="6" t="s">
        <v>1464</v>
      </c>
    </row>
    <row r="160" spans="2:13" ht="29.25" thickBot="1" x14ac:dyDescent="0.3">
      <c r="B160" s="24">
        <v>158</v>
      </c>
      <c r="C160" s="24" t="s">
        <v>1324</v>
      </c>
      <c r="D160" s="24" t="s">
        <v>355</v>
      </c>
      <c r="E160" s="24" t="s">
        <v>805</v>
      </c>
      <c r="F160" s="24" t="s">
        <v>37</v>
      </c>
      <c r="G160" s="5">
        <v>2.367</v>
      </c>
      <c r="H160" s="5">
        <v>2.1</v>
      </c>
      <c r="I160" s="5">
        <v>25</v>
      </c>
      <c r="J160" s="5">
        <v>0.3</v>
      </c>
      <c r="K160" s="5">
        <f>IF(J160="Sin Información",J160,IF(I160&gt;=10,H160,IF(((10-I160)*J160+H160)&gt;=G160,G160,(10-I160)*J160+H160)))</f>
        <v>2.1</v>
      </c>
      <c r="L160" s="5" t="s">
        <v>528</v>
      </c>
      <c r="M160" s="6" t="s">
        <v>1464</v>
      </c>
    </row>
    <row r="161" spans="2:13" ht="29.25" thickBot="1" x14ac:dyDescent="0.3">
      <c r="B161" s="24">
        <v>159</v>
      </c>
      <c r="C161" s="24" t="s">
        <v>1332</v>
      </c>
      <c r="D161" s="24" t="s">
        <v>146</v>
      </c>
      <c r="E161" s="24" t="s">
        <v>734</v>
      </c>
      <c r="F161" s="24" t="s">
        <v>38</v>
      </c>
      <c r="G161" s="5">
        <v>56</v>
      </c>
      <c r="H161" s="5">
        <v>15</v>
      </c>
      <c r="I161" s="5">
        <v>4.0666666666666664</v>
      </c>
      <c r="J161" s="5">
        <v>44.210526315789473</v>
      </c>
      <c r="K161" s="5">
        <f>IF(J161="Sin Información",J161,IF(I161&gt;=10,H161,IF(((10-I161)*J161+H161)&gt;=G161,G161,(10-I161)*J161+H161)))</f>
        <v>56</v>
      </c>
      <c r="L161" s="5" t="s">
        <v>528</v>
      </c>
      <c r="M161" s="6" t="s">
        <v>1464</v>
      </c>
    </row>
    <row r="162" spans="2:13" ht="29.25" thickBot="1" x14ac:dyDescent="0.3">
      <c r="B162" s="24">
        <v>160</v>
      </c>
      <c r="C162" s="24" t="s">
        <v>1332</v>
      </c>
      <c r="D162" s="24" t="s">
        <v>147</v>
      </c>
      <c r="E162" s="24" t="s">
        <v>735</v>
      </c>
      <c r="F162" s="24" t="s">
        <v>38</v>
      </c>
      <c r="G162" s="5">
        <v>56</v>
      </c>
      <c r="H162" s="5">
        <v>15</v>
      </c>
      <c r="I162" s="5">
        <v>4</v>
      </c>
      <c r="J162" s="5">
        <v>48</v>
      </c>
      <c r="K162" s="5">
        <f>IF(J162="Sin Información",J162,IF(I162&gt;=10,H162,IF(((10-I162)*J162+H162)&gt;=G162,G162,(10-I162)*J162+H162)))</f>
        <v>56</v>
      </c>
      <c r="L162" s="5" t="s">
        <v>528</v>
      </c>
      <c r="M162" s="6" t="s">
        <v>1464</v>
      </c>
    </row>
    <row r="163" spans="2:13" ht="29.25" thickBot="1" x14ac:dyDescent="0.3">
      <c r="B163" s="24">
        <v>161</v>
      </c>
      <c r="C163" s="24" t="s">
        <v>1331</v>
      </c>
      <c r="D163" s="24" t="s">
        <v>193</v>
      </c>
      <c r="E163" s="24" t="s">
        <v>849</v>
      </c>
      <c r="F163" s="24" t="s">
        <v>38</v>
      </c>
      <c r="G163" s="5">
        <v>12</v>
      </c>
      <c r="H163" s="5">
        <v>4.8</v>
      </c>
      <c r="I163" s="5">
        <v>5.3333333333333339</v>
      </c>
      <c r="J163" s="5">
        <v>5.5384615384615392</v>
      </c>
      <c r="K163" s="5">
        <f>IF(J163="Sin Información",J163,IF(I163&gt;=10,H163,IF(((10-I163)*J163+H163)&gt;=G163,G163,(10-I163)*J163+H163)))</f>
        <v>12</v>
      </c>
      <c r="L163" s="5" t="s">
        <v>528</v>
      </c>
      <c r="M163" s="6" t="s">
        <v>1464</v>
      </c>
    </row>
    <row r="164" spans="2:13" ht="43.5" thickBot="1" x14ac:dyDescent="0.3">
      <c r="B164" s="24">
        <v>162</v>
      </c>
      <c r="C164" s="24" t="s">
        <v>1243</v>
      </c>
      <c r="D164" s="24" t="s">
        <v>1418</v>
      </c>
      <c r="E164" s="24" t="s">
        <v>1186</v>
      </c>
      <c r="F164" s="24" t="s">
        <v>37</v>
      </c>
      <c r="G164" s="5">
        <v>150</v>
      </c>
      <c r="H164" s="5" t="s">
        <v>66</v>
      </c>
      <c r="I164" s="5" t="s">
        <v>1</v>
      </c>
      <c r="J164" s="5" t="s">
        <v>1</v>
      </c>
      <c r="K164" s="5" t="str">
        <f>IF(J164="Sin Información",J164,IF(I164&gt;=10,H164,IF(((10-I164)*J164+H164)&gt;=G164,G164,(10-I164)*J164+H164)))</f>
        <v>Sin Información</v>
      </c>
      <c r="L164" s="5" t="s">
        <v>528</v>
      </c>
      <c r="M164" s="6" t="s">
        <v>1190</v>
      </c>
    </row>
    <row r="165" spans="2:13" ht="43.5" thickBot="1" x14ac:dyDescent="0.3">
      <c r="B165" s="24">
        <v>163</v>
      </c>
      <c r="C165" s="24" t="s">
        <v>1243</v>
      </c>
      <c r="D165" s="24" t="s">
        <v>1421</v>
      </c>
      <c r="E165" s="24" t="s">
        <v>1186</v>
      </c>
      <c r="F165" s="24" t="s">
        <v>37</v>
      </c>
      <c r="G165" s="5">
        <v>25</v>
      </c>
      <c r="H165" s="5" t="s">
        <v>66</v>
      </c>
      <c r="I165" s="5" t="s">
        <v>1</v>
      </c>
      <c r="J165" s="5" t="s">
        <v>1</v>
      </c>
      <c r="K165" s="5" t="str">
        <f>IF(J165="Sin Información",J165,IF(I165&gt;=10,H165,IF(((10-I165)*J165+H165)&gt;=G165,G165,(10-I165)*J165+H165)))</f>
        <v>Sin Información</v>
      </c>
      <c r="L165" s="5" t="s">
        <v>528</v>
      </c>
      <c r="M165" s="6" t="s">
        <v>1190</v>
      </c>
    </row>
    <row r="166" spans="2:13" ht="43.5" thickBot="1" x14ac:dyDescent="0.3">
      <c r="B166" s="24">
        <v>164</v>
      </c>
      <c r="C166" s="24" t="s">
        <v>1243</v>
      </c>
      <c r="D166" s="24" t="s">
        <v>1422</v>
      </c>
      <c r="E166" s="24" t="s">
        <v>1186</v>
      </c>
      <c r="F166" s="24" t="s">
        <v>37</v>
      </c>
      <c r="G166" s="5">
        <v>25</v>
      </c>
      <c r="H166" s="5" t="s">
        <v>66</v>
      </c>
      <c r="I166" s="5" t="s">
        <v>1</v>
      </c>
      <c r="J166" s="5" t="s">
        <v>1</v>
      </c>
      <c r="K166" s="5" t="str">
        <f>IF(J166="Sin Información",J166,IF(I166&gt;=10,H166,IF(((10-I166)*J166+H166)&gt;=G166,G166,(10-I166)*J166+H166)))</f>
        <v>Sin Información</v>
      </c>
      <c r="L166" s="5" t="s">
        <v>528</v>
      </c>
      <c r="M166" s="6" t="s">
        <v>1190</v>
      </c>
    </row>
    <row r="167" spans="2:13" ht="29.25" thickBot="1" x14ac:dyDescent="0.3">
      <c r="B167" s="24">
        <v>165</v>
      </c>
      <c r="C167" s="24" t="s">
        <v>1243</v>
      </c>
      <c r="D167" s="24" t="s">
        <v>1469</v>
      </c>
      <c r="E167" s="24" t="s">
        <v>1186</v>
      </c>
      <c r="F167" s="24" t="s">
        <v>37</v>
      </c>
      <c r="G167" s="5">
        <v>103.26</v>
      </c>
      <c r="H167" s="5">
        <v>0.47</v>
      </c>
      <c r="I167" s="5">
        <v>1.7</v>
      </c>
      <c r="J167" s="5">
        <f>(G167-56*H167)/0.6</f>
        <v>128.23333333333335</v>
      </c>
      <c r="K167" s="5">
        <f>IF(J167="Sin Información",J167,IF(I167&gt;=10,H167,IF(((10-I167)*J167+H167)&gt;=G167,G167,(10-I167)*J167+H167)))</f>
        <v>103.26</v>
      </c>
      <c r="L167" s="5" t="s">
        <v>528</v>
      </c>
      <c r="M167" s="6" t="s">
        <v>1464</v>
      </c>
    </row>
    <row r="168" spans="2:13" ht="29.25" thickBot="1" x14ac:dyDescent="0.3">
      <c r="B168" s="24">
        <v>166</v>
      </c>
      <c r="C168" s="24" t="s">
        <v>1243</v>
      </c>
      <c r="D168" s="24" t="s">
        <v>1478</v>
      </c>
      <c r="E168" s="24" t="s">
        <v>1186</v>
      </c>
      <c r="F168" s="24" t="s">
        <v>37</v>
      </c>
      <c r="G168" s="5">
        <v>77.721000000000004</v>
      </c>
      <c r="H168" s="5">
        <v>0.47</v>
      </c>
      <c r="I168" s="5">
        <v>1.65</v>
      </c>
      <c r="J168" s="5">
        <v>164.36</v>
      </c>
      <c r="K168" s="5">
        <f>IF(J168="Sin Información",J168,IF(I168&gt;=10,H168,IF(((10-I168)*J168+H168)&gt;=G168,G168,(10-I168)*J168+H168)))</f>
        <v>77.721000000000004</v>
      </c>
      <c r="L168" s="5" t="s">
        <v>528</v>
      </c>
      <c r="M168" s="6" t="s">
        <v>1464</v>
      </c>
    </row>
    <row r="169" spans="2:13" ht="29.25" thickBot="1" x14ac:dyDescent="0.3">
      <c r="B169" s="24">
        <v>167</v>
      </c>
      <c r="C169" s="24" t="s">
        <v>1243</v>
      </c>
      <c r="D169" s="24" t="s">
        <v>1445</v>
      </c>
      <c r="E169" s="24" t="s">
        <v>1186</v>
      </c>
      <c r="F169" s="24" t="s">
        <v>37</v>
      </c>
      <c r="G169" s="5">
        <v>104.16</v>
      </c>
      <c r="H169" s="5">
        <v>0.47</v>
      </c>
      <c r="I169" s="5">
        <v>1.75</v>
      </c>
      <c r="J169" s="5">
        <f>(G169-H169*56)/0.73</f>
        <v>106.63013698630138</v>
      </c>
      <c r="K169" s="5">
        <f>IF(J169="Sin Información",J169,IF(I169&gt;=10,H169,IF(((10-I169)*J169+H169)&gt;=G169,G169,(10-I169)*J169+H169)))</f>
        <v>104.16</v>
      </c>
      <c r="L169" s="5" t="s">
        <v>528</v>
      </c>
      <c r="M169" s="6" t="s">
        <v>1464</v>
      </c>
    </row>
    <row r="170" spans="2:13" ht="15.75" thickBot="1" x14ac:dyDescent="0.3">
      <c r="B170" s="24">
        <v>168</v>
      </c>
      <c r="C170" s="24" t="s">
        <v>1363</v>
      </c>
      <c r="D170" s="24" t="s">
        <v>561</v>
      </c>
      <c r="E170" s="24" t="s">
        <v>781</v>
      </c>
      <c r="F170" s="24" t="s">
        <v>37</v>
      </c>
      <c r="G170" s="5">
        <v>1.1200000000000001</v>
      </c>
      <c r="H170" s="5">
        <v>1.1200000000000001</v>
      </c>
      <c r="I170" s="5">
        <v>1.9980000000000002</v>
      </c>
      <c r="J170" s="5">
        <v>0.56056056056056058</v>
      </c>
      <c r="K170" s="5">
        <f>IF(J170="Sin Información",J170,IF(I170&gt;=10,H170,IF(((10-I170)*J170+H170)&gt;=G170,G170,(10-I170)*J170+H170)))</f>
        <v>1.1200000000000001</v>
      </c>
      <c r="L170" s="5" t="s">
        <v>516</v>
      </c>
      <c r="M170" s="6"/>
    </row>
    <row r="171" spans="2:13" ht="15.75" thickBot="1" x14ac:dyDescent="0.3">
      <c r="B171" s="24">
        <v>169</v>
      </c>
      <c r="C171" s="24" t="s">
        <v>1363</v>
      </c>
      <c r="D171" s="24" t="s">
        <v>562</v>
      </c>
      <c r="E171" s="24" t="s">
        <v>782</v>
      </c>
      <c r="F171" s="24" t="s">
        <v>37</v>
      </c>
      <c r="G171" s="5">
        <v>0.8</v>
      </c>
      <c r="H171" s="5">
        <v>0.8</v>
      </c>
      <c r="I171" s="5">
        <v>1.5</v>
      </c>
      <c r="J171" s="5">
        <v>0.53333333333333333</v>
      </c>
      <c r="K171" s="5">
        <f>IF(J171="Sin Información",J171,IF(I171&gt;=10,H171,IF(((10-I171)*J171+H171)&gt;=G171,G171,(10-I171)*J171+H171)))</f>
        <v>0.8</v>
      </c>
      <c r="L171" s="5" t="s">
        <v>516</v>
      </c>
      <c r="M171" s="6"/>
    </row>
    <row r="172" spans="2:13" ht="15.75" thickBot="1" x14ac:dyDescent="0.3">
      <c r="B172" s="24">
        <v>170</v>
      </c>
      <c r="C172" s="24" t="s">
        <v>1363</v>
      </c>
      <c r="D172" s="24" t="s">
        <v>563</v>
      </c>
      <c r="E172" s="24" t="s">
        <v>783</v>
      </c>
      <c r="F172" s="24" t="s">
        <v>37</v>
      </c>
      <c r="G172" s="5">
        <v>0.8</v>
      </c>
      <c r="H172" s="5">
        <v>0.8</v>
      </c>
      <c r="I172" s="5">
        <v>1.5</v>
      </c>
      <c r="J172" s="5">
        <v>0.53333333333333333</v>
      </c>
      <c r="K172" s="5">
        <f>IF(J172="Sin Información",J172,IF(I172&gt;=10,H172,IF(((10-I172)*J172+H172)&gt;=G172,G172,(10-I172)*J172+H172)))</f>
        <v>0.8</v>
      </c>
      <c r="L172" s="5" t="s">
        <v>516</v>
      </c>
      <c r="M172" s="6"/>
    </row>
    <row r="173" spans="2:13" ht="15.75" thickBot="1" x14ac:dyDescent="0.3">
      <c r="B173" s="24">
        <v>171</v>
      </c>
      <c r="C173" s="24" t="s">
        <v>1363</v>
      </c>
      <c r="D173" s="24" t="s">
        <v>668</v>
      </c>
      <c r="E173" s="24" t="s">
        <v>787</v>
      </c>
      <c r="F173" s="24" t="s">
        <v>37</v>
      </c>
      <c r="G173" s="5">
        <v>1.2</v>
      </c>
      <c r="H173" s="5">
        <v>1.2</v>
      </c>
      <c r="I173" s="5">
        <v>1.5</v>
      </c>
      <c r="J173" s="5">
        <v>0.6006006006006005</v>
      </c>
      <c r="K173" s="5">
        <f>IF(J173="Sin Información",J173,IF(I173&gt;=10,H173,IF(((10-I173)*J173+H173)&gt;=G173,G173,(10-I173)*J173+H173)))</f>
        <v>1.2</v>
      </c>
      <c r="L173" s="5" t="s">
        <v>516</v>
      </c>
      <c r="M173" s="6"/>
    </row>
    <row r="174" spans="2:13" ht="15.75" thickBot="1" x14ac:dyDescent="0.3">
      <c r="B174" s="24">
        <v>172</v>
      </c>
      <c r="C174" s="24" t="s">
        <v>1363</v>
      </c>
      <c r="D174" s="24" t="s">
        <v>669</v>
      </c>
      <c r="E174" s="24" t="s">
        <v>788</v>
      </c>
      <c r="F174" s="24" t="s">
        <v>37</v>
      </c>
      <c r="G174" s="5">
        <v>1.2</v>
      </c>
      <c r="H174" s="5">
        <v>1.2</v>
      </c>
      <c r="I174" s="5">
        <v>1.9980000000000002</v>
      </c>
      <c r="J174" s="5">
        <v>0.79999999999999993</v>
      </c>
      <c r="K174" s="5">
        <f>IF(J174="Sin Información",J174,IF(I174&gt;=10,H174,IF(((10-I174)*J174+H174)&gt;=G174,G174,(10-I174)*J174+H174)))</f>
        <v>1.2</v>
      </c>
      <c r="L174" s="5" t="s">
        <v>516</v>
      </c>
      <c r="M174" s="6"/>
    </row>
    <row r="175" spans="2:13" ht="15.75" thickBot="1" x14ac:dyDescent="0.3">
      <c r="B175" s="24">
        <v>173</v>
      </c>
      <c r="C175" s="24" t="s">
        <v>1363</v>
      </c>
      <c r="D175" s="24" t="s">
        <v>566</v>
      </c>
      <c r="E175" s="24" t="s">
        <v>789</v>
      </c>
      <c r="F175" s="24" t="s">
        <v>37</v>
      </c>
      <c r="G175" s="5">
        <v>0.8</v>
      </c>
      <c r="H175" s="5">
        <v>0.8</v>
      </c>
      <c r="I175" s="5">
        <v>1.9980000000000002</v>
      </c>
      <c r="J175" s="5">
        <v>0.40040040040040037</v>
      </c>
      <c r="K175" s="5">
        <f>IF(J175="Sin Información",J175,IF(I175&gt;=10,H175,IF(((10-I175)*J175+H175)&gt;=G175,G175,(10-I175)*J175+H175)))</f>
        <v>0.8</v>
      </c>
      <c r="L175" s="5" t="s">
        <v>516</v>
      </c>
      <c r="M175" s="6"/>
    </row>
    <row r="176" spans="2:13" ht="15.75" thickBot="1" x14ac:dyDescent="0.3">
      <c r="B176" s="24">
        <v>174</v>
      </c>
      <c r="C176" s="24" t="s">
        <v>1363</v>
      </c>
      <c r="D176" s="24" t="s">
        <v>571</v>
      </c>
      <c r="E176" s="24" t="s">
        <v>793</v>
      </c>
      <c r="F176" s="24" t="s">
        <v>37</v>
      </c>
      <c r="G176" s="5">
        <v>1.1200000000000001</v>
      </c>
      <c r="H176" s="5">
        <v>1.1200000000000001</v>
      </c>
      <c r="I176" s="5">
        <v>1.9980000000000002</v>
      </c>
      <c r="J176" s="5">
        <v>0.56056056056056058</v>
      </c>
      <c r="K176" s="5">
        <f>IF(J176="Sin Información",J176,IF(I176&gt;=10,H176,IF(((10-I176)*J176+H176)&gt;=G176,G176,(10-I176)*J176+H176)))</f>
        <v>1.1200000000000001</v>
      </c>
      <c r="L176" s="5" t="s">
        <v>516</v>
      </c>
      <c r="M176" s="6"/>
    </row>
    <row r="177" spans="2:13" ht="15.75" thickBot="1" x14ac:dyDescent="0.3">
      <c r="B177" s="24">
        <v>175</v>
      </c>
      <c r="C177" s="24" t="s">
        <v>1363</v>
      </c>
      <c r="D177" s="24" t="s">
        <v>572</v>
      </c>
      <c r="E177" s="24" t="s">
        <v>794</v>
      </c>
      <c r="F177" s="24" t="s">
        <v>37</v>
      </c>
      <c r="G177" s="5">
        <v>1.2</v>
      </c>
      <c r="H177" s="5">
        <v>1.2</v>
      </c>
      <c r="I177" s="5">
        <v>1.9980000000000002</v>
      </c>
      <c r="J177" s="5">
        <v>0.6006006006006005</v>
      </c>
      <c r="K177" s="5">
        <f>IF(J177="Sin Información",J177,IF(I177&gt;=10,H177,IF(((10-I177)*J177+H177)&gt;=G177,G177,(10-I177)*J177+H177)))</f>
        <v>1.2</v>
      </c>
      <c r="L177" s="5" t="s">
        <v>516</v>
      </c>
      <c r="M177" s="6"/>
    </row>
    <row r="178" spans="2:13" ht="15.75" thickBot="1" x14ac:dyDescent="0.3">
      <c r="B178" s="24">
        <v>176</v>
      </c>
      <c r="C178" s="24" t="s">
        <v>1363</v>
      </c>
      <c r="D178" s="24" t="s">
        <v>293</v>
      </c>
      <c r="E178" s="24" t="s">
        <v>795</v>
      </c>
      <c r="F178" s="24" t="s">
        <v>37</v>
      </c>
      <c r="G178" s="5">
        <v>0.48</v>
      </c>
      <c r="H178" s="5">
        <v>0.48</v>
      </c>
      <c r="I178" s="5">
        <v>1.5</v>
      </c>
      <c r="J178" s="5">
        <v>0.32</v>
      </c>
      <c r="K178" s="5">
        <f>IF(J178="Sin Información",J178,IF(I178&gt;=10,H178,IF(((10-I178)*J178+H178)&gt;=G178,G178,(10-I178)*J178+H178)))</f>
        <v>0.48</v>
      </c>
      <c r="L178" s="5" t="s">
        <v>516</v>
      </c>
      <c r="M178" s="6"/>
    </row>
    <row r="179" spans="2:13" ht="15.75" thickBot="1" x14ac:dyDescent="0.3">
      <c r="B179" s="24">
        <v>177</v>
      </c>
      <c r="C179" s="24" t="s">
        <v>1363</v>
      </c>
      <c r="D179" s="24" t="s">
        <v>662</v>
      </c>
      <c r="E179" s="24" t="s">
        <v>807</v>
      </c>
      <c r="F179" s="24" t="s">
        <v>37</v>
      </c>
      <c r="G179" s="5">
        <v>1.2</v>
      </c>
      <c r="H179" s="5">
        <v>1.2</v>
      </c>
      <c r="I179" s="5">
        <v>1.5</v>
      </c>
      <c r="J179" s="5">
        <v>0.6006006006006005</v>
      </c>
      <c r="K179" s="5">
        <f>IF(J179="Sin Información",J179,IF(I179&gt;=10,H179,IF(((10-I179)*J179+H179)&gt;=G179,G179,(10-I179)*J179+H179)))</f>
        <v>1.2</v>
      </c>
      <c r="L179" s="5" t="s">
        <v>516</v>
      </c>
      <c r="M179" s="6"/>
    </row>
    <row r="180" spans="2:13" ht="15.75" thickBot="1" x14ac:dyDescent="0.3">
      <c r="B180" s="24">
        <v>178</v>
      </c>
      <c r="C180" s="24" t="s">
        <v>1363</v>
      </c>
      <c r="D180" s="24" t="s">
        <v>663</v>
      </c>
      <c r="E180" s="24" t="s">
        <v>808</v>
      </c>
      <c r="F180" s="24" t="s">
        <v>37</v>
      </c>
      <c r="G180" s="5">
        <v>1.2</v>
      </c>
      <c r="H180" s="5">
        <v>1.2</v>
      </c>
      <c r="I180" s="5">
        <v>1.9980000000000002</v>
      </c>
      <c r="J180" s="5">
        <v>0.79999999999999993</v>
      </c>
      <c r="K180" s="5">
        <f>IF(J180="Sin Información",J180,IF(I180&gt;=10,H180,IF(((10-I180)*J180+H180)&gt;=G180,G180,(10-I180)*J180+H180)))</f>
        <v>1.2</v>
      </c>
      <c r="L180" s="5" t="s">
        <v>516</v>
      </c>
      <c r="M180" s="6"/>
    </row>
    <row r="181" spans="2:13" ht="29.25" thickBot="1" x14ac:dyDescent="0.3">
      <c r="B181" s="24">
        <v>179</v>
      </c>
      <c r="C181" s="24" t="s">
        <v>1363</v>
      </c>
      <c r="D181" s="24" t="s">
        <v>664</v>
      </c>
      <c r="E181" s="24" t="s">
        <v>809</v>
      </c>
      <c r="F181" s="24" t="s">
        <v>37</v>
      </c>
      <c r="G181" s="5">
        <v>0.8</v>
      </c>
      <c r="H181" s="5">
        <v>0.8</v>
      </c>
      <c r="I181" s="5">
        <v>1.75</v>
      </c>
      <c r="J181" s="5">
        <v>0.45714285714285718</v>
      </c>
      <c r="K181" s="5">
        <f>IF(J181="Sin Información",J181,IF(I181&gt;=10,H181,IF(((10-I181)*J181+H181)&gt;=G181,G181,(10-I181)*J181+H181)))</f>
        <v>0.8</v>
      </c>
      <c r="L181" s="5" t="s">
        <v>528</v>
      </c>
      <c r="M181" s="6" t="s">
        <v>1464</v>
      </c>
    </row>
    <row r="182" spans="2:13" ht="15.75" thickBot="1" x14ac:dyDescent="0.3">
      <c r="B182" s="24">
        <v>180</v>
      </c>
      <c r="C182" s="24" t="s">
        <v>1363</v>
      </c>
      <c r="D182" s="24" t="s">
        <v>665</v>
      </c>
      <c r="E182" s="24" t="s">
        <v>810</v>
      </c>
      <c r="F182" s="24" t="s">
        <v>37</v>
      </c>
      <c r="G182" s="5">
        <v>1.2</v>
      </c>
      <c r="H182" s="5">
        <v>1.2</v>
      </c>
      <c r="I182" s="5">
        <v>1.5</v>
      </c>
      <c r="J182" s="5">
        <v>1.1976047904191616</v>
      </c>
      <c r="K182" s="5">
        <f>IF(J182="Sin Información",J182,IF(I182&gt;=10,H182,IF(((10-I182)*J182+H182)&gt;=G182,G182,(10-I182)*J182+H182)))</f>
        <v>1.2</v>
      </c>
      <c r="L182" s="5" t="s">
        <v>516</v>
      </c>
      <c r="M182" s="6"/>
    </row>
    <row r="183" spans="2:13" ht="15.75" thickBot="1" x14ac:dyDescent="0.3">
      <c r="B183" s="24">
        <v>181</v>
      </c>
      <c r="C183" s="24" t="s">
        <v>1363</v>
      </c>
      <c r="D183" s="24" t="s">
        <v>666</v>
      </c>
      <c r="E183" s="24" t="s">
        <v>811</v>
      </c>
      <c r="F183" s="24" t="s">
        <v>37</v>
      </c>
      <c r="G183" s="5">
        <v>1.2</v>
      </c>
      <c r="H183" s="5">
        <v>1.2</v>
      </c>
      <c r="I183" s="5">
        <v>1.9980000000000002</v>
      </c>
      <c r="J183" s="5">
        <v>0.6006006006006005</v>
      </c>
      <c r="K183" s="5">
        <f>IF(J183="Sin Información",J183,IF(I183&gt;=10,H183,IF(((10-I183)*J183+H183)&gt;=G183,G183,(10-I183)*J183+H183)))</f>
        <v>1.2</v>
      </c>
      <c r="L183" s="5" t="s">
        <v>516</v>
      </c>
      <c r="M183" s="6"/>
    </row>
    <row r="184" spans="2:13" ht="15.75" thickBot="1" x14ac:dyDescent="0.3">
      <c r="B184" s="24">
        <v>182</v>
      </c>
      <c r="C184" s="24" t="s">
        <v>1363</v>
      </c>
      <c r="D184" s="24" t="s">
        <v>667</v>
      </c>
      <c r="E184" s="24" t="s">
        <v>812</v>
      </c>
      <c r="F184" s="24" t="s">
        <v>37</v>
      </c>
      <c r="G184" s="5">
        <v>0.8</v>
      </c>
      <c r="H184" s="5">
        <v>0.8</v>
      </c>
      <c r="I184" s="5">
        <v>1.9980000000000002</v>
      </c>
      <c r="J184" s="5">
        <v>0.53333333333333333</v>
      </c>
      <c r="K184" s="5">
        <f>IF(J184="Sin Información",J184,IF(I184&gt;=10,H184,IF(((10-I184)*J184+H184)&gt;=G184,G184,(10-I184)*J184+H184)))</f>
        <v>0.8</v>
      </c>
      <c r="L184" s="5" t="s">
        <v>516</v>
      </c>
      <c r="M184" s="6"/>
    </row>
    <row r="185" spans="2:13" ht="15.75" thickBot="1" x14ac:dyDescent="0.3">
      <c r="B185" s="24">
        <v>183</v>
      </c>
      <c r="C185" s="24" t="s">
        <v>1363</v>
      </c>
      <c r="D185" s="24" t="s">
        <v>443</v>
      </c>
      <c r="E185" s="24" t="s">
        <v>813</v>
      </c>
      <c r="F185" s="24" t="s">
        <v>37</v>
      </c>
      <c r="G185" s="5">
        <v>0.48</v>
      </c>
      <c r="H185" s="5">
        <v>0.48</v>
      </c>
      <c r="I185" s="5">
        <v>1.5</v>
      </c>
      <c r="J185" s="5">
        <v>0.24024024024024021</v>
      </c>
      <c r="K185" s="5">
        <f>IF(J185="Sin Información",J185,IF(I185&gt;=10,H185,IF(((10-I185)*J185+H185)&gt;=G185,G185,(10-I185)*J185+H185)))</f>
        <v>0.48</v>
      </c>
      <c r="L185" s="5" t="s">
        <v>516</v>
      </c>
      <c r="M185" s="6"/>
    </row>
    <row r="187" spans="2:13" x14ac:dyDescent="0.25">
      <c r="C187" s="39" t="s">
        <v>1477</v>
      </c>
    </row>
  </sheetData>
  <sortState xmlns:xlrd2="http://schemas.microsoft.com/office/spreadsheetml/2017/richdata2" ref="C3:M132">
    <sortCondition ref="C3:C132"/>
    <sortCondition ref="D3:D132"/>
    <sortCondition ref="E3:E132"/>
  </sortState>
  <mergeCells count="1">
    <mergeCell ref="K1:M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CPF</vt:lpstr>
      <vt:lpstr>CPF-BESS</vt:lpstr>
      <vt:lpstr>CSF</vt:lpstr>
      <vt:lpstr>CTF En giro</vt:lpstr>
      <vt:lpstr>CTF En frio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Control de la Operación</dc:creator>
  <cp:lastModifiedBy>Bárbara Basualto Baeza</cp:lastModifiedBy>
  <dcterms:created xsi:type="dcterms:W3CDTF">2019-05-10T13:27:39Z</dcterms:created>
  <dcterms:modified xsi:type="dcterms:W3CDTF">2021-10-06T19:18:15Z</dcterms:modified>
</cp:coreProperties>
</file>